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חישוב השונות במקדם חברתי כלכלי" sheetId="4" r:id="rId3"/>
    <sheet name="g1.2" sheetId="5" r:id="rId4"/>
  </sheets>
  <definedNames>
    <definedName name="_xlnm._FilterDatabase" localSheetId="2" hidden="1">'חישוב השונות במקדם חברתי כלכלי'!$B$6:$J$6</definedName>
    <definedName name="graph_1">#REF!</definedName>
    <definedName name="graph_2">#REF!</definedName>
    <definedName name="graph_3">#REF!</definedName>
    <definedName name="graph_4">#REF!</definedName>
    <definedName name="_xlnm.Print_Area" localSheetId="3">g1.2!$A$1:$E$207</definedName>
    <definedName name="_xlnm.Print_Titles" localSheetId="2">'חישוב השונות במקדם חברתי כלכלי'!$A$1:$IV$6</definedName>
    <definedName name="table_1">#REF!</definedName>
    <definedName name="table_10">#REF!</definedName>
    <definedName name="table_2">#REF!</definedName>
    <definedName name="table_3">#REF!</definedName>
    <definedName name="table_4">#REF!</definedName>
    <definedName name="table_5">#REF!</definedName>
    <definedName name="table_6">#REF!</definedName>
    <definedName name="table_7">#REF!</definedName>
    <definedName name="table_8">#REF!</definedName>
    <definedName name="table_9">#REF!</definedName>
  </definedNames>
  <calcPr calcId="125725"/>
</workbook>
</file>

<file path=xl/calcChain.xml><?xml version="1.0" encoding="utf-8"?>
<calcChain xmlns="http://schemas.openxmlformats.org/spreadsheetml/2006/main">
  <c r="P35" i="1"/>
  <c r="P34"/>
  <c r="P33"/>
  <c r="P32"/>
  <c r="P31"/>
  <c r="P30"/>
  <c r="P36" s="1"/>
  <c r="M31"/>
  <c r="N31"/>
  <c r="O31"/>
  <c r="M32"/>
  <c r="N32"/>
  <c r="O32"/>
  <c r="M33"/>
  <c r="M36" s="1"/>
  <c r="N33"/>
  <c r="O33"/>
  <c r="M34"/>
  <c r="N34"/>
  <c r="N36" s="1"/>
  <c r="O34"/>
  <c r="M35"/>
  <c r="N35"/>
  <c r="O35"/>
  <c r="O36"/>
  <c r="M37"/>
  <c r="N37"/>
  <c r="O37"/>
  <c r="M30"/>
  <c r="N30"/>
  <c r="O30"/>
  <c r="L23"/>
  <c r="L21"/>
  <c r="L17"/>
  <c r="L15"/>
  <c r="L13"/>
  <c r="L11"/>
  <c r="K11"/>
  <c r="K23"/>
  <c r="J23"/>
  <c r="K21"/>
  <c r="J21"/>
  <c r="K17"/>
  <c r="J17"/>
  <c r="K15"/>
  <c r="J15"/>
  <c r="K13"/>
  <c r="J13"/>
  <c r="J11"/>
  <c r="I23"/>
  <c r="I21"/>
  <c r="I17"/>
  <c r="I15"/>
  <c r="I13"/>
  <c r="I11"/>
  <c r="M20" i="5"/>
  <c r="M19"/>
  <c r="M18"/>
  <c r="M17"/>
  <c r="M16"/>
  <c r="M15"/>
  <c r="M14"/>
  <c r="M13"/>
  <c r="M12"/>
  <c r="M11"/>
  <c r="P37" i="1" l="1"/>
  <c r="L37"/>
  <c r="K37"/>
  <c r="J37"/>
  <c r="I37"/>
  <c r="H37"/>
  <c r="G37"/>
  <c r="L36"/>
  <c r="K36"/>
  <c r="J36"/>
  <c r="I36"/>
  <c r="H36"/>
  <c r="G36"/>
  <c r="F37"/>
  <c r="F36"/>
  <c r="L35"/>
  <c r="K35"/>
  <c r="J35"/>
  <c r="I35"/>
  <c r="H35"/>
  <c r="G35"/>
  <c r="L34"/>
  <c r="K34"/>
  <c r="J34"/>
  <c r="I34"/>
  <c r="H34"/>
  <c r="G34"/>
  <c r="L33"/>
  <c r="K33"/>
  <c r="J33"/>
  <c r="I33"/>
  <c r="H33"/>
  <c r="G33"/>
  <c r="L32"/>
  <c r="K32"/>
  <c r="J32"/>
  <c r="I32"/>
  <c r="H32"/>
  <c r="G32"/>
  <c r="L31"/>
  <c r="K31"/>
  <c r="J31"/>
  <c r="I31"/>
  <c r="H31"/>
  <c r="G31"/>
  <c r="L30"/>
  <c r="K30"/>
  <c r="J30"/>
  <c r="I30"/>
  <c r="H30"/>
  <c r="G30"/>
  <c r="F35"/>
  <c r="F34"/>
  <c r="F33"/>
  <c r="F32"/>
  <c r="F31"/>
  <c r="F30"/>
  <c r="H23"/>
  <c r="G23"/>
  <c r="H21"/>
  <c r="G21"/>
  <c r="H17"/>
  <c r="G17"/>
  <c r="H15"/>
  <c r="G15"/>
  <c r="H13"/>
  <c r="G13"/>
  <c r="H11"/>
  <c r="G11"/>
  <c r="B19"/>
  <c r="D19"/>
  <c r="C19"/>
  <c r="E19"/>
  <c r="F23"/>
  <c r="E23"/>
  <c r="D23"/>
  <c r="C23"/>
  <c r="B23"/>
  <c r="F21"/>
  <c r="E21"/>
  <c r="D21"/>
  <c r="C21"/>
  <c r="B21"/>
  <c r="F17"/>
  <c r="E17"/>
  <c r="D17"/>
  <c r="C17"/>
  <c r="B17"/>
  <c r="F15"/>
  <c r="E15"/>
  <c r="D15"/>
  <c r="C15"/>
  <c r="B15"/>
  <c r="F13"/>
  <c r="E13"/>
  <c r="D13"/>
  <c r="C13"/>
  <c r="B13"/>
  <c r="B11"/>
  <c r="C11"/>
  <c r="D11"/>
  <c r="E11"/>
  <c r="F11"/>
  <c r="AL206" i="4" l="1"/>
  <c r="AK206"/>
  <c r="AJ206"/>
  <c r="AI206"/>
  <c r="AH206"/>
  <c r="AG206"/>
  <c r="AF206"/>
  <c r="AE206"/>
  <c r="AD206"/>
  <c r="AC206"/>
  <c r="AB206"/>
  <c r="AA206"/>
  <c r="Z206"/>
  <c r="Y206"/>
  <c r="X206"/>
  <c r="W206"/>
  <c r="V206"/>
  <c r="U206"/>
  <c r="T206"/>
  <c r="S206"/>
  <c r="AL205"/>
  <c r="AK205"/>
  <c r="AJ205"/>
  <c r="AI205"/>
  <c r="AH205"/>
  <c r="AG205"/>
  <c r="AF205"/>
  <c r="AE205"/>
  <c r="AD205"/>
  <c r="AC205"/>
  <c r="AB205"/>
  <c r="AA205"/>
  <c r="Z205"/>
  <c r="Y205"/>
  <c r="X205"/>
  <c r="W205"/>
  <c r="V205"/>
  <c r="U205"/>
  <c r="T205"/>
  <c r="S205"/>
  <c r="AL204"/>
  <c r="AK204"/>
  <c r="AJ204"/>
  <c r="AI204"/>
  <c r="AH204"/>
  <c r="AG204"/>
  <c r="AF204"/>
  <c r="AE204"/>
  <c r="AD204"/>
  <c r="AC204"/>
  <c r="AB204"/>
  <c r="AA204"/>
  <c r="Z204"/>
  <c r="Y204"/>
  <c r="X204"/>
  <c r="W204"/>
  <c r="V204"/>
  <c r="U204"/>
  <c r="T204"/>
  <c r="S204"/>
  <c r="AL203"/>
  <c r="AK203"/>
  <c r="AJ203"/>
  <c r="AI203"/>
  <c r="AH203"/>
  <c r="AG203"/>
  <c r="AF203"/>
  <c r="AE203"/>
  <c r="AD203"/>
  <c r="AC203"/>
  <c r="AB203"/>
  <c r="AA203"/>
  <c r="Z203"/>
  <c r="Y203"/>
  <c r="X203"/>
  <c r="W203"/>
  <c r="V203"/>
  <c r="U203"/>
  <c r="T203"/>
  <c r="S203"/>
  <c r="AL202"/>
  <c r="AK202"/>
  <c r="AJ202"/>
  <c r="AI202"/>
  <c r="AH202"/>
  <c r="AG202"/>
  <c r="AF202"/>
  <c r="AE202"/>
  <c r="AD202"/>
  <c r="AC202"/>
  <c r="AB202"/>
  <c r="AA202"/>
  <c r="Z202"/>
  <c r="Y202"/>
  <c r="X202"/>
  <c r="W202"/>
  <c r="V202"/>
  <c r="U202"/>
  <c r="T202"/>
  <c r="S202"/>
  <c r="AL201"/>
  <c r="AK201"/>
  <c r="AJ201"/>
  <c r="AI201"/>
  <c r="AH201"/>
  <c r="AG201"/>
  <c r="AF201"/>
  <c r="AE201"/>
  <c r="AD201"/>
  <c r="AC201"/>
  <c r="AB201"/>
  <c r="AA201"/>
  <c r="Z201"/>
  <c r="Y201"/>
  <c r="X201"/>
  <c r="W201"/>
  <c r="V201"/>
  <c r="U201"/>
  <c r="T201"/>
  <c r="S201"/>
  <c r="AL200"/>
  <c r="AK200"/>
  <c r="AJ200"/>
  <c r="AI200"/>
  <c r="AH200"/>
  <c r="AG200"/>
  <c r="AF200"/>
  <c r="AE200"/>
  <c r="AD200"/>
  <c r="AC200"/>
  <c r="AB200"/>
  <c r="AA200"/>
  <c r="Z200"/>
  <c r="Y200"/>
  <c r="X200"/>
  <c r="W200"/>
  <c r="V200"/>
  <c r="U200"/>
  <c r="T200"/>
  <c r="S200"/>
  <c r="AL199"/>
  <c r="AK199"/>
  <c r="AJ199"/>
  <c r="AI199"/>
  <c r="AH199"/>
  <c r="AG199"/>
  <c r="AF199"/>
  <c r="AE199"/>
  <c r="AD199"/>
  <c r="AC199"/>
  <c r="AB199"/>
  <c r="AA199"/>
  <c r="Z199"/>
  <c r="Y199"/>
  <c r="X199"/>
  <c r="W199"/>
  <c r="V199"/>
  <c r="U199"/>
  <c r="T199"/>
  <c r="S199"/>
  <c r="AL198"/>
  <c r="AK198"/>
  <c r="AJ198"/>
  <c r="AI198"/>
  <c r="AH198"/>
  <c r="AG198"/>
  <c r="AF198"/>
  <c r="AE198"/>
  <c r="AD198"/>
  <c r="AC198"/>
  <c r="AB198"/>
  <c r="AA198"/>
  <c r="Z198"/>
  <c r="Y198"/>
  <c r="X198"/>
  <c r="W198"/>
  <c r="V198"/>
  <c r="U198"/>
  <c r="T198"/>
  <c r="S198"/>
  <c r="AL197"/>
  <c r="AK197"/>
  <c r="AJ197"/>
  <c r="AI197"/>
  <c r="AH197"/>
  <c r="AG197"/>
  <c r="AF197"/>
  <c r="AE197"/>
  <c r="AD197"/>
  <c r="AC197"/>
  <c r="AB197"/>
  <c r="AA197"/>
  <c r="Z197"/>
  <c r="Y197"/>
  <c r="X197"/>
  <c r="W197"/>
  <c r="V197"/>
  <c r="U197"/>
  <c r="T197"/>
  <c r="S197"/>
  <c r="AL196"/>
  <c r="AK196"/>
  <c r="AJ196"/>
  <c r="AI196"/>
  <c r="AH196"/>
  <c r="AG196"/>
  <c r="AF196"/>
  <c r="AE196"/>
  <c r="AD196"/>
  <c r="AC196"/>
  <c r="AB196"/>
  <c r="AA196"/>
  <c r="Z196"/>
  <c r="Y196"/>
  <c r="X196"/>
  <c r="W196"/>
  <c r="V196"/>
  <c r="U196"/>
  <c r="T196"/>
  <c r="S196"/>
  <c r="AL195"/>
  <c r="AK195"/>
  <c r="AJ195"/>
  <c r="AI195"/>
  <c r="AH195"/>
  <c r="AG195"/>
  <c r="AF195"/>
  <c r="AE195"/>
  <c r="AD195"/>
  <c r="AC195"/>
  <c r="AB195"/>
  <c r="AA195"/>
  <c r="Z195"/>
  <c r="Y195"/>
  <c r="X195"/>
  <c r="W195"/>
  <c r="V195"/>
  <c r="U195"/>
  <c r="T195"/>
  <c r="S195"/>
  <c r="AL194"/>
  <c r="AK194"/>
  <c r="AJ194"/>
  <c r="AI194"/>
  <c r="AH194"/>
  <c r="AG194"/>
  <c r="AF194"/>
  <c r="AE194"/>
  <c r="AD194"/>
  <c r="AC194"/>
  <c r="AB194"/>
  <c r="AA194"/>
  <c r="Z194"/>
  <c r="Y194"/>
  <c r="X194"/>
  <c r="W194"/>
  <c r="V194"/>
  <c r="U194"/>
  <c r="T194"/>
  <c r="S194"/>
  <c r="AL193"/>
  <c r="AK193"/>
  <c r="AJ193"/>
  <c r="AI193"/>
  <c r="AH193"/>
  <c r="AG193"/>
  <c r="AF193"/>
  <c r="AE193"/>
  <c r="AD193"/>
  <c r="AC193"/>
  <c r="AB193"/>
  <c r="AA193"/>
  <c r="Z193"/>
  <c r="Y193"/>
  <c r="X193"/>
  <c r="W193"/>
  <c r="V193"/>
  <c r="U193"/>
  <c r="T193"/>
  <c r="S193"/>
  <c r="AL192"/>
  <c r="AK192"/>
  <c r="AJ192"/>
  <c r="AI192"/>
  <c r="AH192"/>
  <c r="AG192"/>
  <c r="AF192"/>
  <c r="AE192"/>
  <c r="AD192"/>
  <c r="AC192"/>
  <c r="AB192"/>
  <c r="AA192"/>
  <c r="Z192"/>
  <c r="Y192"/>
  <c r="X192"/>
  <c r="W192"/>
  <c r="V192"/>
  <c r="U192"/>
  <c r="T192"/>
  <c r="S192"/>
  <c r="AL191"/>
  <c r="AK191"/>
  <c r="AJ191"/>
  <c r="AI191"/>
  <c r="AH191"/>
  <c r="AG191"/>
  <c r="AF191"/>
  <c r="AE191"/>
  <c r="AD191"/>
  <c r="AC191"/>
  <c r="AB191"/>
  <c r="AA191"/>
  <c r="Z191"/>
  <c r="Y191"/>
  <c r="X191"/>
  <c r="W191"/>
  <c r="V191"/>
  <c r="U191"/>
  <c r="T191"/>
  <c r="S191"/>
  <c r="AL190"/>
  <c r="AK190"/>
  <c r="AJ190"/>
  <c r="AI190"/>
  <c r="AH190"/>
  <c r="AG190"/>
  <c r="AF190"/>
  <c r="AE190"/>
  <c r="AD190"/>
  <c r="AC190"/>
  <c r="AB190"/>
  <c r="AA190"/>
  <c r="Z190"/>
  <c r="Y190"/>
  <c r="X190"/>
  <c r="W190"/>
  <c r="V190"/>
  <c r="U190"/>
  <c r="T190"/>
  <c r="S190"/>
  <c r="AL189"/>
  <c r="AK189"/>
  <c r="AJ189"/>
  <c r="AI189"/>
  <c r="AH189"/>
  <c r="AG189"/>
  <c r="AF189"/>
  <c r="AE189"/>
  <c r="AD189"/>
  <c r="AC189"/>
  <c r="AB189"/>
  <c r="AA189"/>
  <c r="Z189"/>
  <c r="Y189"/>
  <c r="X189"/>
  <c r="W189"/>
  <c r="V189"/>
  <c r="U189"/>
  <c r="T189"/>
  <c r="S189"/>
  <c r="AL188"/>
  <c r="AK188"/>
  <c r="AJ188"/>
  <c r="AI188"/>
  <c r="AH188"/>
  <c r="AG188"/>
  <c r="AF188"/>
  <c r="AE188"/>
  <c r="AD188"/>
  <c r="AC188"/>
  <c r="AB188"/>
  <c r="AA188"/>
  <c r="Z188"/>
  <c r="Y188"/>
  <c r="X188"/>
  <c r="W188"/>
  <c r="V188"/>
  <c r="U188"/>
  <c r="T188"/>
  <c r="S188"/>
  <c r="AL187"/>
  <c r="AK187"/>
  <c r="AJ187"/>
  <c r="AI187"/>
  <c r="AH187"/>
  <c r="AG187"/>
  <c r="AF187"/>
  <c r="AE187"/>
  <c r="AD187"/>
  <c r="AC187"/>
  <c r="AB187"/>
  <c r="AA187"/>
  <c r="Z187"/>
  <c r="Y187"/>
  <c r="X187"/>
  <c r="W187"/>
  <c r="V187"/>
  <c r="U187"/>
  <c r="T187"/>
  <c r="S187"/>
  <c r="AL186"/>
  <c r="AK186"/>
  <c r="AJ186"/>
  <c r="AI186"/>
  <c r="AH186"/>
  <c r="AG186"/>
  <c r="AF186"/>
  <c r="AE186"/>
  <c r="AD186"/>
  <c r="AC186"/>
  <c r="AB186"/>
  <c r="AA186"/>
  <c r="Z186"/>
  <c r="Y186"/>
  <c r="X186"/>
  <c r="W186"/>
  <c r="V186"/>
  <c r="U186"/>
  <c r="T186"/>
  <c r="S186"/>
  <c r="AL185"/>
  <c r="AK185"/>
  <c r="AJ185"/>
  <c r="AI185"/>
  <c r="AH185"/>
  <c r="AG185"/>
  <c r="AF185"/>
  <c r="AE185"/>
  <c r="AD185"/>
  <c r="AC185"/>
  <c r="AB185"/>
  <c r="AA185"/>
  <c r="Z185"/>
  <c r="Y185"/>
  <c r="X185"/>
  <c r="W185"/>
  <c r="V185"/>
  <c r="U185"/>
  <c r="T185"/>
  <c r="S185"/>
  <c r="AL184"/>
  <c r="AK184"/>
  <c r="AJ184"/>
  <c r="AI184"/>
  <c r="AH184"/>
  <c r="AG184"/>
  <c r="AF184"/>
  <c r="AE184"/>
  <c r="AD184"/>
  <c r="AC184"/>
  <c r="AB184"/>
  <c r="AA184"/>
  <c r="Z184"/>
  <c r="Y184"/>
  <c r="X184"/>
  <c r="W184"/>
  <c r="V184"/>
  <c r="U184"/>
  <c r="T184"/>
  <c r="S184"/>
  <c r="AL183"/>
  <c r="AK183"/>
  <c r="AJ183"/>
  <c r="AI183"/>
  <c r="AH183"/>
  <c r="AG183"/>
  <c r="AF183"/>
  <c r="AE183"/>
  <c r="AD183"/>
  <c r="AC183"/>
  <c r="AB183"/>
  <c r="AA183"/>
  <c r="Z183"/>
  <c r="Y183"/>
  <c r="X183"/>
  <c r="W183"/>
  <c r="V183"/>
  <c r="U183"/>
  <c r="T183"/>
  <c r="S183"/>
  <c r="AL182"/>
  <c r="AK182"/>
  <c r="AJ182"/>
  <c r="AI182"/>
  <c r="AH182"/>
  <c r="AG182"/>
  <c r="AF182"/>
  <c r="AE182"/>
  <c r="AD182"/>
  <c r="AC182"/>
  <c r="AB182"/>
  <c r="AA182"/>
  <c r="Z182"/>
  <c r="Y182"/>
  <c r="X182"/>
  <c r="W182"/>
  <c r="V182"/>
  <c r="U182"/>
  <c r="T182"/>
  <c r="S182"/>
  <c r="AL181"/>
  <c r="AK181"/>
  <c r="AJ181"/>
  <c r="AI181"/>
  <c r="AH181"/>
  <c r="AG181"/>
  <c r="AF181"/>
  <c r="AE181"/>
  <c r="AD181"/>
  <c r="AC181"/>
  <c r="AB181"/>
  <c r="AA181"/>
  <c r="Z181"/>
  <c r="Y181"/>
  <c r="X181"/>
  <c r="W181"/>
  <c r="V181"/>
  <c r="U181"/>
  <c r="T181"/>
  <c r="S181"/>
  <c r="AL180"/>
  <c r="AK180"/>
  <c r="AJ180"/>
  <c r="AI180"/>
  <c r="AH180"/>
  <c r="AG180"/>
  <c r="AF180"/>
  <c r="AE180"/>
  <c r="AD180"/>
  <c r="AC180"/>
  <c r="AB180"/>
  <c r="AA180"/>
  <c r="Z180"/>
  <c r="Y180"/>
  <c r="X180"/>
  <c r="W180"/>
  <c r="V180"/>
  <c r="U180"/>
  <c r="T180"/>
  <c r="S180"/>
  <c r="AL179"/>
  <c r="AK179"/>
  <c r="AJ179"/>
  <c r="AI179"/>
  <c r="AH179"/>
  <c r="AG179"/>
  <c r="AF179"/>
  <c r="AE179"/>
  <c r="AD179"/>
  <c r="AC179"/>
  <c r="AB179"/>
  <c r="AA179"/>
  <c r="Z179"/>
  <c r="Y179"/>
  <c r="X179"/>
  <c r="W179"/>
  <c r="V179"/>
  <c r="U179"/>
  <c r="T179"/>
  <c r="S179"/>
  <c r="AL178"/>
  <c r="AK178"/>
  <c r="AJ178"/>
  <c r="AI178"/>
  <c r="AH178"/>
  <c r="AG178"/>
  <c r="AF178"/>
  <c r="AE178"/>
  <c r="AD178"/>
  <c r="AC178"/>
  <c r="AB178"/>
  <c r="AA178"/>
  <c r="Z178"/>
  <c r="Y178"/>
  <c r="X178"/>
  <c r="W178"/>
  <c r="V178"/>
  <c r="U178"/>
  <c r="T178"/>
  <c r="S178"/>
  <c r="AL177"/>
  <c r="AK177"/>
  <c r="AJ177"/>
  <c r="AI177"/>
  <c r="AH177"/>
  <c r="AG177"/>
  <c r="AF177"/>
  <c r="AE177"/>
  <c r="AD177"/>
  <c r="AC177"/>
  <c r="AB177"/>
  <c r="AA177"/>
  <c r="Z177"/>
  <c r="Y177"/>
  <c r="X177"/>
  <c r="W177"/>
  <c r="V177"/>
  <c r="U177"/>
  <c r="T177"/>
  <c r="S177"/>
  <c r="AL176"/>
  <c r="AK176"/>
  <c r="AJ176"/>
  <c r="AI176"/>
  <c r="AH176"/>
  <c r="AG176"/>
  <c r="AF176"/>
  <c r="AE176"/>
  <c r="AD176"/>
  <c r="AC176"/>
  <c r="AB176"/>
  <c r="AA176"/>
  <c r="Z176"/>
  <c r="Y176"/>
  <c r="X176"/>
  <c r="W176"/>
  <c r="V176"/>
  <c r="U176"/>
  <c r="T176"/>
  <c r="S176"/>
  <c r="AL175"/>
  <c r="AK175"/>
  <c r="AJ175"/>
  <c r="AI175"/>
  <c r="AH175"/>
  <c r="AG175"/>
  <c r="AF175"/>
  <c r="AE175"/>
  <c r="AD175"/>
  <c r="AC175"/>
  <c r="AB175"/>
  <c r="AA175"/>
  <c r="Z175"/>
  <c r="Y175"/>
  <c r="X175"/>
  <c r="W175"/>
  <c r="V175"/>
  <c r="U175"/>
  <c r="T175"/>
  <c r="S175"/>
  <c r="AL174"/>
  <c r="AK174"/>
  <c r="AJ174"/>
  <c r="AI174"/>
  <c r="AH174"/>
  <c r="AG174"/>
  <c r="AF174"/>
  <c r="AE174"/>
  <c r="AD174"/>
  <c r="AC174"/>
  <c r="AB174"/>
  <c r="AA174"/>
  <c r="Z174"/>
  <c r="Y174"/>
  <c r="X174"/>
  <c r="W174"/>
  <c r="V174"/>
  <c r="U174"/>
  <c r="T174"/>
  <c r="S174"/>
  <c r="AL173"/>
  <c r="AK173"/>
  <c r="AJ173"/>
  <c r="AI173"/>
  <c r="AH173"/>
  <c r="AG173"/>
  <c r="AF173"/>
  <c r="AE173"/>
  <c r="AD173"/>
  <c r="AC173"/>
  <c r="AB173"/>
  <c r="AA173"/>
  <c r="Z173"/>
  <c r="Y173"/>
  <c r="X173"/>
  <c r="W173"/>
  <c r="V173"/>
  <c r="U173"/>
  <c r="T173"/>
  <c r="S173"/>
  <c r="AL172"/>
  <c r="AK172"/>
  <c r="AJ172"/>
  <c r="AI172"/>
  <c r="AH172"/>
  <c r="AG172"/>
  <c r="AF172"/>
  <c r="AE172"/>
  <c r="AD172"/>
  <c r="AC172"/>
  <c r="AB172"/>
  <c r="AA172"/>
  <c r="Z172"/>
  <c r="Y172"/>
  <c r="X172"/>
  <c r="W172"/>
  <c r="V172"/>
  <c r="U172"/>
  <c r="T172"/>
  <c r="S172"/>
  <c r="AL171"/>
  <c r="AK171"/>
  <c r="AJ171"/>
  <c r="AI171"/>
  <c r="AH171"/>
  <c r="AG171"/>
  <c r="AF171"/>
  <c r="AE171"/>
  <c r="AD171"/>
  <c r="AC171"/>
  <c r="AB171"/>
  <c r="AA171"/>
  <c r="Z171"/>
  <c r="Y171"/>
  <c r="X171"/>
  <c r="W171"/>
  <c r="V171"/>
  <c r="U171"/>
  <c r="T171"/>
  <c r="S171"/>
  <c r="AL170"/>
  <c r="AK170"/>
  <c r="AJ170"/>
  <c r="AI170"/>
  <c r="AH170"/>
  <c r="AG170"/>
  <c r="AF170"/>
  <c r="AE170"/>
  <c r="AD170"/>
  <c r="AC170"/>
  <c r="AB170"/>
  <c r="AA170"/>
  <c r="Z170"/>
  <c r="Y170"/>
  <c r="X170"/>
  <c r="W170"/>
  <c r="V170"/>
  <c r="U170"/>
  <c r="T170"/>
  <c r="S170"/>
  <c r="AL169"/>
  <c r="AK169"/>
  <c r="AJ169"/>
  <c r="AI169"/>
  <c r="AH169"/>
  <c r="AG169"/>
  <c r="AF169"/>
  <c r="AE169"/>
  <c r="AD169"/>
  <c r="AC169"/>
  <c r="AB169"/>
  <c r="AA169"/>
  <c r="Z169"/>
  <c r="Y169"/>
  <c r="X169"/>
  <c r="W169"/>
  <c r="V169"/>
  <c r="U169"/>
  <c r="T169"/>
  <c r="S169"/>
  <c r="AL168"/>
  <c r="AK168"/>
  <c r="AJ168"/>
  <c r="AI168"/>
  <c r="AH168"/>
  <c r="AG168"/>
  <c r="AF168"/>
  <c r="AE168"/>
  <c r="AD168"/>
  <c r="AC168"/>
  <c r="AB168"/>
  <c r="AA168"/>
  <c r="Z168"/>
  <c r="Y168"/>
  <c r="X168"/>
  <c r="W168"/>
  <c r="V168"/>
  <c r="U168"/>
  <c r="T168"/>
  <c r="S168"/>
  <c r="AL167"/>
  <c r="AK167"/>
  <c r="AJ167"/>
  <c r="AI167"/>
  <c r="AH167"/>
  <c r="AG167"/>
  <c r="AF167"/>
  <c r="AE167"/>
  <c r="AD167"/>
  <c r="AC167"/>
  <c r="AB167"/>
  <c r="AA167"/>
  <c r="Z167"/>
  <c r="Y167"/>
  <c r="X167"/>
  <c r="W167"/>
  <c r="V167"/>
  <c r="U167"/>
  <c r="T167"/>
  <c r="S167"/>
  <c r="AL166"/>
  <c r="AK166"/>
  <c r="AJ166"/>
  <c r="AI166"/>
  <c r="AH166"/>
  <c r="AG166"/>
  <c r="AF166"/>
  <c r="AE166"/>
  <c r="AD166"/>
  <c r="AC166"/>
  <c r="AB166"/>
  <c r="AA166"/>
  <c r="Z166"/>
  <c r="Y166"/>
  <c r="X166"/>
  <c r="W166"/>
  <c r="V166"/>
  <c r="U166"/>
  <c r="T166"/>
  <c r="S166"/>
  <c r="AL165"/>
  <c r="AK165"/>
  <c r="AJ165"/>
  <c r="AI165"/>
  <c r="AH165"/>
  <c r="AG165"/>
  <c r="AF165"/>
  <c r="AE165"/>
  <c r="AD165"/>
  <c r="AC165"/>
  <c r="AB165"/>
  <c r="AA165"/>
  <c r="Z165"/>
  <c r="Y165"/>
  <c r="X165"/>
  <c r="W165"/>
  <c r="V165"/>
  <c r="U165"/>
  <c r="T165"/>
  <c r="S165"/>
  <c r="AL164"/>
  <c r="AK164"/>
  <c r="AJ164"/>
  <c r="AI164"/>
  <c r="AH164"/>
  <c r="AG164"/>
  <c r="AF164"/>
  <c r="AE164"/>
  <c r="AD164"/>
  <c r="AC164"/>
  <c r="AB164"/>
  <c r="AA164"/>
  <c r="Z164"/>
  <c r="Y164"/>
  <c r="X164"/>
  <c r="W164"/>
  <c r="V164"/>
  <c r="U164"/>
  <c r="T164"/>
  <c r="S164"/>
  <c r="AL163"/>
  <c r="AK163"/>
  <c r="AJ163"/>
  <c r="AI163"/>
  <c r="AH163"/>
  <c r="AG163"/>
  <c r="AF163"/>
  <c r="AE163"/>
  <c r="AD163"/>
  <c r="AC163"/>
  <c r="AB163"/>
  <c r="AA163"/>
  <c r="Z163"/>
  <c r="Y163"/>
  <c r="X163"/>
  <c r="W163"/>
  <c r="V163"/>
  <c r="U163"/>
  <c r="T163"/>
  <c r="S163"/>
  <c r="AL162"/>
  <c r="AK162"/>
  <c r="AJ162"/>
  <c r="AI162"/>
  <c r="AH162"/>
  <c r="AG162"/>
  <c r="AF162"/>
  <c r="AE162"/>
  <c r="AD162"/>
  <c r="AC162"/>
  <c r="AB162"/>
  <c r="AA162"/>
  <c r="Z162"/>
  <c r="Y162"/>
  <c r="X162"/>
  <c r="W162"/>
  <c r="V162"/>
  <c r="U162"/>
  <c r="T162"/>
  <c r="S162"/>
  <c r="AL161"/>
  <c r="AK161"/>
  <c r="AJ161"/>
  <c r="AI161"/>
  <c r="AH161"/>
  <c r="AG161"/>
  <c r="AF161"/>
  <c r="AE161"/>
  <c r="AD161"/>
  <c r="AC161"/>
  <c r="AB161"/>
  <c r="AA161"/>
  <c r="Z161"/>
  <c r="Y161"/>
  <c r="X161"/>
  <c r="W161"/>
  <c r="V161"/>
  <c r="U161"/>
  <c r="T161"/>
  <c r="S161"/>
  <c r="AL160"/>
  <c r="AK160"/>
  <c r="AJ160"/>
  <c r="AI160"/>
  <c r="AH160"/>
  <c r="AG160"/>
  <c r="AF160"/>
  <c r="AE160"/>
  <c r="AD160"/>
  <c r="AC160"/>
  <c r="AB160"/>
  <c r="AA160"/>
  <c r="Z160"/>
  <c r="Y160"/>
  <c r="X160"/>
  <c r="W160"/>
  <c r="V160"/>
  <c r="U160"/>
  <c r="T160"/>
  <c r="S160"/>
  <c r="AL159"/>
  <c r="AK159"/>
  <c r="AJ159"/>
  <c r="AI159"/>
  <c r="AH159"/>
  <c r="AG159"/>
  <c r="AF159"/>
  <c r="AE159"/>
  <c r="AD159"/>
  <c r="AC159"/>
  <c r="AB159"/>
  <c r="AA159"/>
  <c r="Z159"/>
  <c r="Y159"/>
  <c r="X159"/>
  <c r="W159"/>
  <c r="V159"/>
  <c r="U159"/>
  <c r="T159"/>
  <c r="S159"/>
  <c r="AL158"/>
  <c r="AK158"/>
  <c r="AJ158"/>
  <c r="AI158"/>
  <c r="AH158"/>
  <c r="AG158"/>
  <c r="AF158"/>
  <c r="AE158"/>
  <c r="AD158"/>
  <c r="AC158"/>
  <c r="AB158"/>
  <c r="AA158"/>
  <c r="Z158"/>
  <c r="Y158"/>
  <c r="X158"/>
  <c r="W158"/>
  <c r="V158"/>
  <c r="U158"/>
  <c r="T158"/>
  <c r="S158"/>
  <c r="AL157"/>
  <c r="AK157"/>
  <c r="AJ157"/>
  <c r="AI157"/>
  <c r="AH157"/>
  <c r="AG157"/>
  <c r="AF157"/>
  <c r="AE157"/>
  <c r="AD157"/>
  <c r="AC157"/>
  <c r="AB157"/>
  <c r="AA157"/>
  <c r="Z157"/>
  <c r="Y157"/>
  <c r="X157"/>
  <c r="W157"/>
  <c r="V157"/>
  <c r="U157"/>
  <c r="T157"/>
  <c r="S157"/>
  <c r="AL156"/>
  <c r="AK156"/>
  <c r="AJ156"/>
  <c r="AI156"/>
  <c r="AH156"/>
  <c r="AG156"/>
  <c r="AF156"/>
  <c r="AE156"/>
  <c r="AD156"/>
  <c r="AC156"/>
  <c r="AB156"/>
  <c r="AA156"/>
  <c r="Z156"/>
  <c r="Y156"/>
  <c r="X156"/>
  <c r="W156"/>
  <c r="V156"/>
  <c r="U156"/>
  <c r="T156"/>
  <c r="S156"/>
  <c r="AL155"/>
  <c r="AK155"/>
  <c r="AJ155"/>
  <c r="AI155"/>
  <c r="AH155"/>
  <c r="AG155"/>
  <c r="AF155"/>
  <c r="AE155"/>
  <c r="AD155"/>
  <c r="AC155"/>
  <c r="AB155"/>
  <c r="AA155"/>
  <c r="Z155"/>
  <c r="Y155"/>
  <c r="X155"/>
  <c r="W155"/>
  <c r="V155"/>
  <c r="U155"/>
  <c r="T155"/>
  <c r="S155"/>
  <c r="AL154"/>
  <c r="AK154"/>
  <c r="AJ154"/>
  <c r="AI154"/>
  <c r="AH154"/>
  <c r="AG154"/>
  <c r="AF154"/>
  <c r="AE154"/>
  <c r="AD154"/>
  <c r="AC154"/>
  <c r="AB154"/>
  <c r="AA154"/>
  <c r="Z154"/>
  <c r="Y154"/>
  <c r="X154"/>
  <c r="W154"/>
  <c r="V154"/>
  <c r="U154"/>
  <c r="T154"/>
  <c r="S154"/>
  <c r="AL153"/>
  <c r="AK153"/>
  <c r="AJ153"/>
  <c r="AI153"/>
  <c r="AH153"/>
  <c r="AG153"/>
  <c r="AF153"/>
  <c r="AE153"/>
  <c r="AD153"/>
  <c r="AC153"/>
  <c r="AB153"/>
  <c r="AA153"/>
  <c r="Z153"/>
  <c r="Y153"/>
  <c r="X153"/>
  <c r="W153"/>
  <c r="V153"/>
  <c r="U153"/>
  <c r="T153"/>
  <c r="S153"/>
  <c r="AL152"/>
  <c r="AK152"/>
  <c r="AJ152"/>
  <c r="AI152"/>
  <c r="AH152"/>
  <c r="AG152"/>
  <c r="AF152"/>
  <c r="AE152"/>
  <c r="AD152"/>
  <c r="AC152"/>
  <c r="AB152"/>
  <c r="AA152"/>
  <c r="Z152"/>
  <c r="Y152"/>
  <c r="X152"/>
  <c r="W152"/>
  <c r="V152"/>
  <c r="U152"/>
  <c r="T152"/>
  <c r="S152"/>
  <c r="AL151"/>
  <c r="AK151"/>
  <c r="AJ151"/>
  <c r="AI151"/>
  <c r="AH151"/>
  <c r="AG151"/>
  <c r="AF151"/>
  <c r="AE151"/>
  <c r="AD151"/>
  <c r="AC151"/>
  <c r="AB151"/>
  <c r="AA151"/>
  <c r="Z151"/>
  <c r="Y151"/>
  <c r="X151"/>
  <c r="W151"/>
  <c r="V151"/>
  <c r="U151"/>
  <c r="T151"/>
  <c r="S151"/>
  <c r="AL150"/>
  <c r="AK150"/>
  <c r="AJ150"/>
  <c r="AI150"/>
  <c r="AH150"/>
  <c r="AG150"/>
  <c r="AF150"/>
  <c r="AE150"/>
  <c r="AD150"/>
  <c r="AC150"/>
  <c r="AB150"/>
  <c r="AA150"/>
  <c r="Z150"/>
  <c r="Y150"/>
  <c r="X150"/>
  <c r="W150"/>
  <c r="V150"/>
  <c r="U150"/>
  <c r="T150"/>
  <c r="S150"/>
  <c r="AL149"/>
  <c r="AK149"/>
  <c r="AJ149"/>
  <c r="AI149"/>
  <c r="AH149"/>
  <c r="AG149"/>
  <c r="AF149"/>
  <c r="AE149"/>
  <c r="AD149"/>
  <c r="AC149"/>
  <c r="AB149"/>
  <c r="AA149"/>
  <c r="Z149"/>
  <c r="Y149"/>
  <c r="X149"/>
  <c r="W149"/>
  <c r="V149"/>
  <c r="U149"/>
  <c r="T149"/>
  <c r="S149"/>
  <c r="AL148"/>
  <c r="AK148"/>
  <c r="AJ148"/>
  <c r="AI148"/>
  <c r="AH148"/>
  <c r="AG148"/>
  <c r="AF148"/>
  <c r="AE148"/>
  <c r="AD148"/>
  <c r="AC148"/>
  <c r="AB148"/>
  <c r="AA148"/>
  <c r="Z148"/>
  <c r="Y148"/>
  <c r="X148"/>
  <c r="W148"/>
  <c r="V148"/>
  <c r="U148"/>
  <c r="T148"/>
  <c r="S148"/>
  <c r="AL147"/>
  <c r="AK147"/>
  <c r="AJ147"/>
  <c r="AI147"/>
  <c r="AH147"/>
  <c r="AG147"/>
  <c r="AF147"/>
  <c r="AE147"/>
  <c r="AD147"/>
  <c r="AC147"/>
  <c r="AB147"/>
  <c r="AA147"/>
  <c r="Z147"/>
  <c r="Y147"/>
  <c r="X147"/>
  <c r="W147"/>
  <c r="V147"/>
  <c r="U147"/>
  <c r="T147"/>
  <c r="S147"/>
  <c r="AL146"/>
  <c r="AK146"/>
  <c r="AJ146"/>
  <c r="AI146"/>
  <c r="AH146"/>
  <c r="AG146"/>
  <c r="AF146"/>
  <c r="AE146"/>
  <c r="AD146"/>
  <c r="AC146"/>
  <c r="AB146"/>
  <c r="AA146"/>
  <c r="Z146"/>
  <c r="Y146"/>
  <c r="X146"/>
  <c r="W146"/>
  <c r="V146"/>
  <c r="U146"/>
  <c r="T146"/>
  <c r="S146"/>
  <c r="AL145"/>
  <c r="AK145"/>
  <c r="AJ145"/>
  <c r="AI145"/>
  <c r="AH145"/>
  <c r="AG145"/>
  <c r="AF145"/>
  <c r="AE145"/>
  <c r="AD145"/>
  <c r="AC145"/>
  <c r="AB145"/>
  <c r="AA145"/>
  <c r="Z145"/>
  <c r="Y145"/>
  <c r="X145"/>
  <c r="W145"/>
  <c r="V145"/>
  <c r="U145"/>
  <c r="T145"/>
  <c r="S145"/>
  <c r="AL144"/>
  <c r="AK144"/>
  <c r="AJ144"/>
  <c r="AI144"/>
  <c r="AH144"/>
  <c r="AG144"/>
  <c r="AF144"/>
  <c r="AE144"/>
  <c r="AD144"/>
  <c r="AC144"/>
  <c r="AB144"/>
  <c r="AA144"/>
  <c r="Z144"/>
  <c r="Y144"/>
  <c r="X144"/>
  <c r="W144"/>
  <c r="V144"/>
  <c r="U144"/>
  <c r="T144"/>
  <c r="S144"/>
  <c r="AL143"/>
  <c r="AK143"/>
  <c r="AJ143"/>
  <c r="AI143"/>
  <c r="AH143"/>
  <c r="AG143"/>
  <c r="AF143"/>
  <c r="AE143"/>
  <c r="AD143"/>
  <c r="AC143"/>
  <c r="AB143"/>
  <c r="AA143"/>
  <c r="Z143"/>
  <c r="Y143"/>
  <c r="X143"/>
  <c r="W143"/>
  <c r="V143"/>
  <c r="U143"/>
  <c r="T143"/>
  <c r="S143"/>
  <c r="AL142"/>
  <c r="AK142"/>
  <c r="AJ142"/>
  <c r="AI142"/>
  <c r="AH142"/>
  <c r="AG142"/>
  <c r="AF142"/>
  <c r="AE142"/>
  <c r="AD142"/>
  <c r="AC142"/>
  <c r="AB142"/>
  <c r="AA142"/>
  <c r="Z142"/>
  <c r="Y142"/>
  <c r="X142"/>
  <c r="W142"/>
  <c r="V142"/>
  <c r="U142"/>
  <c r="T142"/>
  <c r="S142"/>
  <c r="AL141"/>
  <c r="AK141"/>
  <c r="AJ141"/>
  <c r="AI141"/>
  <c r="AH141"/>
  <c r="AG141"/>
  <c r="AF141"/>
  <c r="AE141"/>
  <c r="AD141"/>
  <c r="AC141"/>
  <c r="AB141"/>
  <c r="AA141"/>
  <c r="Z141"/>
  <c r="Y141"/>
  <c r="X141"/>
  <c r="W141"/>
  <c r="V141"/>
  <c r="U141"/>
  <c r="T141"/>
  <c r="S141"/>
  <c r="AL140"/>
  <c r="AK140"/>
  <c r="AJ140"/>
  <c r="AI140"/>
  <c r="AH140"/>
  <c r="AG140"/>
  <c r="AF140"/>
  <c r="AE140"/>
  <c r="AD140"/>
  <c r="AC140"/>
  <c r="AB140"/>
  <c r="AA140"/>
  <c r="Z140"/>
  <c r="Y140"/>
  <c r="X140"/>
  <c r="W140"/>
  <c r="V140"/>
  <c r="U140"/>
  <c r="T140"/>
  <c r="S140"/>
  <c r="AL139"/>
  <c r="AK139"/>
  <c r="AJ139"/>
  <c r="AI139"/>
  <c r="AH139"/>
  <c r="AG139"/>
  <c r="AF139"/>
  <c r="AE139"/>
  <c r="AD139"/>
  <c r="AC139"/>
  <c r="AB139"/>
  <c r="AA139"/>
  <c r="Z139"/>
  <c r="Y139"/>
  <c r="X139"/>
  <c r="W139"/>
  <c r="V139"/>
  <c r="U139"/>
  <c r="T139"/>
  <c r="S139"/>
  <c r="AL138"/>
  <c r="AK138"/>
  <c r="AJ138"/>
  <c r="AI138"/>
  <c r="AH138"/>
  <c r="AG138"/>
  <c r="AF138"/>
  <c r="AE138"/>
  <c r="AD138"/>
  <c r="AC138"/>
  <c r="AB138"/>
  <c r="AA138"/>
  <c r="Z138"/>
  <c r="Y138"/>
  <c r="X138"/>
  <c r="W138"/>
  <c r="V138"/>
  <c r="U138"/>
  <c r="T138"/>
  <c r="S138"/>
  <c r="AL137"/>
  <c r="AK137"/>
  <c r="AJ137"/>
  <c r="AI137"/>
  <c r="AH137"/>
  <c r="AG137"/>
  <c r="AF137"/>
  <c r="AE137"/>
  <c r="AD137"/>
  <c r="AC137"/>
  <c r="AB137"/>
  <c r="AA137"/>
  <c r="Z137"/>
  <c r="Y137"/>
  <c r="X137"/>
  <c r="W137"/>
  <c r="V137"/>
  <c r="U137"/>
  <c r="T137"/>
  <c r="S137"/>
  <c r="AL136"/>
  <c r="AK136"/>
  <c r="AJ136"/>
  <c r="AI136"/>
  <c r="AH136"/>
  <c r="AG136"/>
  <c r="AF136"/>
  <c r="AE136"/>
  <c r="AD136"/>
  <c r="AC136"/>
  <c r="AB136"/>
  <c r="AA136"/>
  <c r="Z136"/>
  <c r="Y136"/>
  <c r="X136"/>
  <c r="W136"/>
  <c r="V136"/>
  <c r="U136"/>
  <c r="T136"/>
  <c r="S136"/>
  <c r="AL135"/>
  <c r="AK135"/>
  <c r="AJ135"/>
  <c r="AI135"/>
  <c r="AH135"/>
  <c r="AG135"/>
  <c r="AF135"/>
  <c r="AE135"/>
  <c r="AD135"/>
  <c r="AC135"/>
  <c r="AB135"/>
  <c r="AA135"/>
  <c r="Z135"/>
  <c r="Y135"/>
  <c r="X135"/>
  <c r="W135"/>
  <c r="V135"/>
  <c r="U135"/>
  <c r="T135"/>
  <c r="S135"/>
  <c r="AL134"/>
  <c r="AK134"/>
  <c r="AJ134"/>
  <c r="AI134"/>
  <c r="AH134"/>
  <c r="AG134"/>
  <c r="AF134"/>
  <c r="AE134"/>
  <c r="AD134"/>
  <c r="AC134"/>
  <c r="AB134"/>
  <c r="AA134"/>
  <c r="Z134"/>
  <c r="Y134"/>
  <c r="X134"/>
  <c r="W134"/>
  <c r="V134"/>
  <c r="U134"/>
  <c r="T134"/>
  <c r="S134"/>
  <c r="AL133"/>
  <c r="AK133"/>
  <c r="AJ133"/>
  <c r="AI133"/>
  <c r="AH133"/>
  <c r="AG133"/>
  <c r="AF133"/>
  <c r="AE133"/>
  <c r="AD133"/>
  <c r="AC133"/>
  <c r="AB133"/>
  <c r="AA133"/>
  <c r="Z133"/>
  <c r="Y133"/>
  <c r="X133"/>
  <c r="W133"/>
  <c r="V133"/>
  <c r="U133"/>
  <c r="T133"/>
  <c r="S133"/>
  <c r="AL132"/>
  <c r="AK132"/>
  <c r="AJ132"/>
  <c r="AI132"/>
  <c r="AH132"/>
  <c r="AG132"/>
  <c r="AF132"/>
  <c r="AE132"/>
  <c r="AD132"/>
  <c r="AC132"/>
  <c r="AB132"/>
  <c r="AA132"/>
  <c r="Z132"/>
  <c r="Y132"/>
  <c r="X132"/>
  <c r="W132"/>
  <c r="V132"/>
  <c r="U132"/>
  <c r="T132"/>
  <c r="S132"/>
  <c r="AL131"/>
  <c r="AK131"/>
  <c r="AJ131"/>
  <c r="AI131"/>
  <c r="AH131"/>
  <c r="AG131"/>
  <c r="AF131"/>
  <c r="AE131"/>
  <c r="AD131"/>
  <c r="AC131"/>
  <c r="AB131"/>
  <c r="AA131"/>
  <c r="Z131"/>
  <c r="Y131"/>
  <c r="X131"/>
  <c r="W131"/>
  <c r="V131"/>
  <c r="U131"/>
  <c r="T131"/>
  <c r="S131"/>
  <c r="AL130"/>
  <c r="AK130"/>
  <c r="AJ130"/>
  <c r="AI130"/>
  <c r="AH130"/>
  <c r="AG130"/>
  <c r="AF130"/>
  <c r="AE130"/>
  <c r="AD130"/>
  <c r="AC130"/>
  <c r="AB130"/>
  <c r="AA130"/>
  <c r="Z130"/>
  <c r="Y130"/>
  <c r="X130"/>
  <c r="W130"/>
  <c r="V130"/>
  <c r="U130"/>
  <c r="T130"/>
  <c r="S130"/>
  <c r="AL129"/>
  <c r="AK129"/>
  <c r="AJ129"/>
  <c r="AI129"/>
  <c r="AH129"/>
  <c r="AG129"/>
  <c r="AF129"/>
  <c r="AE129"/>
  <c r="AD129"/>
  <c r="AC129"/>
  <c r="AB129"/>
  <c r="AA129"/>
  <c r="Z129"/>
  <c r="Y129"/>
  <c r="X129"/>
  <c r="W129"/>
  <c r="V129"/>
  <c r="U129"/>
  <c r="T129"/>
  <c r="S129"/>
  <c r="AL128"/>
  <c r="AK128"/>
  <c r="AJ128"/>
  <c r="AI128"/>
  <c r="AH128"/>
  <c r="AG128"/>
  <c r="AF128"/>
  <c r="AE128"/>
  <c r="AD128"/>
  <c r="AC128"/>
  <c r="AB128"/>
  <c r="AA128"/>
  <c r="Z128"/>
  <c r="Y128"/>
  <c r="X128"/>
  <c r="W128"/>
  <c r="V128"/>
  <c r="U128"/>
  <c r="T128"/>
  <c r="S128"/>
  <c r="AL127"/>
  <c r="AK127"/>
  <c r="AJ127"/>
  <c r="AI127"/>
  <c r="AH127"/>
  <c r="AG127"/>
  <c r="AF127"/>
  <c r="AE127"/>
  <c r="AD127"/>
  <c r="AC127"/>
  <c r="AB127"/>
  <c r="AA127"/>
  <c r="Z127"/>
  <c r="Y127"/>
  <c r="X127"/>
  <c r="W127"/>
  <c r="V127"/>
  <c r="U127"/>
  <c r="T127"/>
  <c r="S127"/>
  <c r="AL126"/>
  <c r="AK126"/>
  <c r="AJ126"/>
  <c r="AI126"/>
  <c r="AH126"/>
  <c r="AG126"/>
  <c r="AF126"/>
  <c r="AE126"/>
  <c r="AD126"/>
  <c r="AC126"/>
  <c r="AB126"/>
  <c r="AA126"/>
  <c r="Z126"/>
  <c r="Y126"/>
  <c r="X126"/>
  <c r="W126"/>
  <c r="V126"/>
  <c r="U126"/>
  <c r="T126"/>
  <c r="S126"/>
  <c r="AL125"/>
  <c r="AK125"/>
  <c r="AJ125"/>
  <c r="AI125"/>
  <c r="AH125"/>
  <c r="AG125"/>
  <c r="AF125"/>
  <c r="AE125"/>
  <c r="AD125"/>
  <c r="AC125"/>
  <c r="AB125"/>
  <c r="AA125"/>
  <c r="Z125"/>
  <c r="Y125"/>
  <c r="X125"/>
  <c r="W125"/>
  <c r="V125"/>
  <c r="U125"/>
  <c r="T125"/>
  <c r="S125"/>
  <c r="AL124"/>
  <c r="AK124"/>
  <c r="AJ124"/>
  <c r="AI124"/>
  <c r="AH124"/>
  <c r="AG124"/>
  <c r="AF124"/>
  <c r="AE124"/>
  <c r="AD124"/>
  <c r="AC124"/>
  <c r="AB124"/>
  <c r="AA124"/>
  <c r="Z124"/>
  <c r="Y124"/>
  <c r="X124"/>
  <c r="W124"/>
  <c r="V124"/>
  <c r="U124"/>
  <c r="T124"/>
  <c r="S124"/>
  <c r="AL123"/>
  <c r="AK123"/>
  <c r="AJ123"/>
  <c r="AI123"/>
  <c r="AH123"/>
  <c r="AG123"/>
  <c r="AF123"/>
  <c r="AE123"/>
  <c r="AD123"/>
  <c r="AC123"/>
  <c r="AB123"/>
  <c r="AA123"/>
  <c r="Z123"/>
  <c r="Y123"/>
  <c r="X123"/>
  <c r="W123"/>
  <c r="V123"/>
  <c r="U123"/>
  <c r="T123"/>
  <c r="S123"/>
  <c r="AL122"/>
  <c r="AK122"/>
  <c r="AJ122"/>
  <c r="AI122"/>
  <c r="AH122"/>
  <c r="AG122"/>
  <c r="AF122"/>
  <c r="AE122"/>
  <c r="AD122"/>
  <c r="AC122"/>
  <c r="AB122"/>
  <c r="AA122"/>
  <c r="Z122"/>
  <c r="Y122"/>
  <c r="X122"/>
  <c r="W122"/>
  <c r="V122"/>
  <c r="U122"/>
  <c r="T122"/>
  <c r="S122"/>
  <c r="AL121"/>
  <c r="AK121"/>
  <c r="AJ121"/>
  <c r="AI121"/>
  <c r="AH121"/>
  <c r="AG121"/>
  <c r="AF121"/>
  <c r="AE121"/>
  <c r="AD121"/>
  <c r="AC121"/>
  <c r="AB121"/>
  <c r="AA121"/>
  <c r="Z121"/>
  <c r="Y121"/>
  <c r="X121"/>
  <c r="W121"/>
  <c r="V121"/>
  <c r="U121"/>
  <c r="T121"/>
  <c r="S121"/>
  <c r="AL120"/>
  <c r="AK120"/>
  <c r="AJ120"/>
  <c r="AI120"/>
  <c r="AH120"/>
  <c r="AG120"/>
  <c r="AF120"/>
  <c r="AE120"/>
  <c r="AD120"/>
  <c r="AC120"/>
  <c r="AB120"/>
  <c r="AA120"/>
  <c r="Z120"/>
  <c r="Y120"/>
  <c r="X120"/>
  <c r="W120"/>
  <c r="V120"/>
  <c r="U120"/>
  <c r="T120"/>
  <c r="S120"/>
  <c r="AL119"/>
  <c r="AK119"/>
  <c r="AJ119"/>
  <c r="AI119"/>
  <c r="AH119"/>
  <c r="AG119"/>
  <c r="AF119"/>
  <c r="AE119"/>
  <c r="AD119"/>
  <c r="AC119"/>
  <c r="AB119"/>
  <c r="AA119"/>
  <c r="Z119"/>
  <c r="Y119"/>
  <c r="X119"/>
  <c r="W119"/>
  <c r="V119"/>
  <c r="U119"/>
  <c r="T119"/>
  <c r="S119"/>
  <c r="AL118"/>
  <c r="AK118"/>
  <c r="AJ118"/>
  <c r="AI118"/>
  <c r="AH118"/>
  <c r="AG118"/>
  <c r="AF118"/>
  <c r="AE118"/>
  <c r="AD118"/>
  <c r="AC118"/>
  <c r="AB118"/>
  <c r="AA118"/>
  <c r="Z118"/>
  <c r="Y118"/>
  <c r="X118"/>
  <c r="W118"/>
  <c r="V118"/>
  <c r="U118"/>
  <c r="T118"/>
  <c r="S118"/>
  <c r="AL117"/>
  <c r="AK117"/>
  <c r="AJ117"/>
  <c r="AI117"/>
  <c r="AH117"/>
  <c r="AG117"/>
  <c r="AF117"/>
  <c r="AE117"/>
  <c r="AD117"/>
  <c r="AC117"/>
  <c r="AB117"/>
  <c r="AA117"/>
  <c r="Z117"/>
  <c r="Y117"/>
  <c r="X117"/>
  <c r="W117"/>
  <c r="V117"/>
  <c r="U117"/>
  <c r="T117"/>
  <c r="S117"/>
  <c r="AL116"/>
  <c r="AK116"/>
  <c r="AJ116"/>
  <c r="AI116"/>
  <c r="AH116"/>
  <c r="AG116"/>
  <c r="AF116"/>
  <c r="AE116"/>
  <c r="AD116"/>
  <c r="AC116"/>
  <c r="AB116"/>
  <c r="AA116"/>
  <c r="Z116"/>
  <c r="Y116"/>
  <c r="X116"/>
  <c r="W116"/>
  <c r="V116"/>
  <c r="U116"/>
  <c r="T116"/>
  <c r="S116"/>
  <c r="AL115"/>
  <c r="AK115"/>
  <c r="AJ115"/>
  <c r="AI115"/>
  <c r="AH115"/>
  <c r="AG115"/>
  <c r="AF115"/>
  <c r="AE115"/>
  <c r="AD115"/>
  <c r="AC115"/>
  <c r="AB115"/>
  <c r="AA115"/>
  <c r="Z115"/>
  <c r="Y115"/>
  <c r="X115"/>
  <c r="W115"/>
  <c r="V115"/>
  <c r="U115"/>
  <c r="T115"/>
  <c r="S115"/>
  <c r="AL114"/>
  <c r="AK114"/>
  <c r="AJ114"/>
  <c r="AI114"/>
  <c r="AH114"/>
  <c r="AG114"/>
  <c r="AF114"/>
  <c r="AE114"/>
  <c r="AD114"/>
  <c r="AC114"/>
  <c r="AB114"/>
  <c r="AA114"/>
  <c r="Z114"/>
  <c r="Y114"/>
  <c r="X114"/>
  <c r="W114"/>
  <c r="V114"/>
  <c r="U114"/>
  <c r="T114"/>
  <c r="S114"/>
  <c r="AL113"/>
  <c r="AK113"/>
  <c r="AJ113"/>
  <c r="AI113"/>
  <c r="AH113"/>
  <c r="AG113"/>
  <c r="AF113"/>
  <c r="AE113"/>
  <c r="AD113"/>
  <c r="AC113"/>
  <c r="AB113"/>
  <c r="AA113"/>
  <c r="Z113"/>
  <c r="Y113"/>
  <c r="X113"/>
  <c r="W113"/>
  <c r="V113"/>
  <c r="U113"/>
  <c r="T113"/>
  <c r="S113"/>
  <c r="AL112"/>
  <c r="AK112"/>
  <c r="AJ112"/>
  <c r="AI112"/>
  <c r="AH112"/>
  <c r="AG112"/>
  <c r="AF112"/>
  <c r="AE112"/>
  <c r="AD112"/>
  <c r="AC112"/>
  <c r="AB112"/>
  <c r="AA112"/>
  <c r="Z112"/>
  <c r="Y112"/>
  <c r="X112"/>
  <c r="W112"/>
  <c r="V112"/>
  <c r="U112"/>
  <c r="T112"/>
  <c r="S112"/>
  <c r="AL111"/>
  <c r="AK111"/>
  <c r="AJ111"/>
  <c r="AI111"/>
  <c r="AH111"/>
  <c r="AG111"/>
  <c r="AF111"/>
  <c r="AE111"/>
  <c r="AD111"/>
  <c r="AC111"/>
  <c r="AB111"/>
  <c r="AA111"/>
  <c r="Z111"/>
  <c r="Y111"/>
  <c r="X111"/>
  <c r="W111"/>
  <c r="V111"/>
  <c r="U111"/>
  <c r="T111"/>
  <c r="S111"/>
  <c r="AL110"/>
  <c r="AK110"/>
  <c r="AJ110"/>
  <c r="AI110"/>
  <c r="AH110"/>
  <c r="AG110"/>
  <c r="AF110"/>
  <c r="AE110"/>
  <c r="AD110"/>
  <c r="AC110"/>
  <c r="AB110"/>
  <c r="AA110"/>
  <c r="Z110"/>
  <c r="Y110"/>
  <c r="X110"/>
  <c r="W110"/>
  <c r="V110"/>
  <c r="U110"/>
  <c r="T110"/>
  <c r="S110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AL107"/>
  <c r="AK107"/>
  <c r="AJ107"/>
  <c r="AI107"/>
  <c r="AH107"/>
  <c r="AG107"/>
  <c r="AF107"/>
  <c r="AE107"/>
  <c r="AD107"/>
  <c r="AC107"/>
  <c r="AB107"/>
  <c r="AA107"/>
  <c r="Z107"/>
  <c r="Y107"/>
  <c r="X107"/>
  <c r="W107"/>
  <c r="V107"/>
  <c r="U107"/>
  <c r="T107"/>
  <c r="S107"/>
  <c r="AL106"/>
  <c r="AK106"/>
  <c r="AJ106"/>
  <c r="AI106"/>
  <c r="AH106"/>
  <c r="AG106"/>
  <c r="AF106"/>
  <c r="AE106"/>
  <c r="AD106"/>
  <c r="AC106"/>
  <c r="AB106"/>
  <c r="AA106"/>
  <c r="Z106"/>
  <c r="Y106"/>
  <c r="X106"/>
  <c r="W106"/>
  <c r="V106"/>
  <c r="U106"/>
  <c r="T106"/>
  <c r="S106"/>
  <c r="AL105"/>
  <c r="AK105"/>
  <c r="AJ105"/>
  <c r="AI105"/>
  <c r="AH105"/>
  <c r="AG105"/>
  <c r="AF105"/>
  <c r="AE105"/>
  <c r="AD105"/>
  <c r="AC105"/>
  <c r="AB105"/>
  <c r="AA105"/>
  <c r="Z105"/>
  <c r="Y105"/>
  <c r="X105"/>
  <c r="W105"/>
  <c r="V105"/>
  <c r="U105"/>
  <c r="T105"/>
  <c r="S105"/>
  <c r="AL104"/>
  <c r="AK104"/>
  <c r="AJ104"/>
  <c r="AI104"/>
  <c r="AH104"/>
  <c r="AG104"/>
  <c r="AF104"/>
  <c r="AE104"/>
  <c r="AD104"/>
  <c r="AC104"/>
  <c r="AB104"/>
  <c r="AA104"/>
  <c r="Z104"/>
  <c r="Y104"/>
  <c r="X104"/>
  <c r="W104"/>
  <c r="V104"/>
  <c r="U104"/>
  <c r="T104"/>
  <c r="S104"/>
  <c r="AL103"/>
  <c r="AK103"/>
  <c r="AJ103"/>
  <c r="AI103"/>
  <c r="AH103"/>
  <c r="AG103"/>
  <c r="AF103"/>
  <c r="AE103"/>
  <c r="AD103"/>
  <c r="AC103"/>
  <c r="AB103"/>
  <c r="AA103"/>
  <c r="Z103"/>
  <c r="Y103"/>
  <c r="X103"/>
  <c r="W103"/>
  <c r="V103"/>
  <c r="U103"/>
  <c r="T103"/>
  <c r="S103"/>
  <c r="AL102"/>
  <c r="AK102"/>
  <c r="AJ102"/>
  <c r="AI102"/>
  <c r="AH102"/>
  <c r="AG102"/>
  <c r="AF102"/>
  <c r="AE102"/>
  <c r="AD102"/>
  <c r="AC102"/>
  <c r="AB102"/>
  <c r="AA102"/>
  <c r="Z102"/>
  <c r="Y102"/>
  <c r="X102"/>
  <c r="W102"/>
  <c r="V102"/>
  <c r="U102"/>
  <c r="T102"/>
  <c r="S102"/>
  <c r="AL101"/>
  <c r="AK101"/>
  <c r="AJ101"/>
  <c r="AI101"/>
  <c r="AH101"/>
  <c r="AG101"/>
  <c r="AF101"/>
  <c r="AE101"/>
  <c r="AD101"/>
  <c r="AC101"/>
  <c r="AB101"/>
  <c r="AA101"/>
  <c r="Z101"/>
  <c r="Y101"/>
  <c r="X101"/>
  <c r="W101"/>
  <c r="V101"/>
  <c r="U101"/>
  <c r="T101"/>
  <c r="S101"/>
  <c r="AL100"/>
  <c r="AK100"/>
  <c r="AJ100"/>
  <c r="AI100"/>
  <c r="AH100"/>
  <c r="AG100"/>
  <c r="AF100"/>
  <c r="AE100"/>
  <c r="AD100"/>
  <c r="AC100"/>
  <c r="AB100"/>
  <c r="AA100"/>
  <c r="Z100"/>
  <c r="Y100"/>
  <c r="X100"/>
  <c r="W100"/>
  <c r="V100"/>
  <c r="U100"/>
  <c r="T100"/>
  <c r="S100"/>
  <c r="AL99"/>
  <c r="AK99"/>
  <c r="AJ99"/>
  <c r="AI99"/>
  <c r="AH99"/>
  <c r="AG99"/>
  <c r="AF99"/>
  <c r="AE99"/>
  <c r="AD99"/>
  <c r="AC99"/>
  <c r="AB99"/>
  <c r="AA99"/>
  <c r="Z99"/>
  <c r="Y99"/>
  <c r="X99"/>
  <c r="W99"/>
  <c r="V99"/>
  <c r="U99"/>
  <c r="T99"/>
  <c r="S99"/>
  <c r="AL98"/>
  <c r="AK98"/>
  <c r="AJ98"/>
  <c r="AI98"/>
  <c r="AH98"/>
  <c r="AG98"/>
  <c r="AF98"/>
  <c r="AE98"/>
  <c r="AD98"/>
  <c r="AC98"/>
  <c r="AB98"/>
  <c r="AA98"/>
  <c r="Z98"/>
  <c r="Y98"/>
  <c r="X98"/>
  <c r="W98"/>
  <c r="V98"/>
  <c r="U98"/>
  <c r="T98"/>
  <c r="S98"/>
  <c r="AL97"/>
  <c r="AK97"/>
  <c r="AJ97"/>
  <c r="AI97"/>
  <c r="AH97"/>
  <c r="AG97"/>
  <c r="AF97"/>
  <c r="AE97"/>
  <c r="AD97"/>
  <c r="AC97"/>
  <c r="AB97"/>
  <c r="AA97"/>
  <c r="Z97"/>
  <c r="Y97"/>
  <c r="X97"/>
  <c r="W97"/>
  <c r="V97"/>
  <c r="U97"/>
  <c r="T97"/>
  <c r="S97"/>
  <c r="AL96"/>
  <c r="AK96"/>
  <c r="AJ96"/>
  <c r="AI96"/>
  <c r="AH96"/>
  <c r="AG96"/>
  <c r="AF96"/>
  <c r="AE96"/>
  <c r="AD96"/>
  <c r="AC96"/>
  <c r="AB96"/>
  <c r="AA96"/>
  <c r="Z96"/>
  <c r="Y96"/>
  <c r="X96"/>
  <c r="W96"/>
  <c r="V96"/>
  <c r="U96"/>
  <c r="T96"/>
  <c r="S96"/>
  <c r="AL95"/>
  <c r="AK95"/>
  <c r="AJ95"/>
  <c r="AI95"/>
  <c r="AH95"/>
  <c r="AG95"/>
  <c r="AF95"/>
  <c r="AE95"/>
  <c r="AD95"/>
  <c r="AC95"/>
  <c r="AB95"/>
  <c r="AA95"/>
  <c r="Z95"/>
  <c r="Y95"/>
  <c r="X95"/>
  <c r="W95"/>
  <c r="V95"/>
  <c r="U95"/>
  <c r="T95"/>
  <c r="S95"/>
  <c r="AL94"/>
  <c r="AK94"/>
  <c r="AJ94"/>
  <c r="AI94"/>
  <c r="AH94"/>
  <c r="AG94"/>
  <c r="AF94"/>
  <c r="AE94"/>
  <c r="AD94"/>
  <c r="AC94"/>
  <c r="AB94"/>
  <c r="AA94"/>
  <c r="Z94"/>
  <c r="Y94"/>
  <c r="X94"/>
  <c r="W94"/>
  <c r="V94"/>
  <c r="U94"/>
  <c r="T94"/>
  <c r="S94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AL90"/>
  <c r="AK90"/>
  <c r="AJ90"/>
  <c r="AI90"/>
  <c r="AH90"/>
  <c r="AG90"/>
  <c r="AF90"/>
  <c r="AE90"/>
  <c r="AD90"/>
  <c r="AC90"/>
  <c r="AB90"/>
  <c r="AA90"/>
  <c r="Z90"/>
  <c r="Y90"/>
  <c r="X90"/>
  <c r="W90"/>
  <c r="V90"/>
  <c r="U90"/>
  <c r="T90"/>
  <c r="S90"/>
  <c r="AL89"/>
  <c r="AK89"/>
  <c r="AJ89"/>
  <c r="AI89"/>
  <c r="AH89"/>
  <c r="AG89"/>
  <c r="AF89"/>
  <c r="AE89"/>
  <c r="AD89"/>
  <c r="AC89"/>
  <c r="AB89"/>
  <c r="AA89"/>
  <c r="Z89"/>
  <c r="Y89"/>
  <c r="X89"/>
  <c r="W89"/>
  <c r="V89"/>
  <c r="U89"/>
  <c r="T89"/>
  <c r="S89"/>
  <c r="AL88"/>
  <c r="AK88"/>
  <c r="AJ88"/>
  <c r="AI88"/>
  <c r="AH88"/>
  <c r="AG88"/>
  <c r="AF88"/>
  <c r="AE88"/>
  <c r="AD88"/>
  <c r="AC88"/>
  <c r="AB88"/>
  <c r="AA88"/>
  <c r="Z88"/>
  <c r="Y88"/>
  <c r="X88"/>
  <c r="W88"/>
  <c r="V88"/>
  <c r="U88"/>
  <c r="T88"/>
  <c r="S88"/>
  <c r="AL87"/>
  <c r="AK87"/>
  <c r="AJ87"/>
  <c r="AI87"/>
  <c r="AH87"/>
  <c r="AG87"/>
  <c r="AF87"/>
  <c r="AE87"/>
  <c r="AD87"/>
  <c r="AC87"/>
  <c r="AB87"/>
  <c r="AA87"/>
  <c r="Z87"/>
  <c r="Y87"/>
  <c r="X87"/>
  <c r="W87"/>
  <c r="V87"/>
  <c r="U87"/>
  <c r="T87"/>
  <c r="S87"/>
  <c r="AL86"/>
  <c r="AK86"/>
  <c r="AJ86"/>
  <c r="AI86"/>
  <c r="AH86"/>
  <c r="AG86"/>
  <c r="AF86"/>
  <c r="AE86"/>
  <c r="AD86"/>
  <c r="AC86"/>
  <c r="AB86"/>
  <c r="AA86"/>
  <c r="Z86"/>
  <c r="Y86"/>
  <c r="X86"/>
  <c r="W86"/>
  <c r="V86"/>
  <c r="U86"/>
  <c r="T86"/>
  <c r="S86"/>
  <c r="AL85"/>
  <c r="AK85"/>
  <c r="AJ85"/>
  <c r="AI85"/>
  <c r="AH85"/>
  <c r="AG85"/>
  <c r="AF85"/>
  <c r="AE85"/>
  <c r="AD85"/>
  <c r="AC85"/>
  <c r="AB85"/>
  <c r="AA85"/>
  <c r="Z85"/>
  <c r="Y85"/>
  <c r="X85"/>
  <c r="W85"/>
  <c r="V85"/>
  <c r="U85"/>
  <c r="T85"/>
  <c r="S85"/>
  <c r="AL84"/>
  <c r="AK84"/>
  <c r="AJ84"/>
  <c r="AI84"/>
  <c r="AH84"/>
  <c r="AG84"/>
  <c r="AF84"/>
  <c r="AE84"/>
  <c r="AD84"/>
  <c r="AC84"/>
  <c r="AB84"/>
  <c r="AA84"/>
  <c r="Z84"/>
  <c r="Y84"/>
  <c r="X84"/>
  <c r="W84"/>
  <c r="V84"/>
  <c r="U84"/>
  <c r="T84"/>
  <c r="S84"/>
  <c r="AL83"/>
  <c r="AK83"/>
  <c r="AJ83"/>
  <c r="AI83"/>
  <c r="AH83"/>
  <c r="AG83"/>
  <c r="AF83"/>
  <c r="AE83"/>
  <c r="AD83"/>
  <c r="AC83"/>
  <c r="AB83"/>
  <c r="AA83"/>
  <c r="Z83"/>
  <c r="Y83"/>
  <c r="X83"/>
  <c r="W83"/>
  <c r="V83"/>
  <c r="U83"/>
  <c r="T83"/>
  <c r="S83"/>
  <c r="AL82"/>
  <c r="AK82"/>
  <c r="AJ82"/>
  <c r="AI82"/>
  <c r="AH82"/>
  <c r="AG82"/>
  <c r="AF82"/>
  <c r="AE82"/>
  <c r="AD82"/>
  <c r="AC82"/>
  <c r="AB82"/>
  <c r="AA82"/>
  <c r="Z82"/>
  <c r="Y82"/>
  <c r="X82"/>
  <c r="W82"/>
  <c r="V82"/>
  <c r="U82"/>
  <c r="T82"/>
  <c r="S82"/>
  <c r="AL81"/>
  <c r="AK81"/>
  <c r="AJ81"/>
  <c r="AI81"/>
  <c r="AH81"/>
  <c r="AG81"/>
  <c r="AF81"/>
  <c r="AE81"/>
  <c r="AD81"/>
  <c r="AC81"/>
  <c r="AB81"/>
  <c r="AA81"/>
  <c r="Z81"/>
  <c r="Y81"/>
  <c r="X81"/>
  <c r="W81"/>
  <c r="V81"/>
  <c r="U81"/>
  <c r="T81"/>
  <c r="S81"/>
  <c r="AL80"/>
  <c r="AK80"/>
  <c r="AJ80"/>
  <c r="AI80"/>
  <c r="AH80"/>
  <c r="AG80"/>
  <c r="AF80"/>
  <c r="AE80"/>
  <c r="AD80"/>
  <c r="AC80"/>
  <c r="AB80"/>
  <c r="AA80"/>
  <c r="Z80"/>
  <c r="Y80"/>
  <c r="X80"/>
  <c r="W80"/>
  <c r="V80"/>
  <c r="U80"/>
  <c r="T80"/>
  <c r="S80"/>
  <c r="AL79"/>
  <c r="AK79"/>
  <c r="AJ79"/>
  <c r="AI79"/>
  <c r="AH79"/>
  <c r="AG79"/>
  <c r="AF79"/>
  <c r="AE79"/>
  <c r="AD79"/>
  <c r="AC79"/>
  <c r="AB79"/>
  <c r="AA79"/>
  <c r="Z79"/>
  <c r="Y79"/>
  <c r="X79"/>
  <c r="W79"/>
  <c r="V79"/>
  <c r="U79"/>
  <c r="T79"/>
  <c r="S79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AL73"/>
  <c r="AK73"/>
  <c r="AJ73"/>
  <c r="AI73"/>
  <c r="AH73"/>
  <c r="AG73"/>
  <c r="AF73"/>
  <c r="AE73"/>
  <c r="AD73"/>
  <c r="AC73"/>
  <c r="AB73"/>
  <c r="AA73"/>
  <c r="Z73"/>
  <c r="Y73"/>
  <c r="X73"/>
  <c r="W73"/>
  <c r="V73"/>
  <c r="U73"/>
  <c r="T73"/>
  <c r="S73"/>
  <c r="AL72"/>
  <c r="AK72"/>
  <c r="AJ72"/>
  <c r="AI72"/>
  <c r="AH72"/>
  <c r="AG72"/>
  <c r="AF72"/>
  <c r="AE72"/>
  <c r="AD72"/>
  <c r="AC72"/>
  <c r="AB72"/>
  <c r="AA72"/>
  <c r="Z72"/>
  <c r="Y72"/>
  <c r="X72"/>
  <c r="W72"/>
  <c r="V72"/>
  <c r="U72"/>
  <c r="T72"/>
  <c r="S72"/>
  <c r="AL71"/>
  <c r="AK71"/>
  <c r="AJ71"/>
  <c r="AI71"/>
  <c r="AH71"/>
  <c r="AG71"/>
  <c r="AF71"/>
  <c r="AE71"/>
  <c r="AD71"/>
  <c r="AC71"/>
  <c r="AB71"/>
  <c r="AA71"/>
  <c r="Z71"/>
  <c r="Y71"/>
  <c r="X71"/>
  <c r="W71"/>
  <c r="V71"/>
  <c r="U71"/>
  <c r="T71"/>
  <c r="S71"/>
  <c r="AL70"/>
  <c r="AK70"/>
  <c r="AJ70"/>
  <c r="AI70"/>
  <c r="AH70"/>
  <c r="AG70"/>
  <c r="AF70"/>
  <c r="AE70"/>
  <c r="AD70"/>
  <c r="AC70"/>
  <c r="AB70"/>
  <c r="AA70"/>
  <c r="Z70"/>
  <c r="Y70"/>
  <c r="X70"/>
  <c r="W70"/>
  <c r="V70"/>
  <c r="U70"/>
  <c r="T70"/>
  <c r="S70"/>
  <c r="AL69"/>
  <c r="AK69"/>
  <c r="AJ69"/>
  <c r="AI69"/>
  <c r="AH69"/>
  <c r="AG69"/>
  <c r="AF69"/>
  <c r="AE69"/>
  <c r="AD69"/>
  <c r="AC69"/>
  <c r="AB69"/>
  <c r="AA69"/>
  <c r="Z69"/>
  <c r="Y69"/>
  <c r="X69"/>
  <c r="W69"/>
  <c r="V69"/>
  <c r="U69"/>
  <c r="T69"/>
  <c r="S69"/>
  <c r="AL68"/>
  <c r="AK68"/>
  <c r="AJ68"/>
  <c r="AI68"/>
  <c r="AH68"/>
  <c r="AG68"/>
  <c r="AF68"/>
  <c r="AE68"/>
  <c r="AD68"/>
  <c r="AC68"/>
  <c r="AB68"/>
  <c r="AA68"/>
  <c r="Z68"/>
  <c r="Y68"/>
  <c r="X68"/>
  <c r="W68"/>
  <c r="V68"/>
  <c r="U68"/>
  <c r="T68"/>
  <c r="S68"/>
  <c r="AL67"/>
  <c r="AK67"/>
  <c r="AJ67"/>
  <c r="AI67"/>
  <c r="AH67"/>
  <c r="AG67"/>
  <c r="AF67"/>
  <c r="AE67"/>
  <c r="AD67"/>
  <c r="AC67"/>
  <c r="AB67"/>
  <c r="AA67"/>
  <c r="Z67"/>
  <c r="Y67"/>
  <c r="X67"/>
  <c r="W67"/>
  <c r="V67"/>
  <c r="U67"/>
  <c r="T67"/>
  <c r="S67"/>
  <c r="AL66"/>
  <c r="AK66"/>
  <c r="AJ66"/>
  <c r="AI66"/>
  <c r="AH66"/>
  <c r="AG66"/>
  <c r="AF66"/>
  <c r="AE66"/>
  <c r="AD66"/>
  <c r="AC66"/>
  <c r="AB66"/>
  <c r="AA66"/>
  <c r="Z66"/>
  <c r="Y66"/>
  <c r="X66"/>
  <c r="W66"/>
  <c r="V66"/>
  <c r="U66"/>
  <c r="T66"/>
  <c r="S66"/>
  <c r="AL65"/>
  <c r="AK65"/>
  <c r="AJ65"/>
  <c r="AI65"/>
  <c r="AH65"/>
  <c r="AG65"/>
  <c r="AF65"/>
  <c r="AE65"/>
  <c r="AD65"/>
  <c r="AC65"/>
  <c r="AB65"/>
  <c r="AA65"/>
  <c r="Z65"/>
  <c r="Y65"/>
  <c r="X65"/>
  <c r="W65"/>
  <c r="V65"/>
  <c r="U65"/>
  <c r="T65"/>
  <c r="S65"/>
  <c r="AL64"/>
  <c r="AK64"/>
  <c r="AJ64"/>
  <c r="AI64"/>
  <c r="AH64"/>
  <c r="AG64"/>
  <c r="AF64"/>
  <c r="AE64"/>
  <c r="AD64"/>
  <c r="AC64"/>
  <c r="AB64"/>
  <c r="AA64"/>
  <c r="Z64"/>
  <c r="Y64"/>
  <c r="X64"/>
  <c r="W64"/>
  <c r="V64"/>
  <c r="U64"/>
  <c r="T64"/>
  <c r="S64"/>
  <c r="AL63"/>
  <c r="AK63"/>
  <c r="AJ63"/>
  <c r="AI63"/>
  <c r="AH63"/>
  <c r="AG63"/>
  <c r="AF63"/>
  <c r="AE63"/>
  <c r="AD63"/>
  <c r="AC63"/>
  <c r="AB63"/>
  <c r="AA63"/>
  <c r="Z63"/>
  <c r="Y63"/>
  <c r="X63"/>
  <c r="W63"/>
  <c r="V63"/>
  <c r="U63"/>
  <c r="T63"/>
  <c r="S63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AL55"/>
  <c r="AK55"/>
  <c r="AJ55"/>
  <c r="AI55"/>
  <c r="AH55"/>
  <c r="AG55"/>
  <c r="AF55"/>
  <c r="AE55"/>
  <c r="AD55"/>
  <c r="AC55"/>
  <c r="AB55"/>
  <c r="AA55"/>
  <c r="Z55"/>
  <c r="Y55"/>
  <c r="X55"/>
  <c r="W55"/>
  <c r="V55"/>
  <c r="U55"/>
  <c r="T55"/>
  <c r="S55"/>
  <c r="AL54"/>
  <c r="AK54"/>
  <c r="AJ54"/>
  <c r="AI54"/>
  <c r="AH54"/>
  <c r="AG54"/>
  <c r="AF54"/>
  <c r="AE54"/>
  <c r="AD54"/>
  <c r="AC54"/>
  <c r="AB54"/>
  <c r="AA54"/>
  <c r="Z54"/>
  <c r="Y54"/>
  <c r="X54"/>
  <c r="W54"/>
  <c r="V54"/>
  <c r="U54"/>
  <c r="T54"/>
  <c r="S54"/>
  <c r="AL53"/>
  <c r="AK53"/>
  <c r="AJ53"/>
  <c r="AI53"/>
  <c r="AH53"/>
  <c r="AG53"/>
  <c r="AF53"/>
  <c r="AE53"/>
  <c r="AD53"/>
  <c r="AC53"/>
  <c r="AB53"/>
  <c r="AA53"/>
  <c r="Z53"/>
  <c r="Y53"/>
  <c r="X53"/>
  <c r="W53"/>
  <c r="V53"/>
  <c r="U53"/>
  <c r="T53"/>
  <c r="S53"/>
  <c r="AL52"/>
  <c r="AK52"/>
  <c r="AJ52"/>
  <c r="AI52"/>
  <c r="AH52"/>
  <c r="AG52"/>
  <c r="AF52"/>
  <c r="AE52"/>
  <c r="AD52"/>
  <c r="AC52"/>
  <c r="AB52"/>
  <c r="AA52"/>
  <c r="Z52"/>
  <c r="Y52"/>
  <c r="X52"/>
  <c r="W52"/>
  <c r="V52"/>
  <c r="U52"/>
  <c r="T52"/>
  <c r="S52"/>
  <c r="AL51"/>
  <c r="AK51"/>
  <c r="AJ51"/>
  <c r="AI51"/>
  <c r="AH51"/>
  <c r="AG51"/>
  <c r="AF51"/>
  <c r="AE51"/>
  <c r="AD51"/>
  <c r="AC51"/>
  <c r="AB51"/>
  <c r="AA51"/>
  <c r="Z51"/>
  <c r="Y51"/>
  <c r="X51"/>
  <c r="W51"/>
  <c r="V51"/>
  <c r="U51"/>
  <c r="T51"/>
  <c r="S51"/>
  <c r="AL50"/>
  <c r="AK50"/>
  <c r="AJ50"/>
  <c r="AI50"/>
  <c r="AH50"/>
  <c r="AG50"/>
  <c r="AF50"/>
  <c r="AE50"/>
  <c r="AD50"/>
  <c r="AC50"/>
  <c r="AB50"/>
  <c r="AA50"/>
  <c r="Z50"/>
  <c r="Y50"/>
  <c r="X50"/>
  <c r="W50"/>
  <c r="V50"/>
  <c r="U50"/>
  <c r="T50"/>
  <c r="S50"/>
  <c r="AL49"/>
  <c r="AK49"/>
  <c r="AJ49"/>
  <c r="AI49"/>
  <c r="AH49"/>
  <c r="AG49"/>
  <c r="AF49"/>
  <c r="AE49"/>
  <c r="AD49"/>
  <c r="AC49"/>
  <c r="AB49"/>
  <c r="AA49"/>
  <c r="Z49"/>
  <c r="Y49"/>
  <c r="X49"/>
  <c r="W49"/>
  <c r="V49"/>
  <c r="U49"/>
  <c r="T49"/>
  <c r="S49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AL47"/>
  <c r="AK47"/>
  <c r="AJ47"/>
  <c r="AI47"/>
  <c r="AH47"/>
  <c r="AG47"/>
  <c r="AF47"/>
  <c r="AE47"/>
  <c r="AD47"/>
  <c r="AC47"/>
  <c r="AB47"/>
  <c r="AA47"/>
  <c r="Z47"/>
  <c r="Y47"/>
  <c r="X47"/>
  <c r="W47"/>
  <c r="V47"/>
  <c r="U47"/>
  <c r="T47"/>
  <c r="S47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AL45"/>
  <c r="AK45"/>
  <c r="AJ45"/>
  <c r="AI45"/>
  <c r="AH45"/>
  <c r="AG45"/>
  <c r="AF45"/>
  <c r="AE45"/>
  <c r="AD45"/>
  <c r="AC45"/>
  <c r="AB45"/>
  <c r="AA45"/>
  <c r="Z45"/>
  <c r="Y45"/>
  <c r="X45"/>
  <c r="W45"/>
  <c r="V45"/>
  <c r="U45"/>
  <c r="T45"/>
  <c r="S45"/>
  <c r="AL44"/>
  <c r="AK44"/>
  <c r="AJ44"/>
  <c r="AI44"/>
  <c r="AH44"/>
  <c r="AG44"/>
  <c r="AF44"/>
  <c r="AE44"/>
  <c r="AD44"/>
  <c r="AC44"/>
  <c r="AB44"/>
  <c r="AA44"/>
  <c r="Z44"/>
  <c r="Y44"/>
  <c r="X44"/>
  <c r="W44"/>
  <c r="V44"/>
  <c r="U44"/>
  <c r="T44"/>
  <c r="S44"/>
  <c r="AL43"/>
  <c r="AK43"/>
  <c r="AJ43"/>
  <c r="AI43"/>
  <c r="AH43"/>
  <c r="AG43"/>
  <c r="AF43"/>
  <c r="AE43"/>
  <c r="AD43"/>
  <c r="AC43"/>
  <c r="AB43"/>
  <c r="AA43"/>
  <c r="Z43"/>
  <c r="Y43"/>
  <c r="X43"/>
  <c r="W43"/>
  <c r="V43"/>
  <c r="U43"/>
  <c r="T43"/>
  <c r="S43"/>
  <c r="AL42"/>
  <c r="AK42"/>
  <c r="AJ42"/>
  <c r="AI42"/>
  <c r="AH42"/>
  <c r="AG42"/>
  <c r="AF42"/>
  <c r="AE42"/>
  <c r="AD42"/>
  <c r="AC42"/>
  <c r="AB42"/>
  <c r="AA42"/>
  <c r="Z42"/>
  <c r="Y42"/>
  <c r="X42"/>
  <c r="W42"/>
  <c r="V42"/>
  <c r="U42"/>
  <c r="T42"/>
  <c r="S42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AL39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AL38"/>
  <c r="AK38"/>
  <c r="AJ38"/>
  <c r="AI38"/>
  <c r="AH38"/>
  <c r="AG38"/>
  <c r="AF38"/>
  <c r="AE38"/>
  <c r="AD38"/>
  <c r="AC38"/>
  <c r="AB38"/>
  <c r="AA38"/>
  <c r="Z38"/>
  <c r="Y38"/>
  <c r="X38"/>
  <c r="W38"/>
  <c r="V38"/>
  <c r="U38"/>
  <c r="T38"/>
  <c r="S38"/>
  <c r="AL37"/>
  <c r="AK37"/>
  <c r="AJ37"/>
  <c r="AI37"/>
  <c r="AH37"/>
  <c r="AG37"/>
  <c r="AF37"/>
  <c r="AE37"/>
  <c r="AD37"/>
  <c r="AC37"/>
  <c r="AB37"/>
  <c r="AA37"/>
  <c r="Z37"/>
  <c r="Y37"/>
  <c r="X37"/>
  <c r="W37"/>
  <c r="V37"/>
  <c r="U37"/>
  <c r="T37"/>
  <c r="S37"/>
  <c r="AL36"/>
  <c r="AK36"/>
  <c r="AJ36"/>
  <c r="AI36"/>
  <c r="AH36"/>
  <c r="AG36"/>
  <c r="AF36"/>
  <c r="AE36"/>
  <c r="AD36"/>
  <c r="AC36"/>
  <c r="AB36"/>
  <c r="AA36"/>
  <c r="Z36"/>
  <c r="Y36"/>
  <c r="X36"/>
  <c r="W36"/>
  <c r="V36"/>
  <c r="U36"/>
  <c r="T36"/>
  <c r="S36"/>
  <c r="AL35"/>
  <c r="AK35"/>
  <c r="AJ35"/>
  <c r="AI35"/>
  <c r="AH35"/>
  <c r="AG35"/>
  <c r="AF35"/>
  <c r="AE35"/>
  <c r="AD35"/>
  <c r="AC35"/>
  <c r="AB35"/>
  <c r="AA35"/>
  <c r="Z35"/>
  <c r="Y35"/>
  <c r="X35"/>
  <c r="W35"/>
  <c r="V35"/>
  <c r="U35"/>
  <c r="T35"/>
  <c r="S35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AL23"/>
  <c r="AK23"/>
  <c r="AJ23"/>
  <c r="AI23"/>
  <c r="AH23"/>
  <c r="AG23"/>
  <c r="AF23"/>
  <c r="AE23"/>
  <c r="AD23"/>
  <c r="AC23"/>
  <c r="AB23"/>
  <c r="AA23"/>
  <c r="Z23"/>
  <c r="Y23"/>
  <c r="X23"/>
  <c r="W23"/>
  <c r="V23"/>
  <c r="U23"/>
  <c r="T23"/>
  <c r="S23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AL21"/>
  <c r="AK21"/>
  <c r="AJ21"/>
  <c r="AI21"/>
  <c r="AH21"/>
  <c r="AG21"/>
  <c r="AF21"/>
  <c r="AE21"/>
  <c r="AD21"/>
  <c r="AC21"/>
  <c r="AB21"/>
  <c r="AA21"/>
  <c r="Z21"/>
  <c r="Y21"/>
  <c r="X21"/>
  <c r="W21"/>
  <c r="V21"/>
  <c r="U21"/>
  <c r="T21"/>
  <c r="S21"/>
  <c r="AL20"/>
  <c r="AK20"/>
  <c r="AJ20"/>
  <c r="AI20"/>
  <c r="AH20"/>
  <c r="AG20"/>
  <c r="AF20"/>
  <c r="AE20"/>
  <c r="AD20"/>
  <c r="AC20"/>
  <c r="AB20"/>
  <c r="AA20"/>
  <c r="Z20"/>
  <c r="Y20"/>
  <c r="X20"/>
  <c r="W20"/>
  <c r="V20"/>
  <c r="U20"/>
  <c r="T20"/>
  <c r="S20"/>
  <c r="AL19"/>
  <c r="AK19"/>
  <c r="AJ19"/>
  <c r="AI19"/>
  <c r="AH19"/>
  <c r="AG19"/>
  <c r="AF19"/>
  <c r="AE19"/>
  <c r="AD19"/>
  <c r="AC19"/>
  <c r="AB19"/>
  <c r="AA19"/>
  <c r="Z19"/>
  <c r="Y19"/>
  <c r="X19"/>
  <c r="W19"/>
  <c r="V19"/>
  <c r="U19"/>
  <c r="T19"/>
  <c r="S19"/>
  <c r="AL18"/>
  <c r="AK18"/>
  <c r="AJ18"/>
  <c r="AI18"/>
  <c r="AH18"/>
  <c r="AG18"/>
  <c r="AF18"/>
  <c r="AE18"/>
  <c r="AD18"/>
  <c r="AC18"/>
  <c r="AB18"/>
  <c r="AA18"/>
  <c r="Z18"/>
  <c r="Y18"/>
  <c r="X18"/>
  <c r="W18"/>
  <c r="V18"/>
  <c r="U18"/>
  <c r="T18"/>
  <c r="S18"/>
  <c r="AL17"/>
  <c r="AK17"/>
  <c r="AJ17"/>
  <c r="AI17"/>
  <c r="AH17"/>
  <c r="AG17"/>
  <c r="AF17"/>
  <c r="AE17"/>
  <c r="AD17"/>
  <c r="AC17"/>
  <c r="AB17"/>
  <c r="AA17"/>
  <c r="Z17"/>
  <c r="Y17"/>
  <c r="X17"/>
  <c r="W17"/>
  <c r="V17"/>
  <c r="U17"/>
  <c r="T17"/>
  <c r="S17"/>
  <c r="R17" s="1"/>
  <c r="AL16"/>
  <c r="AK16"/>
  <c r="AJ16"/>
  <c r="AI16"/>
  <c r="AH16"/>
  <c r="AG16"/>
  <c r="AF16"/>
  <c r="AE16"/>
  <c r="AD16"/>
  <c r="AC16"/>
  <c r="AB16"/>
  <c r="AA16"/>
  <c r="Z16"/>
  <c r="Y16"/>
  <c r="X16"/>
  <c r="W16"/>
  <c r="V16"/>
  <c r="U16"/>
  <c r="T16"/>
  <c r="S16"/>
  <c r="R16" s="1"/>
  <c r="AL15"/>
  <c r="AK15"/>
  <c r="AJ15"/>
  <c r="AI15"/>
  <c r="AH15"/>
  <c r="AG15"/>
  <c r="AF15"/>
  <c r="AE15"/>
  <c r="AD15"/>
  <c r="AC15"/>
  <c r="AB15"/>
  <c r="AA15"/>
  <c r="Z15"/>
  <c r="Y15"/>
  <c r="X15"/>
  <c r="W15"/>
  <c r="V15"/>
  <c r="U15"/>
  <c r="T15"/>
  <c r="S15"/>
  <c r="AL14"/>
  <c r="AK14"/>
  <c r="AJ14"/>
  <c r="AI14"/>
  <c r="AH14"/>
  <c r="AG14"/>
  <c r="AF14"/>
  <c r="AE14"/>
  <c r="AD14"/>
  <c r="AC14"/>
  <c r="AB14"/>
  <c r="AA14"/>
  <c r="Z14"/>
  <c r="Y14"/>
  <c r="X14"/>
  <c r="W14"/>
  <c r="V14"/>
  <c r="U14"/>
  <c r="T14"/>
  <c r="S14"/>
  <c r="AL13"/>
  <c r="AK13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 s="1"/>
  <c r="AL12"/>
  <c r="AK12"/>
  <c r="AJ12"/>
  <c r="AI12"/>
  <c r="AH12"/>
  <c r="AG12"/>
  <c r="AF12"/>
  <c r="AE12"/>
  <c r="AD12"/>
  <c r="AC12"/>
  <c r="AB12"/>
  <c r="AA12"/>
  <c r="Z12"/>
  <c r="Y12"/>
  <c r="X12"/>
  <c r="W12"/>
  <c r="V12"/>
  <c r="U12"/>
  <c r="T12"/>
  <c r="S12"/>
  <c r="R12" s="1"/>
  <c r="AL11"/>
  <c r="AK11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AL10"/>
  <c r="AK10"/>
  <c r="AJ10"/>
  <c r="AI10"/>
  <c r="AH10"/>
  <c r="AG10"/>
  <c r="AF10"/>
  <c r="AE10"/>
  <c r="AD10"/>
  <c r="AC10"/>
  <c r="AB10"/>
  <c r="AA10"/>
  <c r="Z10"/>
  <c r="Y10"/>
  <c r="X10"/>
  <c r="W10"/>
  <c r="V10"/>
  <c r="U10"/>
  <c r="T10"/>
  <c r="S10"/>
  <c r="AL9"/>
  <c r="AK9"/>
  <c r="AJ9"/>
  <c r="AI9"/>
  <c r="AH9"/>
  <c r="AG9"/>
  <c r="AF9"/>
  <c r="AE9"/>
  <c r="AD9"/>
  <c r="AC9"/>
  <c r="AB9"/>
  <c r="AA9"/>
  <c r="Z9"/>
  <c r="Y9"/>
  <c r="X9"/>
  <c r="W9"/>
  <c r="V9"/>
  <c r="U9"/>
  <c r="T9"/>
  <c r="S9"/>
  <c r="R9" s="1"/>
  <c r="AL8"/>
  <c r="AK8"/>
  <c r="AJ8"/>
  <c r="AI8"/>
  <c r="AH8"/>
  <c r="AG8"/>
  <c r="AF8"/>
  <c r="AE8"/>
  <c r="AD8"/>
  <c r="AC8"/>
  <c r="AB8"/>
  <c r="AA8"/>
  <c r="Z8"/>
  <c r="Y8"/>
  <c r="X8"/>
  <c r="W8"/>
  <c r="V8"/>
  <c r="U8"/>
  <c r="T8"/>
  <c r="S8"/>
  <c r="R8" s="1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10"/>
  <c r="R11"/>
  <c r="R14"/>
  <c r="R15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R88"/>
  <c r="R89"/>
  <c r="R90"/>
  <c r="R91"/>
  <c r="R92"/>
  <c r="R93"/>
  <c r="R94"/>
  <c r="R95"/>
  <c r="R96"/>
  <c r="R97"/>
  <c r="R98"/>
  <c r="R99"/>
  <c r="R100"/>
  <c r="R101"/>
  <c r="R102"/>
  <c r="R103"/>
  <c r="R104"/>
  <c r="R105"/>
  <c r="R106"/>
  <c r="R107"/>
  <c r="R108"/>
  <c r="R109"/>
  <c r="R110"/>
  <c r="R111"/>
  <c r="R112"/>
  <c r="R113"/>
  <c r="R114"/>
  <c r="R115"/>
  <c r="R116"/>
  <c r="R117"/>
  <c r="R118"/>
  <c r="R119"/>
  <c r="R120"/>
  <c r="R121"/>
  <c r="R122"/>
  <c r="R123"/>
  <c r="R124"/>
  <c r="R125"/>
  <c r="R126"/>
  <c r="R127"/>
  <c r="R128"/>
  <c r="R129"/>
  <c r="R130"/>
  <c r="R131"/>
  <c r="R132"/>
  <c r="R133"/>
  <c r="R134"/>
  <c r="R135"/>
  <c r="R136"/>
  <c r="R137"/>
  <c r="R138"/>
  <c r="R139"/>
  <c r="R140"/>
  <c r="R141"/>
  <c r="R142"/>
  <c r="R143"/>
  <c r="R144"/>
  <c r="R145"/>
  <c r="R146"/>
  <c r="R147"/>
  <c r="R148"/>
  <c r="R149"/>
  <c r="R150"/>
  <c r="R151"/>
  <c r="R152"/>
  <c r="R153"/>
  <c r="R154"/>
  <c r="R155"/>
  <c r="R156"/>
  <c r="R157"/>
  <c r="R158"/>
  <c r="R159"/>
  <c r="R160"/>
  <c r="R161"/>
  <c r="R162"/>
  <c r="R163"/>
  <c r="R164"/>
  <c r="R165"/>
  <c r="R166"/>
  <c r="R167"/>
  <c r="R168"/>
  <c r="R169"/>
  <c r="R170"/>
  <c r="R171"/>
  <c r="R172"/>
  <c r="R173"/>
  <c r="R174"/>
  <c r="R175"/>
  <c r="R176"/>
  <c r="R177"/>
  <c r="R178"/>
  <c r="R179"/>
  <c r="R180"/>
  <c r="R181"/>
  <c r="R182"/>
  <c r="R183"/>
  <c r="R184"/>
  <c r="R185"/>
  <c r="R186"/>
  <c r="R187"/>
  <c r="R188"/>
  <c r="R189"/>
  <c r="R190"/>
  <c r="R191"/>
  <c r="R192"/>
  <c r="R193"/>
  <c r="R194"/>
  <c r="R195"/>
  <c r="R196"/>
  <c r="R197"/>
  <c r="R198"/>
  <c r="R199"/>
  <c r="R200"/>
  <c r="R201"/>
  <c r="R202"/>
  <c r="R203"/>
  <c r="R204"/>
  <c r="R205"/>
  <c r="R206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194"/>
  <c r="Q195"/>
  <c r="Q196"/>
  <c r="Q197"/>
  <c r="Q198"/>
  <c r="Q199"/>
  <c r="Q200"/>
  <c r="Q201"/>
  <c r="Q202"/>
  <c r="Q203"/>
  <c r="Q204"/>
  <c r="Q205"/>
  <c r="Q206"/>
  <c r="Q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7"/>
  <c r="R7" l="1"/>
</calcChain>
</file>

<file path=xl/sharedStrings.xml><?xml version="1.0" encoding="utf-8"?>
<sst xmlns="http://schemas.openxmlformats.org/spreadsheetml/2006/main" count="5648" uniqueCount="1105">
  <si>
    <t>הוצאה בסיסית לנפש</t>
  </si>
  <si>
    <t>אוכלוסיית הרשות ליום הקובע</t>
  </si>
  <si>
    <t>חותך נוסחת הרגרסיה</t>
  </si>
  <si>
    <t>שיפוע נוסחת הרגרסיה</t>
  </si>
  <si>
    <t>Y=(A+B1,2,3*P)/P</t>
  </si>
  <si>
    <t>Y=A/P+B1,2,3</t>
  </si>
  <si>
    <t>קבועי נוסחת הרגרסיה</t>
  </si>
  <si>
    <t>A</t>
  </si>
  <si>
    <t>עבור עיריות ומועצות</t>
  </si>
  <si>
    <t>עבור מועצות אזוריות</t>
  </si>
  <si>
    <t>Y=(A+B1*P+B2*(P-20000)+B3*(P-70000))/P</t>
  </si>
  <si>
    <t>A (באלפי שקלים)</t>
  </si>
  <si>
    <t>תוספת בגין מועצות דתיות לרשויות יהודיות</t>
  </si>
  <si>
    <t>B  (באלפי שקלים לנפש)</t>
  </si>
  <si>
    <t>B1  (באלפי שקלים לנפש עד 20,000 תושבים)</t>
  </si>
  <si>
    <t>B2   (באלפי שקלים לנפש לכל תושב מ-20,000 תושבים ועד 70,000 תושבים)</t>
  </si>
  <si>
    <t>B3   (באלפי שקלים לנפש לכל יתרת התושבים מעל 70,000)</t>
  </si>
  <si>
    <t>Y</t>
  </si>
  <si>
    <t>P</t>
  </si>
  <si>
    <t>B</t>
  </si>
  <si>
    <t>מקדם מדד השונות החברתי כלכלי</t>
  </si>
  <si>
    <t>מעל 1</t>
  </si>
  <si>
    <t>מקדם העדפה לחינוך - הרכב אוכלוסיה מתחת לגיל 18</t>
  </si>
  <si>
    <t>מעל 52%</t>
  </si>
  <si>
    <t>מקדם העדפה ברווחה לפי הרכב אוכלוסיה מעל לגיל 65</t>
  </si>
  <si>
    <t>מעל 9%</t>
  </si>
  <si>
    <t>זה הנורמטיבי</t>
  </si>
  <si>
    <t>מקדם עדיפות לאומית - לפי החלטת בגץ והמדינה</t>
  </si>
  <si>
    <t>מקדם קוו עימות ויש"ע</t>
  </si>
  <si>
    <t>מקדם העדפה להוצאות עליה וקליטה - שיעור העולים מרוסיה ואתיופיה שעלו ב- 7 שנים האחרונות ביחס לכלל האוכלוסיה</t>
  </si>
  <si>
    <t>מקדם ההוצאה הנורמטיבית (לכל היותר עד 10%)</t>
  </si>
  <si>
    <t>סכום כל המקדמים</t>
  </si>
  <si>
    <t>מקדמי הוצאה למועצות אזוריות</t>
  </si>
  <si>
    <t>מספר ישובים - 3 עד 63 השווה ל-14%- עד 10%</t>
  </si>
  <si>
    <t>מרחק בין ישובים - 2.36 עד 46.04 השווה ל-8%- עד 8%</t>
  </si>
  <si>
    <t>מקסימום הוצאה נורמטיבית לפי דירוג סוציואקונומי</t>
  </si>
  <si>
    <t>1-4 לערים ומועצות מקומיות</t>
  </si>
  <si>
    <t>1-4 למועצות אזוריות</t>
  </si>
  <si>
    <t>5-10 לערים ומועצות מקומיות</t>
  </si>
  <si>
    <t>5-10 למועצות אזוריות</t>
  </si>
  <si>
    <t>ש"ח לנפש</t>
  </si>
  <si>
    <t>מקדם העדפה לאוכלוסיה לפי דירוג סוציואקונומי</t>
  </si>
  <si>
    <t>חישובי הכנסה לנפש לפי המודל</t>
  </si>
  <si>
    <t>הכנסות ארנונה</t>
  </si>
  <si>
    <t>חיובי ארנונה לשנה המבוקרת האחרונה הזמינה, מתואמת למחירי השנה הנבדקת</t>
  </si>
  <si>
    <t>תעריפי הארנונה למגורים לשנה המבוקרת האחרונה מתואמים למחירי השנה הנוכחית . תעריפים אלה הותאמו לשיטת החיוב הנהוגה ברשות )נטו, ברוטו או ברוטו ברוטו(, בהתאם -למדווח בסקר תעריפי הארנונה של המרכז לשלטון מקומי</t>
  </si>
  <si>
    <t>תיקון לפי מקדם תעריפים נורמטיביים בהתאם לדירוג הסוציואקונומי של הרשות - למועצות אזוריות נלקח 90% מהתעריף בגין ועדים</t>
  </si>
  <si>
    <t xml:space="preserve">תיקון לפי מקדם תעריפים נורמטיביים בהתאם לדירוג הסוציואקונומי של הרשות </t>
  </si>
  <si>
    <t>שם הרשות 1</t>
  </si>
  <si>
    <t>שם הרשות 2</t>
  </si>
  <si>
    <t>שם הרשות 3</t>
  </si>
  <si>
    <t>***</t>
  </si>
  <si>
    <t>THE STATISTICAL AREA ITSELF OR ONE OF THE COMBINED STATISTICAL AREAS.</t>
  </si>
  <si>
    <t>האזור הסטטיסטי עצמו או אחד מהאזורים הסטטיסטיים המאוחדים.</t>
  </si>
  <si>
    <t>**</t>
  </si>
  <si>
    <t>THE DEFINITION OF STATISTICAL AREAS IN EAST JERUSALEM AS OF YEAR 2011.</t>
  </si>
  <si>
    <t xml:space="preserve">חלוקה לאזורים סטטיסטיים במזרח ירושלים מעודכנת לשנת 2011. </t>
  </si>
  <si>
    <t>*</t>
  </si>
  <si>
    <t>THE MUNICIPAL STATUS AS OF YEAR 2011 (SPLITTING OF LOCAL AUTHORITIES).</t>
  </si>
  <si>
    <t xml:space="preserve">המעמד המוניציפלי מעודכן לשנת 2011 (פיצול רשויות מקומיות). </t>
  </si>
  <si>
    <t>TEL SHEVA</t>
  </si>
  <si>
    <t xml:space="preserve">                      1</t>
  </si>
  <si>
    <t>תל שבע</t>
  </si>
  <si>
    <t xml:space="preserve">                      2</t>
  </si>
  <si>
    <t xml:space="preserve">                      3</t>
  </si>
  <si>
    <t>TEL MOND</t>
  </si>
  <si>
    <t>תל מונד</t>
  </si>
  <si>
    <t>TEL AVIV - YAFO</t>
  </si>
  <si>
    <t xml:space="preserve">                    211</t>
  </si>
  <si>
    <t>תל אביב -יפו</t>
  </si>
  <si>
    <t xml:space="preserve">                    115</t>
  </si>
  <si>
    <t xml:space="preserve">                    124</t>
  </si>
  <si>
    <t xml:space="preserve">                    131</t>
  </si>
  <si>
    <t xml:space="preserve">                    232</t>
  </si>
  <si>
    <t>221+222</t>
  </si>
  <si>
    <t xml:space="preserve">                    231</t>
  </si>
  <si>
    <t xml:space="preserve">                    132</t>
  </si>
  <si>
    <t xml:space="preserve">                    223</t>
  </si>
  <si>
    <t xml:space="preserve">                    113</t>
  </si>
  <si>
    <t xml:space="preserve">                    423</t>
  </si>
  <si>
    <t xml:space="preserve">                    122</t>
  </si>
  <si>
    <t xml:space="preserve">                    214</t>
  </si>
  <si>
    <t xml:space="preserve">                    412</t>
  </si>
  <si>
    <t>111+112</t>
  </si>
  <si>
    <t xml:space="preserve">                    123</t>
  </si>
  <si>
    <t xml:space="preserve">                    224</t>
  </si>
  <si>
    <t>425+426</t>
  </si>
  <si>
    <t xml:space="preserve">                    114</t>
  </si>
  <si>
    <t xml:space="preserve">                    424</t>
  </si>
  <si>
    <t xml:space="preserve">                    414</t>
  </si>
  <si>
    <t xml:space="preserve">                    433</t>
  </si>
  <si>
    <t xml:space="preserve">                    421</t>
  </si>
  <si>
    <t xml:space="preserve">                    213</t>
  </si>
  <si>
    <t xml:space="preserve">                    411</t>
  </si>
  <si>
    <t xml:space="preserve">                    432</t>
  </si>
  <si>
    <t xml:space="preserve">                    212</t>
  </si>
  <si>
    <t xml:space="preserve">                    413</t>
  </si>
  <si>
    <t xml:space="preserve">                    121</t>
  </si>
  <si>
    <t xml:space="preserve">                    422</t>
  </si>
  <si>
    <t xml:space="preserve">                    345</t>
  </si>
  <si>
    <t xml:space="preserve">                    125</t>
  </si>
  <si>
    <t xml:space="preserve">                    315</t>
  </si>
  <si>
    <t xml:space="preserve">                    134</t>
  </si>
  <si>
    <t xml:space="preserve">                    415</t>
  </si>
  <si>
    <t xml:space="preserve">                    323</t>
  </si>
  <si>
    <t xml:space="preserve">                    431</t>
  </si>
  <si>
    <t xml:space="preserve">                    216</t>
  </si>
  <si>
    <t xml:space="preserve">                    555</t>
  </si>
  <si>
    <t xml:space="preserve">                    314</t>
  </si>
  <si>
    <t xml:space="preserve">                    347</t>
  </si>
  <si>
    <t xml:space="preserve">                    133</t>
  </si>
  <si>
    <t>435+436</t>
  </si>
  <si>
    <t xml:space="preserve">                    233</t>
  </si>
  <si>
    <t xml:space="preserve">                    341</t>
  </si>
  <si>
    <t>348+349</t>
  </si>
  <si>
    <t>543+544</t>
  </si>
  <si>
    <t xml:space="preserve">                    324</t>
  </si>
  <si>
    <t>611+612</t>
  </si>
  <si>
    <t xml:space="preserve">                    313</t>
  </si>
  <si>
    <t xml:space="preserve">                    515</t>
  </si>
  <si>
    <t>316+317</t>
  </si>
  <si>
    <t xml:space="preserve">                    517</t>
  </si>
  <si>
    <t>321+322</t>
  </si>
  <si>
    <t>311+312</t>
  </si>
  <si>
    <t>331+332+333</t>
  </si>
  <si>
    <t xml:space="preserve">                    326</t>
  </si>
  <si>
    <t xml:space="preserve">                    516</t>
  </si>
  <si>
    <t xml:space="preserve">                    911</t>
  </si>
  <si>
    <t>551+552+553+554+556</t>
  </si>
  <si>
    <t xml:space="preserve">                    325</t>
  </si>
  <si>
    <t>336+337</t>
  </si>
  <si>
    <t xml:space="preserve">                    346</t>
  </si>
  <si>
    <t xml:space="preserve">                    912</t>
  </si>
  <si>
    <t xml:space="preserve">                    215</t>
  </si>
  <si>
    <t xml:space="preserve">                    344</t>
  </si>
  <si>
    <t xml:space="preserve">                    342</t>
  </si>
  <si>
    <t xml:space="preserve">                    343</t>
  </si>
  <si>
    <t xml:space="preserve">                    514</t>
  </si>
  <si>
    <t>711+712+713+715</t>
  </si>
  <si>
    <t>531+532+533</t>
  </si>
  <si>
    <t xml:space="preserve">                    922</t>
  </si>
  <si>
    <t>541+542</t>
  </si>
  <si>
    <t>721+722+723</t>
  </si>
  <si>
    <t>511+512</t>
  </si>
  <si>
    <t>334+335</t>
  </si>
  <si>
    <t xml:space="preserve">                    921</t>
  </si>
  <si>
    <t>521+522+523</t>
  </si>
  <si>
    <t xml:space="preserve">                    946</t>
  </si>
  <si>
    <t>915+916</t>
  </si>
  <si>
    <t xml:space="preserve">                    513</t>
  </si>
  <si>
    <t xml:space="preserve">                    812</t>
  </si>
  <si>
    <t xml:space="preserve">                    225</t>
  </si>
  <si>
    <t xml:space="preserve">                    927</t>
  </si>
  <si>
    <t xml:space="preserve">                    947</t>
  </si>
  <si>
    <t xml:space="preserve">                    944</t>
  </si>
  <si>
    <t>811+813</t>
  </si>
  <si>
    <t xml:space="preserve">                    226</t>
  </si>
  <si>
    <t>731+733</t>
  </si>
  <si>
    <t xml:space="preserve">                    943</t>
  </si>
  <si>
    <t xml:space="preserve">                    942</t>
  </si>
  <si>
    <t xml:space="preserve">                    926</t>
  </si>
  <si>
    <t>924+925</t>
  </si>
  <si>
    <t xml:space="preserve">                    937</t>
  </si>
  <si>
    <t>928+929</t>
  </si>
  <si>
    <t xml:space="preserve">                    945</t>
  </si>
  <si>
    <t>822+825+826</t>
  </si>
  <si>
    <t xml:space="preserve">                    747</t>
  </si>
  <si>
    <t>814+815+816</t>
  </si>
  <si>
    <t xml:space="preserve">                    745</t>
  </si>
  <si>
    <t xml:space="preserve">                    941</t>
  </si>
  <si>
    <t>741+742</t>
  </si>
  <si>
    <t xml:space="preserve">                    743</t>
  </si>
  <si>
    <t>821+823</t>
  </si>
  <si>
    <t xml:space="preserve">                    734</t>
  </si>
  <si>
    <t xml:space="preserve">                    735</t>
  </si>
  <si>
    <t xml:space="preserve">                    746</t>
  </si>
  <si>
    <t>931+932</t>
  </si>
  <si>
    <t>831+832+833</t>
  </si>
  <si>
    <t xml:space="preserve">                    933</t>
  </si>
  <si>
    <t xml:space="preserve">                    824</t>
  </si>
  <si>
    <t xml:space="preserve">                    744</t>
  </si>
  <si>
    <t>934+935</t>
  </si>
  <si>
    <t xml:space="preserve">                    732</t>
  </si>
  <si>
    <t xml:space="preserve">                    936</t>
  </si>
  <si>
    <t xml:space="preserve">                    736</t>
  </si>
  <si>
    <t xml:space="preserve">                    725</t>
  </si>
  <si>
    <t>SHEFAR'AM</t>
  </si>
  <si>
    <t xml:space="preserve">                      7</t>
  </si>
  <si>
    <t>שפרעם</t>
  </si>
  <si>
    <t xml:space="preserve">                      6</t>
  </si>
  <si>
    <t>9+10</t>
  </si>
  <si>
    <t xml:space="preserve">                      5</t>
  </si>
  <si>
    <t xml:space="preserve">                      8</t>
  </si>
  <si>
    <t xml:space="preserve">                      4</t>
  </si>
  <si>
    <t>SHA'AB</t>
  </si>
  <si>
    <t>שעב</t>
  </si>
  <si>
    <t>SHELOMI</t>
  </si>
  <si>
    <t>שלומי</t>
  </si>
  <si>
    <t>SHOHAM</t>
  </si>
  <si>
    <t>שוהם</t>
  </si>
  <si>
    <t>SEDEROT</t>
  </si>
  <si>
    <t>שדרות</t>
  </si>
  <si>
    <t>SEGEV-SHALOM</t>
  </si>
  <si>
    <t>שגב-שלום</t>
  </si>
  <si>
    <t>SHIBLI-UMM AL-GHANAM</t>
  </si>
  <si>
    <t>שבלי - אום אל-גנם</t>
  </si>
  <si>
    <t>RA'ANNANA</t>
  </si>
  <si>
    <t xml:space="preserve">                     15</t>
  </si>
  <si>
    <t>רעננה</t>
  </si>
  <si>
    <t xml:space="preserve">                     32</t>
  </si>
  <si>
    <t xml:space="preserve">                     31</t>
  </si>
  <si>
    <t xml:space="preserve">                     25</t>
  </si>
  <si>
    <t xml:space="preserve">                     12</t>
  </si>
  <si>
    <t xml:space="preserve">                     13</t>
  </si>
  <si>
    <t xml:space="preserve">                     16</t>
  </si>
  <si>
    <t xml:space="preserve">                     14</t>
  </si>
  <si>
    <t xml:space="preserve">                     35</t>
  </si>
  <si>
    <t xml:space="preserve">                     36</t>
  </si>
  <si>
    <t xml:space="preserve">                     19</t>
  </si>
  <si>
    <t xml:space="preserve">                     28</t>
  </si>
  <si>
    <t xml:space="preserve">                     27</t>
  </si>
  <si>
    <t xml:space="preserve">                     21</t>
  </si>
  <si>
    <t xml:space="preserve">                     24</t>
  </si>
  <si>
    <t xml:space="preserve">                     33</t>
  </si>
  <si>
    <t xml:space="preserve">                     34</t>
  </si>
  <si>
    <t xml:space="preserve">                     18</t>
  </si>
  <si>
    <t xml:space="preserve">                     17</t>
  </si>
  <si>
    <t xml:space="preserve">                     22</t>
  </si>
  <si>
    <t xml:space="preserve">                     26</t>
  </si>
  <si>
    <t xml:space="preserve">                     23</t>
  </si>
  <si>
    <t>RAMAT YISHAY</t>
  </si>
  <si>
    <t>רמת ישי</t>
  </si>
  <si>
    <t>RAMAT HASHARON</t>
  </si>
  <si>
    <t>רמת השרון</t>
  </si>
  <si>
    <t>32+36</t>
  </si>
  <si>
    <t xml:space="preserve">                     11</t>
  </si>
  <si>
    <t>RAMAT GAN</t>
  </si>
  <si>
    <t>414+416</t>
  </si>
  <si>
    <t>רמת גן</t>
  </si>
  <si>
    <t>411+413</t>
  </si>
  <si>
    <t xml:space="preserve">                    312</t>
  </si>
  <si>
    <t xml:space="preserve">                    112</t>
  </si>
  <si>
    <t>124+125</t>
  </si>
  <si>
    <t xml:space="preserve">                    222</t>
  </si>
  <si>
    <t xml:space="preserve">                    116</t>
  </si>
  <si>
    <t>122+123</t>
  </si>
  <si>
    <t xml:space="preserve">                    311</t>
  </si>
  <si>
    <t xml:space="preserve">                    138</t>
  </si>
  <si>
    <t>136+137</t>
  </si>
  <si>
    <t xml:space="preserve">                    321</t>
  </si>
  <si>
    <t xml:space="preserve">                    221</t>
  </si>
  <si>
    <t xml:space="preserve">                    135</t>
  </si>
  <si>
    <t xml:space="preserve">                    322</t>
  </si>
  <si>
    <t>RAMLA</t>
  </si>
  <si>
    <t>רמלה</t>
  </si>
  <si>
    <t xml:space="preserve">                     44</t>
  </si>
  <si>
    <t xml:space="preserve">                     43</t>
  </si>
  <si>
    <t>41+42</t>
  </si>
  <si>
    <t>15+16</t>
  </si>
  <si>
    <t xml:space="preserve">                     45</t>
  </si>
  <si>
    <t>REKHASIM</t>
  </si>
  <si>
    <t>רכסים</t>
  </si>
  <si>
    <t>REINE</t>
  </si>
  <si>
    <t>ריינה</t>
  </si>
  <si>
    <t>REHOVOT</t>
  </si>
  <si>
    <t>רחובות</t>
  </si>
  <si>
    <t>112+114</t>
  </si>
  <si>
    <t>421+422</t>
  </si>
  <si>
    <t xml:space="preserve">                    117</t>
  </si>
  <si>
    <t xml:space="preserve">                    425</t>
  </si>
  <si>
    <t>432+433</t>
  </si>
  <si>
    <t>RAHAT</t>
  </si>
  <si>
    <t>רהט</t>
  </si>
  <si>
    <t xml:space="preserve">                      9</t>
  </si>
  <si>
    <t xml:space="preserve">                     10</t>
  </si>
  <si>
    <t>RISHON LEZIYYON</t>
  </si>
  <si>
    <t>ראשון לציון</t>
  </si>
  <si>
    <t xml:space="preserve">                    611</t>
  </si>
  <si>
    <t>411+412</t>
  </si>
  <si>
    <t xml:space="preserve">                    531</t>
  </si>
  <si>
    <t>612+614</t>
  </si>
  <si>
    <t xml:space="preserve">                    524</t>
  </si>
  <si>
    <t xml:space="preserve">                    615</t>
  </si>
  <si>
    <t xml:space="preserve">                    617</t>
  </si>
  <si>
    <t xml:space="preserve">                    623</t>
  </si>
  <si>
    <t xml:space="preserve">                    534</t>
  </si>
  <si>
    <t xml:space="preserve">                    533</t>
  </si>
  <si>
    <t xml:space="preserve">                    616</t>
  </si>
  <si>
    <t xml:space="preserve">                    426</t>
  </si>
  <si>
    <t xml:space="preserve">                    521</t>
  </si>
  <si>
    <t xml:space="preserve">                    532</t>
  </si>
  <si>
    <t xml:space="preserve">                    522</t>
  </si>
  <si>
    <t xml:space="preserve">                    523</t>
  </si>
  <si>
    <t>624+625</t>
  </si>
  <si>
    <t xml:space="preserve">                    126</t>
  </si>
  <si>
    <t xml:space="preserve">                    512</t>
  </si>
  <si>
    <t xml:space="preserve">                    511</t>
  </si>
  <si>
    <t>ROSH PINNA</t>
  </si>
  <si>
    <t>ראש פינה</t>
  </si>
  <si>
    <t>ROSH HAAYIN</t>
  </si>
  <si>
    <t>ראש העין</t>
  </si>
  <si>
    <t>RAME</t>
  </si>
  <si>
    <t>ראמה</t>
  </si>
  <si>
    <t>QARNE SHOMERON</t>
  </si>
  <si>
    <t>קרני שומרון</t>
  </si>
  <si>
    <t>QIRYAT SHEMONA</t>
  </si>
  <si>
    <t>7+10</t>
  </si>
  <si>
    <t>קריית שמונה</t>
  </si>
  <si>
    <t>5+6</t>
  </si>
  <si>
    <t>QIRYAT EQRON</t>
  </si>
  <si>
    <t>קריית עקרון</t>
  </si>
  <si>
    <t>QIRYAT MAL'AKHI</t>
  </si>
  <si>
    <t>קריית מלאכי</t>
  </si>
  <si>
    <t>QIRYAT MOTZKIN</t>
  </si>
  <si>
    <t>קריית מוצקין</t>
  </si>
  <si>
    <t>31+32</t>
  </si>
  <si>
    <t>QIRYAT YE'ARIM</t>
  </si>
  <si>
    <t>קריית יערים</t>
  </si>
  <si>
    <t>QIRYAT YAM</t>
  </si>
  <si>
    <t>קריית ים</t>
  </si>
  <si>
    <t>21+23</t>
  </si>
  <si>
    <t>24+25</t>
  </si>
  <si>
    <t>QIRYAT TIV'ON</t>
  </si>
  <si>
    <t>קריית טבעון</t>
  </si>
  <si>
    <t>3+4</t>
  </si>
  <si>
    <t>QIRYAT GAT</t>
  </si>
  <si>
    <t>קריית גת</t>
  </si>
  <si>
    <t xml:space="preserve">                     37</t>
  </si>
  <si>
    <t>31+33</t>
  </si>
  <si>
    <t>12+13</t>
  </si>
  <si>
    <t>QIRYAT BIALIK</t>
  </si>
  <si>
    <t>קריית ביאליק</t>
  </si>
  <si>
    <t>QIRYAT ATTA</t>
  </si>
  <si>
    <t>קריית אתא</t>
  </si>
  <si>
    <t>QIRYAT ARBA</t>
  </si>
  <si>
    <t>קריית ארבע</t>
  </si>
  <si>
    <t>QIRYAT ONO</t>
  </si>
  <si>
    <t>קריית אונו</t>
  </si>
  <si>
    <t>5+7</t>
  </si>
  <si>
    <t>QAZRIN</t>
  </si>
  <si>
    <t>קצרין</t>
  </si>
  <si>
    <t>QAZIR-HARISH</t>
  </si>
  <si>
    <t>קציר-חריש</t>
  </si>
  <si>
    <t>QALANSAWE</t>
  </si>
  <si>
    <t>קלנסווה</t>
  </si>
  <si>
    <t>QADIMA-ZORAN</t>
  </si>
  <si>
    <t>קדימה-צורן</t>
  </si>
  <si>
    <t>QEDUMIM</t>
  </si>
  <si>
    <t>קדומים</t>
  </si>
  <si>
    <t>ZEFAT</t>
  </si>
  <si>
    <t>1+10</t>
  </si>
  <si>
    <t>צפת</t>
  </si>
  <si>
    <t>7+11</t>
  </si>
  <si>
    <t>2+3</t>
  </si>
  <si>
    <t>PETAH TIQWA</t>
  </si>
  <si>
    <t>פתח תקווה</t>
  </si>
  <si>
    <t>212+213</t>
  </si>
  <si>
    <t xml:space="preserve">                    236</t>
  </si>
  <si>
    <t xml:space="preserve">                    127</t>
  </si>
  <si>
    <t xml:space="preserve">                    143</t>
  </si>
  <si>
    <t xml:space="preserve">                    235</t>
  </si>
  <si>
    <t xml:space="preserve">                    234</t>
  </si>
  <si>
    <t xml:space="preserve">                    144</t>
  </si>
  <si>
    <t>132+134</t>
  </si>
  <si>
    <t>145+146</t>
  </si>
  <si>
    <t>141+142</t>
  </si>
  <si>
    <t>514+515+516</t>
  </si>
  <si>
    <t>432+434</t>
  </si>
  <si>
    <t>PARDESIYYA</t>
  </si>
  <si>
    <t>פרדסייה</t>
  </si>
  <si>
    <t>PARDES HANNA-KARKUR</t>
  </si>
  <si>
    <t>4+6</t>
  </si>
  <si>
    <t>פרדס חנה-כרכור</t>
  </si>
  <si>
    <t>PEQI'IN (BUQEI'A)</t>
  </si>
  <si>
    <t>פקיעין (בוקייעה)</t>
  </si>
  <si>
    <t>FASSUTA</t>
  </si>
  <si>
    <t>פסוטה</t>
  </si>
  <si>
    <t>FUREIDIS</t>
  </si>
  <si>
    <t>פוריידיס</t>
  </si>
  <si>
    <t>AR'ARA-BANEGEV</t>
  </si>
  <si>
    <t>ערערה-בנגב</t>
  </si>
  <si>
    <t>AR'ARA</t>
  </si>
  <si>
    <t>ערערה</t>
  </si>
  <si>
    <t>ARAD</t>
  </si>
  <si>
    <t>ערד</t>
  </si>
  <si>
    <t>ARRABE</t>
  </si>
  <si>
    <t>עראבה</t>
  </si>
  <si>
    <t>AFULA</t>
  </si>
  <si>
    <t>עפולה</t>
  </si>
  <si>
    <t>13+18</t>
  </si>
  <si>
    <t>ISIFYA*</t>
  </si>
  <si>
    <t>עספיא*</t>
  </si>
  <si>
    <t>IMMANU'EL</t>
  </si>
  <si>
    <t>עמנואל</t>
  </si>
  <si>
    <t>AKKO</t>
  </si>
  <si>
    <t>עכו</t>
  </si>
  <si>
    <t>11+15</t>
  </si>
  <si>
    <t>21+22</t>
  </si>
  <si>
    <t>34+35</t>
  </si>
  <si>
    <t>EIN QINIYYE</t>
  </si>
  <si>
    <t>עין קנייא</t>
  </si>
  <si>
    <t>EIN MAHEL</t>
  </si>
  <si>
    <t>עין מאהל</t>
  </si>
  <si>
    <t>ILUT</t>
  </si>
  <si>
    <t>עילוט</t>
  </si>
  <si>
    <t>EILABUN</t>
  </si>
  <si>
    <t>עיילבון</t>
  </si>
  <si>
    <t>OMER</t>
  </si>
  <si>
    <t>עומר</t>
  </si>
  <si>
    <t>SAKHNIN</t>
  </si>
  <si>
    <t>סח'נין</t>
  </si>
  <si>
    <t>SAVYON</t>
  </si>
  <si>
    <t>סביון</t>
  </si>
  <si>
    <t>SAJUR</t>
  </si>
  <si>
    <t>סאג'ור</t>
  </si>
  <si>
    <t>NETANYA</t>
  </si>
  <si>
    <t>נתניה</t>
  </si>
  <si>
    <t>353+354+355</t>
  </si>
  <si>
    <t xml:space="preserve">                    243</t>
  </si>
  <si>
    <t xml:space="preserve">                    351</t>
  </si>
  <si>
    <t xml:space="preserve">                    242</t>
  </si>
  <si>
    <t xml:space="preserve">                    334</t>
  </si>
  <si>
    <t>222+223</t>
  </si>
  <si>
    <t xml:space="preserve">                    331</t>
  </si>
  <si>
    <t xml:space="preserve">                    352</t>
  </si>
  <si>
    <t xml:space="preserve">                    241</t>
  </si>
  <si>
    <t xml:space="preserve">                    333</t>
  </si>
  <si>
    <t xml:space="preserve">                    332</t>
  </si>
  <si>
    <t>312+313</t>
  </si>
  <si>
    <t>431+432</t>
  </si>
  <si>
    <t>NETIVOT</t>
  </si>
  <si>
    <t>נתיבות</t>
  </si>
  <si>
    <t>1+2</t>
  </si>
  <si>
    <t>NESHER</t>
  </si>
  <si>
    <t>נשר</t>
  </si>
  <si>
    <t>NAZERAT ILLIT</t>
  </si>
  <si>
    <t>נצרת עילית</t>
  </si>
  <si>
    <t>NAZARETH</t>
  </si>
  <si>
    <t>נצרת</t>
  </si>
  <si>
    <t>44+45</t>
  </si>
  <si>
    <t xml:space="preserve">                     41</t>
  </si>
  <si>
    <t>13+14</t>
  </si>
  <si>
    <t xml:space="preserve">                     42</t>
  </si>
  <si>
    <t>NES ZIYYONA</t>
  </si>
  <si>
    <t>נס ציונה</t>
  </si>
  <si>
    <t>NAHEF</t>
  </si>
  <si>
    <t>נחף</t>
  </si>
  <si>
    <t>NAHARIYYA</t>
  </si>
  <si>
    <t>נהרייה</t>
  </si>
  <si>
    <t>MESHHED</t>
  </si>
  <si>
    <t>משהד</t>
  </si>
  <si>
    <t>MIZPE RAMON</t>
  </si>
  <si>
    <t>מצפה רמון</t>
  </si>
  <si>
    <t>MA'ALOT-TARSHIHA</t>
  </si>
  <si>
    <t>מעלות-תרשיחא</t>
  </si>
  <si>
    <t>MA'ALE IRON</t>
  </si>
  <si>
    <t>מעלה עירון</t>
  </si>
  <si>
    <t>MA'ALE EFRAYIM</t>
  </si>
  <si>
    <t>מעלה אפרים</t>
  </si>
  <si>
    <t>MA'ALE ADUMMIM</t>
  </si>
  <si>
    <t>מעלה אדומים</t>
  </si>
  <si>
    <t>MI'ELYA</t>
  </si>
  <si>
    <t>מעיליא</t>
  </si>
  <si>
    <t>MAS'ADE</t>
  </si>
  <si>
    <t>מסעדה</t>
  </si>
  <si>
    <t>METAR</t>
  </si>
  <si>
    <t>מיתר</t>
  </si>
  <si>
    <t>METULA</t>
  </si>
  <si>
    <t>מטולה</t>
  </si>
  <si>
    <t>MAZRA'A</t>
  </si>
  <si>
    <t>מזרעה</t>
  </si>
  <si>
    <t>MAZKERET BATYA</t>
  </si>
  <si>
    <t>מזכרת בתיה</t>
  </si>
  <si>
    <t>MODI'IN ILLIT</t>
  </si>
  <si>
    <t>1+6</t>
  </si>
  <si>
    <t>מודיעין עילית</t>
  </si>
  <si>
    <t>MODI'IN-MAKKABBIM-RE'UT</t>
  </si>
  <si>
    <t>מודיעין-מכבים-רעות</t>
  </si>
  <si>
    <t>MIGDAL HAEMEQ</t>
  </si>
  <si>
    <t>7+8+9</t>
  </si>
  <si>
    <t>מגדל העמק</t>
  </si>
  <si>
    <t>MIGDAL</t>
  </si>
  <si>
    <t>מגדל</t>
  </si>
  <si>
    <t>MUGHAR</t>
  </si>
  <si>
    <t>מגאר</t>
  </si>
  <si>
    <t>MAJDAL SHAMS</t>
  </si>
  <si>
    <t>מג'דל שמס</t>
  </si>
  <si>
    <t>MAJD AL-KURUM*</t>
  </si>
  <si>
    <t>מג'ד אל-כרום*</t>
  </si>
  <si>
    <t>MEVASSERET ZIYYON</t>
  </si>
  <si>
    <t>מבשרת ציון</t>
  </si>
  <si>
    <t>LAQYE</t>
  </si>
  <si>
    <t>לקיה</t>
  </si>
  <si>
    <t>LOD</t>
  </si>
  <si>
    <t>לוד</t>
  </si>
  <si>
    <t xml:space="preserve">                     52</t>
  </si>
  <si>
    <t xml:space="preserve">                     54</t>
  </si>
  <si>
    <t xml:space="preserve">                     51</t>
  </si>
  <si>
    <t xml:space="preserve">                     53</t>
  </si>
  <si>
    <t>41+43</t>
  </si>
  <si>
    <t>LEHAVIM</t>
  </si>
  <si>
    <t>להבים</t>
  </si>
  <si>
    <t>KARMI'EL</t>
  </si>
  <si>
    <t>כרמיאל</t>
  </si>
  <si>
    <t>KEFAR TAVOR</t>
  </si>
  <si>
    <t>כפר תבור</t>
  </si>
  <si>
    <t>KEFAR SHEMARYAHU</t>
  </si>
  <si>
    <t>כפר שמריהו</t>
  </si>
  <si>
    <t>KAFAR QARA</t>
  </si>
  <si>
    <t>כפר קרע</t>
  </si>
  <si>
    <t>KAFAR QASEM</t>
  </si>
  <si>
    <t>כפר קאסם</t>
  </si>
  <si>
    <t>1+4</t>
  </si>
  <si>
    <t>KEFAR SAVA</t>
  </si>
  <si>
    <t>כפר סבא</t>
  </si>
  <si>
    <t xml:space="preserve">                     56</t>
  </si>
  <si>
    <t xml:space="preserve">                     55</t>
  </si>
  <si>
    <t>KAFAR MANDA</t>
  </si>
  <si>
    <t>כפר מנדא</t>
  </si>
  <si>
    <t>KAFAR KANNA</t>
  </si>
  <si>
    <t>כפר כנא</t>
  </si>
  <si>
    <t>KAFAR KAMA</t>
  </si>
  <si>
    <t>כפר כמא</t>
  </si>
  <si>
    <t>KEFAR YONA</t>
  </si>
  <si>
    <t>כפר יונה</t>
  </si>
  <si>
    <t>KAFAR YASIF</t>
  </si>
  <si>
    <t>כפר יאסיף</t>
  </si>
  <si>
    <t>KEFAR WERADIM</t>
  </si>
  <si>
    <t>כפר ורדים</t>
  </si>
  <si>
    <t>KAFAR BARA</t>
  </si>
  <si>
    <t>כפר ברא</t>
  </si>
  <si>
    <t>KA'ABIYYE-TABBASH-HAJAJRE</t>
  </si>
  <si>
    <t>כעביה-טבאש-חג'אג'רה</t>
  </si>
  <si>
    <t>KISRA-SUMEI</t>
  </si>
  <si>
    <t>כסרא-סמיע</t>
  </si>
  <si>
    <t>KUSEIFE</t>
  </si>
  <si>
    <t>כסיפה</t>
  </si>
  <si>
    <t>KOKHAV YA'IR</t>
  </si>
  <si>
    <t>כוכב יאיר</t>
  </si>
  <si>
    <t>KAOKAB ABU AL-HIJA</t>
  </si>
  <si>
    <t>כאוכב אבו אל-היג'א</t>
  </si>
  <si>
    <t>KABUL</t>
  </si>
  <si>
    <t>כאבול</t>
  </si>
  <si>
    <t>YIRKA</t>
  </si>
  <si>
    <t>ירכא</t>
  </si>
  <si>
    <t>JERUSALEM**</t>
  </si>
  <si>
    <t>2512</t>
  </si>
  <si>
    <t>ירושלים**</t>
  </si>
  <si>
    <t>2412</t>
  </si>
  <si>
    <t>2513</t>
  </si>
  <si>
    <t>2112</t>
  </si>
  <si>
    <t>2911</t>
  </si>
  <si>
    <t>2514</t>
  </si>
  <si>
    <t>2211</t>
  </si>
  <si>
    <t>2411</t>
  </si>
  <si>
    <t>2612</t>
  </si>
  <si>
    <t>2111</t>
  </si>
  <si>
    <t>2312</t>
  </si>
  <si>
    <t>2812</t>
  </si>
  <si>
    <t>2811</t>
  </si>
  <si>
    <t>2711</t>
  </si>
  <si>
    <t>2213</t>
  </si>
  <si>
    <t>2511</t>
  </si>
  <si>
    <t>2212</t>
  </si>
  <si>
    <t>2613</t>
  </si>
  <si>
    <t>2311</t>
  </si>
  <si>
    <t>2611</t>
  </si>
  <si>
    <t>JERUSALEM</t>
  </si>
  <si>
    <t xml:space="preserve">                   1022</t>
  </si>
  <si>
    <t>ירושלים</t>
  </si>
  <si>
    <t xml:space="preserve">                   1223</t>
  </si>
  <si>
    <t xml:space="preserve">                    435</t>
  </si>
  <si>
    <t xml:space="preserve">                   1013</t>
  </si>
  <si>
    <t>1041+1042</t>
  </si>
  <si>
    <t xml:space="preserve">                   1314</t>
  </si>
  <si>
    <t>1333+1334+1336</t>
  </si>
  <si>
    <t xml:space="preserve">                   1012</t>
  </si>
  <si>
    <t xml:space="preserve">                   1312</t>
  </si>
  <si>
    <t xml:space="preserve">                   1115</t>
  </si>
  <si>
    <t xml:space="preserve">                   1341</t>
  </si>
  <si>
    <t>861+862</t>
  </si>
  <si>
    <t xml:space="preserve">                    925</t>
  </si>
  <si>
    <t xml:space="preserve">                    541</t>
  </si>
  <si>
    <t xml:space="preserve">                   1222</t>
  </si>
  <si>
    <t xml:space="preserve">                   1342</t>
  </si>
  <si>
    <t xml:space="preserve">                   1311</t>
  </si>
  <si>
    <t xml:space="preserve">                   1014</t>
  </si>
  <si>
    <t xml:space="preserve">                   1313</t>
  </si>
  <si>
    <t xml:space="preserve">                    542</t>
  </si>
  <si>
    <t xml:space="preserve">                    864</t>
  </si>
  <si>
    <t xml:space="preserve">                    863</t>
  </si>
  <si>
    <t xml:space="preserve">                   1343</t>
  </si>
  <si>
    <t>1331+1332</t>
  </si>
  <si>
    <t>1321+1322</t>
  </si>
  <si>
    <t xml:space="preserve">                   1144</t>
  </si>
  <si>
    <t xml:space="preserve">                   1147</t>
  </si>
  <si>
    <t xml:space="preserve">                   1335</t>
  </si>
  <si>
    <t xml:space="preserve">                   1131</t>
  </si>
  <si>
    <t xml:space="preserve">                   1216</t>
  </si>
  <si>
    <t>1345+1346</t>
  </si>
  <si>
    <t>1643+1644</t>
  </si>
  <si>
    <t xml:space="preserve">                   1011</t>
  </si>
  <si>
    <t>1123+1124</t>
  </si>
  <si>
    <t xml:space="preserve">                   1351</t>
  </si>
  <si>
    <t xml:space="preserve">                   1121</t>
  </si>
  <si>
    <t xml:space="preserve">                    934</t>
  </si>
  <si>
    <t xml:space="preserve">                   1221</t>
  </si>
  <si>
    <t xml:space="preserve">                   1015</t>
  </si>
  <si>
    <t>1043+1044</t>
  </si>
  <si>
    <t>131+132</t>
  </si>
  <si>
    <t xml:space="preserve">                   1634</t>
  </si>
  <si>
    <t xml:space="preserve">                   1217</t>
  </si>
  <si>
    <t>856+857+858</t>
  </si>
  <si>
    <t xml:space="preserve">                    136</t>
  </si>
  <si>
    <t xml:space="preserve">                   1352</t>
  </si>
  <si>
    <t>851+852+855</t>
  </si>
  <si>
    <t>844+845+846+847</t>
  </si>
  <si>
    <t>1621+1622+1623</t>
  </si>
  <si>
    <t xml:space="preserve">                    931</t>
  </si>
  <si>
    <t xml:space="preserve">                   1122</t>
  </si>
  <si>
    <t xml:space="preserve">                   1642</t>
  </si>
  <si>
    <t xml:space="preserve">                   1632</t>
  </si>
  <si>
    <t>1133+1134</t>
  </si>
  <si>
    <t xml:space="preserve">                   1016</t>
  </si>
  <si>
    <t xml:space="preserve">                   1031</t>
  </si>
  <si>
    <t xml:space="preserve">                   1354</t>
  </si>
  <si>
    <t xml:space="preserve">                   1641</t>
  </si>
  <si>
    <t xml:space="preserve">                   1355</t>
  </si>
  <si>
    <t xml:space="preserve">                   1035</t>
  </si>
  <si>
    <t xml:space="preserve">                   1633</t>
  </si>
  <si>
    <t xml:space="preserve">                    932</t>
  </si>
  <si>
    <t xml:space="preserve">                   1141</t>
  </si>
  <si>
    <t xml:space="preserve">                   1353</t>
  </si>
  <si>
    <t xml:space="preserve">                   1344</t>
  </si>
  <si>
    <t xml:space="preserve">                   1215</t>
  </si>
  <si>
    <t>853+854</t>
  </si>
  <si>
    <t xml:space="preserve">                   1213</t>
  </si>
  <si>
    <t xml:space="preserve">                   1034</t>
  </si>
  <si>
    <t xml:space="preserve">                   1132</t>
  </si>
  <si>
    <t xml:space="preserve">                   1214</t>
  </si>
  <si>
    <t xml:space="preserve">                   1032</t>
  </si>
  <si>
    <t xml:space="preserve">                   1631</t>
  </si>
  <si>
    <t xml:space="preserve">                    913</t>
  </si>
  <si>
    <t>1142+1143</t>
  </si>
  <si>
    <t xml:space="preserve">                   1212</t>
  </si>
  <si>
    <t>841+842+843</t>
  </si>
  <si>
    <t xml:space="preserve">                    434</t>
  </si>
  <si>
    <t xml:space="preserve">                    923</t>
  </si>
  <si>
    <t xml:space="preserve">                   1211</t>
  </si>
  <si>
    <t>835+836</t>
  </si>
  <si>
    <t>832+833</t>
  </si>
  <si>
    <t xml:space="preserve">                    834</t>
  </si>
  <si>
    <t xml:space="preserve">                    826</t>
  </si>
  <si>
    <t xml:space="preserve">                    914</t>
  </si>
  <si>
    <t xml:space="preserve">                    823</t>
  </si>
  <si>
    <t xml:space="preserve">                    822</t>
  </si>
  <si>
    <t xml:space="preserve">                    111</t>
  </si>
  <si>
    <t xml:space="preserve">                    825</t>
  </si>
  <si>
    <t xml:space="preserve">                    821</t>
  </si>
  <si>
    <t>YEROHAM</t>
  </si>
  <si>
    <t>ירוחם</t>
  </si>
  <si>
    <t>YOQNE'AM ILLIT</t>
  </si>
  <si>
    <t>יקנעם עילית</t>
  </si>
  <si>
    <t>3+7</t>
  </si>
  <si>
    <t>YAFI</t>
  </si>
  <si>
    <t>יפיע</t>
  </si>
  <si>
    <t>YESUD HAMA'ALA</t>
  </si>
  <si>
    <t>יסוד המעלה</t>
  </si>
  <si>
    <t>YEHUD</t>
  </si>
  <si>
    <t>יהוד</t>
  </si>
  <si>
    <t>YAVNE</t>
  </si>
  <si>
    <t>יבנה</t>
  </si>
  <si>
    <t>YAVNE'EL</t>
  </si>
  <si>
    <t>יבנאל</t>
  </si>
  <si>
    <t>YANUH-JAT</t>
  </si>
  <si>
    <t>יאנוח-ג'ת</t>
  </si>
  <si>
    <t>TAMRA</t>
  </si>
  <si>
    <t>טמרה</t>
  </si>
  <si>
    <t>2+6</t>
  </si>
  <si>
    <t>5+8</t>
  </si>
  <si>
    <t>TIRAT KARMEL</t>
  </si>
  <si>
    <t>1+5</t>
  </si>
  <si>
    <t>טירת כרמל</t>
  </si>
  <si>
    <t>TIRE</t>
  </si>
  <si>
    <t>6+7+8</t>
  </si>
  <si>
    <t>טירה</t>
  </si>
  <si>
    <t>2+3+5</t>
  </si>
  <si>
    <t>TAYIBE</t>
  </si>
  <si>
    <t>טייבה</t>
  </si>
  <si>
    <t>6+8</t>
  </si>
  <si>
    <t>TUR'AN</t>
  </si>
  <si>
    <t>טורעאן</t>
  </si>
  <si>
    <t>TIBERIAS</t>
  </si>
  <si>
    <t>טבריה</t>
  </si>
  <si>
    <t>22+24</t>
  </si>
  <si>
    <t>14+15</t>
  </si>
  <si>
    <t>33+34</t>
  </si>
  <si>
    <t>HAZOR HAGELILIT</t>
  </si>
  <si>
    <t>חצור הגלילית</t>
  </si>
  <si>
    <t>HAIFA</t>
  </si>
  <si>
    <t>חיפה</t>
  </si>
  <si>
    <t>942+943</t>
  </si>
  <si>
    <t xml:space="preserve">                    525</t>
  </si>
  <si>
    <t>523+524</t>
  </si>
  <si>
    <t xml:space="preserve">                    813</t>
  </si>
  <si>
    <t>823+824</t>
  </si>
  <si>
    <t xml:space="preserve">                    526</t>
  </si>
  <si>
    <t>521+522</t>
  </si>
  <si>
    <t xml:space="preserve">                    811</t>
  </si>
  <si>
    <t xml:space="preserve">                    528</t>
  </si>
  <si>
    <t xml:space="preserve">                    721</t>
  </si>
  <si>
    <t xml:space="preserve">                    722</t>
  </si>
  <si>
    <t xml:space="preserve">                    733</t>
  </si>
  <si>
    <t xml:space="preserve">                    723</t>
  </si>
  <si>
    <t>714+715</t>
  </si>
  <si>
    <t xml:space="preserve">                    621</t>
  </si>
  <si>
    <t>415+416+417</t>
  </si>
  <si>
    <t xml:space="preserve">                    731</t>
  </si>
  <si>
    <t xml:space="preserve">                    622</t>
  </si>
  <si>
    <t xml:space="preserve">                    712</t>
  </si>
  <si>
    <t xml:space="preserve">                    613</t>
  </si>
  <si>
    <t xml:space="preserve">                    527</t>
  </si>
  <si>
    <t>643+644</t>
  </si>
  <si>
    <t xml:space="preserve">                    641</t>
  </si>
  <si>
    <t xml:space="preserve">                    631</t>
  </si>
  <si>
    <t xml:space="preserve">                    632</t>
  </si>
  <si>
    <t xml:space="preserve">                    713</t>
  </si>
  <si>
    <t>331+333</t>
  </si>
  <si>
    <t xml:space="preserve">                    642</t>
  </si>
  <si>
    <t>633+634</t>
  </si>
  <si>
    <t>311+312+313+322+323+711</t>
  </si>
  <si>
    <t>HURFEISH</t>
  </si>
  <si>
    <t>חורפיש</t>
  </si>
  <si>
    <t>HURA</t>
  </si>
  <si>
    <t>חורה</t>
  </si>
  <si>
    <t>HOLON</t>
  </si>
  <si>
    <t>414+415</t>
  </si>
  <si>
    <t>חולון</t>
  </si>
  <si>
    <t xml:space="preserve">                    335</t>
  </si>
  <si>
    <t xml:space="preserve">                    416</t>
  </si>
  <si>
    <t xml:space="preserve">                    624</t>
  </si>
  <si>
    <t xml:space="preserve">                    612</t>
  </si>
  <si>
    <t xml:space="preserve">                    427</t>
  </si>
  <si>
    <t xml:space="preserve">                    614</t>
  </si>
  <si>
    <t>114+115+224</t>
  </si>
  <si>
    <t xml:space="preserve">                    625</t>
  </si>
  <si>
    <t xml:space="preserve">                    626</t>
  </si>
  <si>
    <t>512+513</t>
  </si>
  <si>
    <t>HADERA</t>
  </si>
  <si>
    <t>חדרה</t>
  </si>
  <si>
    <t xml:space="preserve">                     61</t>
  </si>
  <si>
    <t xml:space="preserve">                     63</t>
  </si>
  <si>
    <t xml:space="preserve">                     62</t>
  </si>
  <si>
    <t>64+65</t>
  </si>
  <si>
    <t>ZARZIR</t>
  </si>
  <si>
    <t>זרזיר</t>
  </si>
  <si>
    <t>ZEMER</t>
  </si>
  <si>
    <t>זמר</t>
  </si>
  <si>
    <t>ZIKHRON YA'AQOV</t>
  </si>
  <si>
    <t>זכרון יעקב</t>
  </si>
  <si>
    <t>HERZLIYYA</t>
  </si>
  <si>
    <t xml:space="preserve">                     66</t>
  </si>
  <si>
    <t>הרצלייה</t>
  </si>
  <si>
    <t xml:space="preserve">                     65</t>
  </si>
  <si>
    <t xml:space="preserve">                     64</t>
  </si>
  <si>
    <t>54+55</t>
  </si>
  <si>
    <t xml:space="preserve">                     57</t>
  </si>
  <si>
    <t>HAR ADAR</t>
  </si>
  <si>
    <t>הר אדר</t>
  </si>
  <si>
    <t>HOD HASHARON</t>
  </si>
  <si>
    <t>הוד השרון</t>
  </si>
  <si>
    <t>DIMONA</t>
  </si>
  <si>
    <t>דימונה</t>
  </si>
  <si>
    <t>11+12</t>
  </si>
  <si>
    <t>DEIR HANNA</t>
  </si>
  <si>
    <t>דייר חנא</t>
  </si>
  <si>
    <t>DEIR AL-ASAD*</t>
  </si>
  <si>
    <t>דייר אל-אסד*</t>
  </si>
  <si>
    <t>DABURIYYA</t>
  </si>
  <si>
    <t>דבורייה</t>
  </si>
  <si>
    <t>DALYAT AL-KARMEL*</t>
  </si>
  <si>
    <t>דאלית אל-כרמל*</t>
  </si>
  <si>
    <t>GANNE TIQWA</t>
  </si>
  <si>
    <t>גני תקווה</t>
  </si>
  <si>
    <t>GAN YAVNE</t>
  </si>
  <si>
    <t>גן יבנה</t>
  </si>
  <si>
    <t>GEDERA</t>
  </si>
  <si>
    <t>גדרה</t>
  </si>
  <si>
    <t>GIV'ATAYIM</t>
  </si>
  <si>
    <t>גבעתיים</t>
  </si>
  <si>
    <t>GIV'AT SHEMU'EL</t>
  </si>
  <si>
    <t>גבעת שמואל</t>
  </si>
  <si>
    <t>GIV'AT ZE'EV</t>
  </si>
  <si>
    <t>גבעת זאב</t>
  </si>
  <si>
    <t>JATT*</t>
  </si>
  <si>
    <t>ג'ת*</t>
  </si>
  <si>
    <t>JISH(GUSH HALAV)</t>
  </si>
  <si>
    <t>ג'ש (גוש חלב)</t>
  </si>
  <si>
    <t>JISR AZ-ZARQA</t>
  </si>
  <si>
    <t>ג'סר א-זרקא</t>
  </si>
  <si>
    <t>JALJULYE</t>
  </si>
  <si>
    <t>ג'לג'וליה</t>
  </si>
  <si>
    <t>JULIS</t>
  </si>
  <si>
    <t>ג'ולס</t>
  </si>
  <si>
    <t>JUDEIDE-MAKER</t>
  </si>
  <si>
    <t>ג'דיידה-מכר</t>
  </si>
  <si>
    <t>BAT YAM</t>
  </si>
  <si>
    <t>בת ים</t>
  </si>
  <si>
    <t>213+216</t>
  </si>
  <si>
    <t xml:space="preserve">                    316</t>
  </si>
  <si>
    <t>226+227+228</t>
  </si>
  <si>
    <t>BI"NE*</t>
  </si>
  <si>
    <t>בענה*</t>
  </si>
  <si>
    <t>BASMAT TAB'UN</t>
  </si>
  <si>
    <t>בסמת טבעון</t>
  </si>
  <si>
    <t>BASMA</t>
  </si>
  <si>
    <t>בסמ"ה</t>
  </si>
  <si>
    <t>BINYAMINA-GIV'AT ADA</t>
  </si>
  <si>
    <t>בנימינה-גבעת עדה</t>
  </si>
  <si>
    <t>BENE AYISH</t>
  </si>
  <si>
    <t>בני עי"ש</t>
  </si>
  <si>
    <t>BENE BERAQ</t>
  </si>
  <si>
    <t>בני ברק</t>
  </si>
  <si>
    <t>112+117</t>
  </si>
  <si>
    <t>412+413</t>
  </si>
  <si>
    <t>BETAR ILLIT</t>
  </si>
  <si>
    <t>ביתר עילית</t>
  </si>
  <si>
    <t>BET SHEMESH</t>
  </si>
  <si>
    <t>בית שמש</t>
  </si>
  <si>
    <t>23+25</t>
  </si>
  <si>
    <t>BET SHE'AN</t>
  </si>
  <si>
    <t>בית שאן</t>
  </si>
  <si>
    <t>BET DAGAN</t>
  </si>
  <si>
    <t>בית דגן</t>
  </si>
  <si>
    <t>BEIT JANN</t>
  </si>
  <si>
    <t>בית ג'ן</t>
  </si>
  <si>
    <t>BET ARYE</t>
  </si>
  <si>
    <t>בית אריה</t>
  </si>
  <si>
    <t>BET EL</t>
  </si>
  <si>
    <t>בית אל</t>
  </si>
  <si>
    <t>BIR EL-MAKSUR</t>
  </si>
  <si>
    <t>ביר אל-מכסור</t>
  </si>
  <si>
    <t>BUQ'ATA</t>
  </si>
  <si>
    <t>בוקעאתא</t>
  </si>
  <si>
    <t>BU'EINE-NUJEIDAT</t>
  </si>
  <si>
    <t>בועיינה-נוג'ידאת</t>
  </si>
  <si>
    <t>BE'ER SHEVA</t>
  </si>
  <si>
    <t xml:space="preserve">                    644</t>
  </si>
  <si>
    <t>באר שבע</t>
  </si>
  <si>
    <t xml:space="preserve">                    643</t>
  </si>
  <si>
    <t xml:space="preserve">                    645</t>
  </si>
  <si>
    <t xml:space="preserve">                    633</t>
  </si>
  <si>
    <t>215+216</t>
  </si>
  <si>
    <t>612+622+623</t>
  </si>
  <si>
    <t>433+434</t>
  </si>
  <si>
    <t>225+226</t>
  </si>
  <si>
    <t>132+133</t>
  </si>
  <si>
    <t>111+113</t>
  </si>
  <si>
    <t>BE'ER YA'AQOV</t>
  </si>
  <si>
    <t>באר יעקב</t>
  </si>
  <si>
    <t>BAQA AL-GHARBIYYE*</t>
  </si>
  <si>
    <t>באקה אל-גרביה*</t>
  </si>
  <si>
    <t>ASHQELON</t>
  </si>
  <si>
    <t>אשקלון</t>
  </si>
  <si>
    <t>126+127</t>
  </si>
  <si>
    <t>ASHDOD</t>
  </si>
  <si>
    <t>אשדוד</t>
  </si>
  <si>
    <t xml:space="preserve">                    244</t>
  </si>
  <si>
    <t xml:space="preserve">                    317</t>
  </si>
  <si>
    <t>411+415</t>
  </si>
  <si>
    <t xml:space="preserve">                    142</t>
  </si>
  <si>
    <t xml:space="preserve">                    141</t>
  </si>
  <si>
    <t>ARI'EL</t>
  </si>
  <si>
    <t>אריאל</t>
  </si>
  <si>
    <t>EFRATA</t>
  </si>
  <si>
    <t>אפרתה</t>
  </si>
  <si>
    <t>I'BILLIN</t>
  </si>
  <si>
    <t>אעבלין</t>
  </si>
  <si>
    <t>ELQANA</t>
  </si>
  <si>
    <t>אלקנה</t>
  </si>
  <si>
    <t>ALFE MENASHE</t>
  </si>
  <si>
    <t>אלפי מנשה</t>
  </si>
  <si>
    <t>EL'AD</t>
  </si>
  <si>
    <t>אלעד</t>
  </si>
  <si>
    <t>ELYAKHIN</t>
  </si>
  <si>
    <t>אליכין</t>
  </si>
  <si>
    <t>IKSAL</t>
  </si>
  <si>
    <t>אכסאל</t>
  </si>
  <si>
    <t>ELAT</t>
  </si>
  <si>
    <t>אילת</t>
  </si>
  <si>
    <t>11+12+13+14</t>
  </si>
  <si>
    <t>AZOR</t>
  </si>
  <si>
    <t>אזור</t>
  </si>
  <si>
    <t>ORANIT</t>
  </si>
  <si>
    <t>אורנית</t>
  </si>
  <si>
    <t>OR AQIVA</t>
  </si>
  <si>
    <t>אור עקיבא</t>
  </si>
  <si>
    <t>OR YEHUDA</t>
  </si>
  <si>
    <t>אור יהודה</t>
  </si>
  <si>
    <t>11+12+13</t>
  </si>
  <si>
    <t>7+8</t>
  </si>
  <si>
    <t>OFAQIM</t>
  </si>
  <si>
    <t>אופקים</t>
  </si>
  <si>
    <t>UMM AL-FAHM</t>
  </si>
  <si>
    <t>11+13</t>
  </si>
  <si>
    <t>אום אל-פחם</t>
  </si>
  <si>
    <t>EVEN YEHUDA</t>
  </si>
  <si>
    <t>אבן יהודה</t>
  </si>
  <si>
    <t>ABU SINAN</t>
  </si>
  <si>
    <t>אבו סנאן</t>
  </si>
  <si>
    <t>ABU GHOSH</t>
  </si>
  <si>
    <t>אבו גוש</t>
  </si>
  <si>
    <t>CLUSTER</t>
  </si>
  <si>
    <t>RANK</t>
  </si>
  <si>
    <t>INDEX VALUE</t>
  </si>
  <si>
    <t>POPULATION</t>
  </si>
  <si>
    <t>STATISTICAL AREA</t>
  </si>
  <si>
    <t>CODE OF STATISTICAL AREA***</t>
  </si>
  <si>
    <t>CODE OF LOCALITY</t>
  </si>
  <si>
    <t xml:space="preserve">NAME OF LOCALITY </t>
  </si>
  <si>
    <t>אשכול</t>
  </si>
  <si>
    <t>דירוג</t>
  </si>
  <si>
    <t>ערך מדד</t>
  </si>
  <si>
    <t xml:space="preserve">אוכלוסייה </t>
  </si>
  <si>
    <t>אזור סטטיסטי</t>
  </si>
  <si>
    <r>
      <t>סמל אזור סטטיסטי</t>
    </r>
    <r>
      <rPr>
        <b/>
        <sz val="9"/>
        <rFont val="Arial"/>
        <family val="2"/>
      </rPr>
      <t>***</t>
    </r>
  </si>
  <si>
    <t>שם יישוב</t>
  </si>
  <si>
    <t>סמל יישוב</t>
  </si>
  <si>
    <r>
      <t>2008</t>
    </r>
    <r>
      <rPr>
        <b/>
        <sz val="10"/>
        <rFont val="Arial"/>
        <family val="2"/>
      </rPr>
      <t xml:space="preserve"> SOCIO-ECONOMIC INDEX </t>
    </r>
  </si>
  <si>
    <r>
      <t xml:space="preserve">מדד חברתי-כלכלי </t>
    </r>
    <r>
      <rPr>
        <b/>
        <sz val="11"/>
        <rFont val="Arial"/>
        <family val="2"/>
      </rPr>
      <t>2008</t>
    </r>
  </si>
  <si>
    <t xml:space="preserve">                     IN ASCENDING ORDER OF INDEX VALUES</t>
  </si>
  <si>
    <t xml:space="preserve"> לפי סדר עולה של ערכי המדד</t>
  </si>
  <si>
    <r>
      <t xml:space="preserve">TABLE B2. -  </t>
    </r>
    <r>
      <rPr>
        <b/>
        <sz val="11"/>
        <rFont val="Arial"/>
        <family val="2"/>
      </rPr>
      <t>2008</t>
    </r>
    <r>
      <rPr>
        <b/>
        <sz val="10"/>
        <rFont val="Arial"/>
        <family val="2"/>
      </rPr>
      <t xml:space="preserve"> SOCIO-ECONOMIC INDEX </t>
    </r>
    <r>
      <rPr>
        <b/>
        <sz val="10"/>
        <rFont val="Arial"/>
        <family val="2"/>
      </rPr>
      <t>OF STATISTICAL AREAS,</t>
    </r>
  </si>
  <si>
    <r>
      <t xml:space="preserve">מדד חברתי-כלכלי </t>
    </r>
    <r>
      <rPr>
        <b/>
        <sz val="11"/>
        <rFont val="Arial"/>
        <family val="2"/>
      </rPr>
      <t>2008</t>
    </r>
    <r>
      <rPr>
        <b/>
        <sz val="12"/>
        <rFont val="Arial"/>
        <family val="2"/>
      </rPr>
      <t xml:space="preserve"> של האזורים הסטטיסטיים,  </t>
    </r>
  </si>
  <si>
    <t>לוח ב2. -</t>
  </si>
  <si>
    <t>ממוצע</t>
  </si>
  <si>
    <t>כמות א"ס</t>
  </si>
  <si>
    <t>אום אל פחם</t>
  </si>
  <si>
    <t>איכסל</t>
  </si>
  <si>
    <t>איעבלין</t>
  </si>
  <si>
    <t>אל בטוף</t>
  </si>
  <si>
    <t>אל קסום</t>
  </si>
  <si>
    <t>אלונה</t>
  </si>
  <si>
    <t>אפרת</t>
  </si>
  <si>
    <t>באקה אל ג'רביה</t>
  </si>
  <si>
    <t>באר טוביה</t>
  </si>
  <si>
    <t>בוסתן אל מרג'</t>
  </si>
  <si>
    <t>בועינה נוג'ידאת</t>
  </si>
  <si>
    <t>בוקעתה</t>
  </si>
  <si>
    <t>ביר אל מוכסור</t>
  </si>
  <si>
    <t>בני עייש</t>
  </si>
  <si>
    <t>בני שמעון</t>
  </si>
  <si>
    <t>בענה</t>
  </si>
  <si>
    <t>בקעת הירדן</t>
  </si>
  <si>
    <t>ברנר</t>
  </si>
  <si>
    <t>ג'דידה-מכר</t>
  </si>
  <si>
    <t>ג'וליס</t>
  </si>
  <si>
    <t>ג'יסר אל זרקא</t>
  </si>
  <si>
    <t>ג'ת</t>
  </si>
  <si>
    <t>גדרות</t>
  </si>
  <si>
    <t>גולן</t>
  </si>
  <si>
    <t>גוש חלב</t>
  </si>
  <si>
    <t>גוש עציון</t>
  </si>
  <si>
    <t>גזר</t>
  </si>
  <si>
    <t>גן רווה</t>
  </si>
  <si>
    <t>דבוריה</t>
  </si>
  <si>
    <t>דיר אל אסד</t>
  </si>
  <si>
    <t>דיר חנא</t>
  </si>
  <si>
    <t>דליית אל כרמל</t>
  </si>
  <si>
    <t>דרום השרון</t>
  </si>
  <si>
    <t>הגלבוע</t>
  </si>
  <si>
    <t>הגליל העליון</t>
  </si>
  <si>
    <t>הגליל התחתון</t>
  </si>
  <si>
    <t>הר חברון</t>
  </si>
  <si>
    <t>הרצליה</t>
  </si>
  <si>
    <t>זבולון</t>
  </si>
  <si>
    <t>חבל אילות</t>
  </si>
  <si>
    <t>חבל יבנה</t>
  </si>
  <si>
    <t>חבל מודיעין</t>
  </si>
  <si>
    <t>חוף אשקלון</t>
  </si>
  <si>
    <t>חוף הכרמל</t>
  </si>
  <si>
    <t>חוף השרון</t>
  </si>
  <si>
    <t>חצור</t>
  </si>
  <si>
    <t>חריש</t>
  </si>
  <si>
    <t>טובא זנגריה</t>
  </si>
  <si>
    <t>טירת הכרמל</t>
  </si>
  <si>
    <t>יהוד-נווה אפרים</t>
  </si>
  <si>
    <t>יואב</t>
  </si>
  <si>
    <t>ינוח-ג'ת</t>
  </si>
  <si>
    <t>יקנעם עלית</t>
  </si>
  <si>
    <t>כווכב</t>
  </si>
  <si>
    <t>כסייפה</t>
  </si>
  <si>
    <t>כעביה תבש</t>
  </si>
  <si>
    <t>כפר קמא</t>
  </si>
  <si>
    <t>לב השרון</t>
  </si>
  <si>
    <t>לכיש</t>
  </si>
  <si>
    <t>מבואות חרמון</t>
  </si>
  <si>
    <t>מג'אר</t>
  </si>
  <si>
    <t>מג'דל אל כרום</t>
  </si>
  <si>
    <t>מגידו</t>
  </si>
  <si>
    <t>מגילות</t>
  </si>
  <si>
    <t>מודיעין-מכבים רעות</t>
  </si>
  <si>
    <t>מטה אשר</t>
  </si>
  <si>
    <t>מטה בנימין</t>
  </si>
  <si>
    <t>מטה יהודה</t>
  </si>
  <si>
    <t>מנשה</t>
  </si>
  <si>
    <t>מעלה יוסף</t>
  </si>
  <si>
    <t>מעלות תרשיחא</t>
  </si>
  <si>
    <t>מרום הגליל</t>
  </si>
  <si>
    <t>מרחבים</t>
  </si>
  <si>
    <t>משגב</t>
  </si>
  <si>
    <t>נהריה</t>
  </si>
  <si>
    <t>נווה מדבר</t>
  </si>
  <si>
    <t>נחל שורק</t>
  </si>
  <si>
    <t>נצרת עלית</t>
  </si>
  <si>
    <t>סכנין</t>
  </si>
  <si>
    <t>עארבה</t>
  </si>
  <si>
    <t>עוספיה</t>
  </si>
  <si>
    <t>עילבון</t>
  </si>
  <si>
    <t>עין קיניה</t>
  </si>
  <si>
    <t>עמק הירדן</t>
  </si>
  <si>
    <t>עמק המעיינות</t>
  </si>
  <si>
    <t>עמק חפר</t>
  </si>
  <si>
    <t>עמק יזרעאל</t>
  </si>
  <si>
    <t>עמק לוד</t>
  </si>
  <si>
    <t>ערבה התיכונה</t>
  </si>
  <si>
    <t>ערערה שבנגב</t>
  </si>
  <si>
    <t>פורידיס</t>
  </si>
  <si>
    <t>פקיעין</t>
  </si>
  <si>
    <t>פרדסיה</t>
  </si>
  <si>
    <t>פתח תקוה</t>
  </si>
  <si>
    <t>קלנסואה</t>
  </si>
  <si>
    <t>קרית אונו</t>
  </si>
  <si>
    <t>קרית ארבע</t>
  </si>
  <si>
    <t>קרית אתא</t>
  </si>
  <si>
    <t>קרית ביאליק</t>
  </si>
  <si>
    <t>קרית גת</t>
  </si>
  <si>
    <t>קרית טבעון</t>
  </si>
  <si>
    <t>קרית ים</t>
  </si>
  <si>
    <t>קרית יערים</t>
  </si>
  <si>
    <t>קרית מוצקין</t>
  </si>
  <si>
    <t>קרית מלאכי</t>
  </si>
  <si>
    <t>קרית עקרון</t>
  </si>
  <si>
    <t>קרית שמונה</t>
  </si>
  <si>
    <t>רג'ר</t>
  </si>
  <si>
    <t>רמת הנגב</t>
  </si>
  <si>
    <t>שגב שלום</t>
  </si>
  <si>
    <t>שדות נגב</t>
  </si>
  <si>
    <t>שומרון</t>
  </si>
  <si>
    <t>שיבלי</t>
  </si>
  <si>
    <t>שער הנגב</t>
  </si>
  <si>
    <t>שפיר</t>
  </si>
  <si>
    <t>תל אביב - יפו</t>
  </si>
  <si>
    <t>תמר</t>
  </si>
  <si>
    <t>היחס המינימלי בין המודל למענק לאחר תיקון בסיס ההקצאה</t>
  </si>
  <si>
    <t>A city</t>
  </si>
  <si>
    <t>B1</t>
  </si>
  <si>
    <t>B2</t>
  </si>
  <si>
    <t>B3</t>
  </si>
  <si>
    <t>VII</t>
  </si>
  <si>
    <t>VI</t>
  </si>
  <si>
    <t>V</t>
  </si>
  <si>
    <t>IV</t>
  </si>
  <si>
    <t>III</t>
  </si>
  <si>
    <t>II</t>
  </si>
  <si>
    <t>I</t>
  </si>
  <si>
    <t>תקופת בסיס:</t>
  </si>
  <si>
    <t>ממוצע
2014</t>
  </si>
  <si>
    <t>XII</t>
  </si>
  <si>
    <t>XI</t>
  </si>
  <si>
    <t>X</t>
  </si>
  <si>
    <t>IX</t>
  </si>
  <si>
    <t>VIII</t>
  </si>
  <si>
    <t>המדד 
הכללי</t>
  </si>
  <si>
    <t>המדד 
ללא
ירקות 
ופירות</t>
  </si>
  <si>
    <t>המדד 
ללא 
דיור</t>
  </si>
  <si>
    <r>
      <t>מדד המחירים לצרכן</t>
    </r>
    <r>
      <rPr>
        <b/>
        <vertAlign val="superscript"/>
        <sz val="9"/>
        <rFont val="Arial (Hebrew)"/>
        <charset val="177"/>
      </rPr>
      <t>(1)</t>
    </r>
  </si>
  <si>
    <t>לוח 1.2 .- מדדי מחירים חודשיים</t>
  </si>
  <si>
    <t>ממוצע
2010</t>
  </si>
  <si>
    <t>ממוצע
2008</t>
  </si>
  <si>
    <t>ממוצע
2006</t>
  </si>
  <si>
    <t>ממוצע
2002</t>
  </si>
  <si>
    <t>מדדים לפי בסיסים שונים ומקדמי קשר (מדדים עיקריים)</t>
  </si>
  <si>
    <t>הופק לאחרונה עבור ירחון מחירים מס' 7/2015</t>
  </si>
  <si>
    <t>A county</t>
  </si>
  <si>
    <t>2005-2002</t>
  </si>
  <si>
    <t>2005-2006</t>
  </si>
  <si>
    <t>2006-2007</t>
  </si>
  <si>
    <t>2007-2008</t>
  </si>
  <si>
    <t>2008-2009</t>
  </si>
  <si>
    <t>2009-2010</t>
  </si>
  <si>
    <t>2010-2011</t>
  </si>
  <si>
    <t>2011-2012</t>
  </si>
  <si>
    <t>2012-2013</t>
  </si>
  <si>
    <t>2013-2014</t>
  </si>
  <si>
    <t>2014-2015</t>
  </si>
  <si>
    <t>שינוי בין השנים</t>
  </si>
  <si>
    <t>ממוצע לכל המקדמים</t>
  </si>
  <si>
    <t>שונות כל המקדמים</t>
  </si>
  <si>
    <t>A עירוני</t>
  </si>
  <si>
    <t>B1 עירוני</t>
  </si>
  <si>
    <t>B2 עירוני</t>
  </si>
  <si>
    <t>B3 עירוני</t>
  </si>
  <si>
    <t>A כפרי</t>
  </si>
  <si>
    <t>B כפרי</t>
  </si>
</sst>
</file>

<file path=xl/styles.xml><?xml version="1.0" encoding="utf-8"?>
<styleSheet xmlns="http://schemas.openxmlformats.org/spreadsheetml/2006/main">
  <numFmts count="8">
    <numFmt numFmtId="43" formatCode="_(* #,##0.00_);_(* \(#,##0.00\);_(* &quot;-&quot;??_);_(@_)"/>
    <numFmt numFmtId="164" formatCode="_(* #,##0_);_(* \(#,##0\);_(* &quot;-&quot;??_);_(@_)"/>
    <numFmt numFmtId="165" formatCode="0.000"/>
    <numFmt numFmtId="166" formatCode="_ * #,##0.00_ ;_ * \-#,##0.00_ ;_ * &quot;-&quot;??_ ;_ @_ "/>
    <numFmt numFmtId="167" formatCode="_ * #,##0_ ;_ * \-#,##0_ ;_ * &quot;-&quot;??_ ;_ @_ "/>
    <numFmt numFmtId="168" formatCode="0.0"/>
    <numFmt numFmtId="169" formatCode="0.0%"/>
    <numFmt numFmtId="170" formatCode="#,##0.0\ 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  <family val="2"/>
    </font>
    <font>
      <sz val="8"/>
      <name val="Arial"/>
      <family val="2"/>
    </font>
    <font>
      <sz val="9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u/>
      <sz val="10"/>
      <color indexed="12"/>
      <name val="MS Sans Serif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Miriam"/>
      <family val="2"/>
      <charset val="177"/>
    </font>
    <font>
      <sz val="10"/>
      <name val="Arial (Hebrew)"/>
      <family val="2"/>
      <charset val="177"/>
    </font>
    <font>
      <sz val="10"/>
      <name val="Arial"/>
      <family val="2"/>
    </font>
    <font>
      <sz val="9"/>
      <name val="Arial"/>
      <family val="2"/>
    </font>
    <font>
      <b/>
      <sz val="9"/>
      <name val="Arial (Hebrew)"/>
      <charset val="177"/>
    </font>
    <font>
      <b/>
      <sz val="9"/>
      <color indexed="16"/>
      <name val="Arial (Hebrew)"/>
      <charset val="177"/>
    </font>
    <font>
      <b/>
      <sz val="9"/>
      <name val="Arial"/>
      <family val="2"/>
      <charset val="177"/>
    </font>
    <font>
      <b/>
      <sz val="9"/>
      <color indexed="8"/>
      <name val="Arial"/>
      <family val="2"/>
      <charset val="177"/>
    </font>
    <font>
      <b/>
      <sz val="9"/>
      <color indexed="8"/>
      <name val="Arial (Hebrew)"/>
      <family val="2"/>
      <charset val="177"/>
    </font>
    <font>
      <b/>
      <sz val="9"/>
      <name val="Arial (Hebrew)"/>
      <family val="2"/>
      <charset val="177"/>
    </font>
    <font>
      <b/>
      <vertAlign val="superscript"/>
      <sz val="9"/>
      <name val="Arial (Hebrew)"/>
      <charset val="177"/>
    </font>
    <font>
      <b/>
      <sz val="12"/>
      <color indexed="16"/>
      <name val="Arial (Hebrew)"/>
      <charset val="177"/>
    </font>
    <font>
      <b/>
      <u/>
      <sz val="13"/>
      <color indexed="48"/>
      <name val="Arial (Hebrew)"/>
      <charset val="177"/>
    </font>
    <font>
      <b/>
      <sz val="8"/>
      <color indexed="16"/>
      <name val="Arial (Hebrew)"/>
      <charset val="177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thin">
        <color indexed="16"/>
      </top>
      <bottom style="thin">
        <color indexed="16"/>
      </bottom>
      <diagonal/>
    </border>
    <border>
      <left/>
      <right style="thin">
        <color indexed="64"/>
      </right>
      <top style="thin">
        <color indexed="16"/>
      </top>
      <bottom style="thin">
        <color indexed="16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37" fontId="15" fillId="0" borderId="0">
      <alignment horizontal="right"/>
    </xf>
    <xf numFmtId="0" fontId="17" fillId="0" borderId="0"/>
  </cellStyleXfs>
  <cellXfs count="234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164" fontId="0" fillId="0" borderId="0" xfId="1" applyNumberFormat="1" applyFont="1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right"/>
    </xf>
    <xf numFmtId="49" fontId="0" fillId="0" borderId="0" xfId="0" applyNumberFormat="1" applyAlignment="1">
      <alignment horizontal="right"/>
    </xf>
    <xf numFmtId="0" fontId="0" fillId="0" borderId="0" xfId="0" applyAlignment="1">
      <alignment horizontal="right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right" wrapText="1"/>
    </xf>
    <xf numFmtId="0" fontId="2" fillId="0" borderId="0" xfId="3"/>
    <xf numFmtId="0" fontId="2" fillId="0" borderId="0" xfId="3" applyBorder="1"/>
    <xf numFmtId="0" fontId="3" fillId="0" borderId="0" xfId="3" applyFont="1" applyAlignment="1">
      <alignment vertical="center"/>
    </xf>
    <xf numFmtId="0" fontId="4" fillId="0" borderId="0" xfId="3" applyFont="1" applyAlignment="1">
      <alignment horizontal="center" vertical="center"/>
    </xf>
    <xf numFmtId="1" fontId="4" fillId="0" borderId="0" xfId="3" applyNumberFormat="1" applyFont="1" applyAlignment="1">
      <alignment horizontal="center" vertical="center"/>
    </xf>
    <xf numFmtId="165" fontId="4" fillId="0" borderId="0" xfId="3" applyNumberFormat="1" applyFont="1" applyAlignment="1">
      <alignment horizontal="right" vertical="center"/>
    </xf>
    <xf numFmtId="167" fontId="4" fillId="0" borderId="0" xfId="4" applyNumberFormat="1" applyFont="1" applyAlignment="1">
      <alignment vertical="center"/>
    </xf>
    <xf numFmtId="1" fontId="4" fillId="0" borderId="0" xfId="3" applyNumberFormat="1" applyFont="1" applyAlignment="1">
      <alignment horizontal="right" vertical="center"/>
    </xf>
    <xf numFmtId="1" fontId="4" fillId="0" borderId="0" xfId="3" applyNumberFormat="1" applyFont="1" applyBorder="1" applyAlignment="1">
      <alignment horizontal="right" vertical="center"/>
    </xf>
    <xf numFmtId="0" fontId="5" fillId="0" borderId="0" xfId="3" applyFont="1" applyAlignment="1">
      <alignment vertical="center"/>
    </xf>
    <xf numFmtId="0" fontId="6" fillId="0" borderId="0" xfId="3" applyFont="1" applyAlignment="1">
      <alignment vertical="center"/>
    </xf>
    <xf numFmtId="0" fontId="6" fillId="0" borderId="0" xfId="3" applyFont="1" applyBorder="1" applyAlignment="1">
      <alignment vertical="center"/>
    </xf>
    <xf numFmtId="0" fontId="6" fillId="0" borderId="0" xfId="3" applyFont="1" applyAlignment="1">
      <alignment horizontal="center" vertical="center"/>
    </xf>
    <xf numFmtId="1" fontId="6" fillId="0" borderId="0" xfId="3" applyNumberFormat="1" applyFont="1" applyAlignment="1">
      <alignment horizontal="center" vertical="center"/>
    </xf>
    <xf numFmtId="165" fontId="6" fillId="0" borderId="0" xfId="3" applyNumberFormat="1" applyFont="1" applyAlignment="1">
      <alignment horizontal="right" vertical="center"/>
    </xf>
    <xf numFmtId="167" fontId="6" fillId="0" borderId="0" xfId="4" applyNumberFormat="1" applyFont="1" applyAlignment="1">
      <alignment vertical="center"/>
    </xf>
    <xf numFmtId="1" fontId="6" fillId="0" borderId="0" xfId="3" applyNumberFormat="1" applyFont="1" applyAlignment="1">
      <alignment horizontal="right" vertical="center"/>
    </xf>
    <xf numFmtId="1" fontId="6" fillId="0" borderId="0" xfId="3" applyNumberFormat="1" applyFont="1" applyBorder="1" applyAlignment="1">
      <alignment horizontal="right" vertical="center"/>
    </xf>
    <xf numFmtId="0" fontId="7" fillId="0" borderId="0" xfId="3" applyFont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6" fillId="0" borderId="0" xfId="3" applyFont="1" applyBorder="1" applyAlignment="1">
      <alignment horizontal="center" vertical="center"/>
    </xf>
    <xf numFmtId="1" fontId="6" fillId="0" borderId="0" xfId="3" applyNumberFormat="1" applyFont="1" applyBorder="1" applyAlignment="1">
      <alignment horizontal="center" vertical="center"/>
    </xf>
    <xf numFmtId="165" fontId="6" fillId="0" borderId="0" xfId="3" applyNumberFormat="1" applyFont="1" applyBorder="1" applyAlignment="1">
      <alignment horizontal="right" vertical="center"/>
    </xf>
    <xf numFmtId="167" fontId="6" fillId="0" borderId="0" xfId="4" applyNumberFormat="1" applyFont="1" applyBorder="1" applyAlignment="1">
      <alignment vertical="center"/>
    </xf>
    <xf numFmtId="0" fontId="7" fillId="0" borderId="0" xfId="3" applyFont="1" applyBorder="1" applyAlignment="1">
      <alignment vertical="center"/>
    </xf>
    <xf numFmtId="0" fontId="6" fillId="0" borderId="0" xfId="3" applyFont="1" applyAlignment="1"/>
    <xf numFmtId="49" fontId="7" fillId="0" borderId="0" xfId="3" applyNumberFormat="1" applyFont="1" applyBorder="1" applyAlignment="1">
      <alignment horizontal="right"/>
    </xf>
    <xf numFmtId="0" fontId="3" fillId="0" borderId="0" xfId="3" applyFont="1" applyAlignment="1"/>
    <xf numFmtId="0" fontId="7" fillId="0" borderId="0" xfId="3" applyFont="1" applyBorder="1" applyAlignment="1"/>
    <xf numFmtId="49" fontId="9" fillId="0" borderId="0" xfId="3" applyNumberFormat="1" applyFont="1" applyAlignment="1"/>
    <xf numFmtId="0" fontId="7" fillId="0" borderId="0" xfId="3" applyFont="1" applyBorder="1" applyAlignment="1">
      <alignment horizontal="right"/>
    </xf>
    <xf numFmtId="0" fontId="7" fillId="0" borderId="0" xfId="3" applyFont="1" applyAlignment="1"/>
    <xf numFmtId="1" fontId="9" fillId="0" borderId="0" xfId="3" applyNumberFormat="1" applyFont="1" applyAlignment="1">
      <alignment horizontal="left"/>
    </xf>
    <xf numFmtId="0" fontId="3" fillId="0" borderId="2" xfId="3" applyFont="1" applyBorder="1" applyAlignment="1"/>
    <xf numFmtId="0" fontId="7" fillId="0" borderId="2" xfId="3" applyFont="1" applyBorder="1" applyAlignment="1"/>
    <xf numFmtId="0" fontId="3" fillId="0" borderId="3" xfId="3" applyFont="1" applyBorder="1" applyAlignment="1">
      <alignment vertical="center"/>
    </xf>
    <xf numFmtId="0" fontId="6" fillId="0" borderId="4" xfId="3" applyFont="1" applyBorder="1" applyAlignment="1">
      <alignment horizontal="center" vertical="center"/>
    </xf>
    <xf numFmtId="1" fontId="6" fillId="0" borderId="5" xfId="3" applyNumberFormat="1" applyFont="1" applyBorder="1" applyAlignment="1">
      <alignment horizontal="center" vertical="center"/>
    </xf>
    <xf numFmtId="165" fontId="6" fillId="0" borderId="6" xfId="3" applyNumberFormat="1" applyFont="1" applyBorder="1" applyAlignment="1">
      <alignment horizontal="right" vertical="center"/>
    </xf>
    <xf numFmtId="167" fontId="6" fillId="0" borderId="5" xfId="4" applyNumberFormat="1" applyFont="1" applyBorder="1" applyAlignment="1">
      <alignment vertical="center"/>
    </xf>
    <xf numFmtId="1" fontId="6" fillId="0" borderId="5" xfId="3" applyNumberFormat="1" applyFont="1" applyBorder="1" applyAlignment="1">
      <alignment horizontal="right" vertical="center"/>
    </xf>
    <xf numFmtId="0" fontId="7" fillId="0" borderId="5" xfId="3" applyFont="1" applyBorder="1" applyAlignment="1">
      <alignment vertical="center"/>
    </xf>
    <xf numFmtId="1" fontId="6" fillId="0" borderId="7" xfId="3" applyNumberFormat="1" applyFont="1" applyBorder="1" applyAlignment="1">
      <alignment horizontal="right" vertical="center"/>
    </xf>
    <xf numFmtId="0" fontId="3" fillId="0" borderId="8" xfId="3" applyFont="1" applyBorder="1" applyAlignment="1">
      <alignment vertical="center"/>
    </xf>
    <xf numFmtId="0" fontId="6" fillId="0" borderId="9" xfId="3" applyFont="1" applyBorder="1" applyAlignment="1">
      <alignment horizontal="center" vertical="center"/>
    </xf>
    <xf numFmtId="165" fontId="6" fillId="0" borderId="10" xfId="3" applyNumberFormat="1" applyFont="1" applyBorder="1" applyAlignment="1">
      <alignment horizontal="right" vertical="center"/>
    </xf>
    <xf numFmtId="1" fontId="6" fillId="0" borderId="11" xfId="3" applyNumberFormat="1" applyFont="1" applyBorder="1" applyAlignment="1">
      <alignment horizontal="right" vertical="center"/>
    </xf>
    <xf numFmtId="0" fontId="3" fillId="0" borderId="12" xfId="3" applyFont="1" applyBorder="1" applyAlignment="1">
      <alignment vertical="center"/>
    </xf>
    <xf numFmtId="0" fontId="6" fillId="0" borderId="13" xfId="3" applyFont="1" applyBorder="1" applyAlignment="1">
      <alignment horizontal="center" vertical="center"/>
    </xf>
    <xf numFmtId="1" fontId="6" fillId="0" borderId="14" xfId="3" applyNumberFormat="1" applyFont="1" applyBorder="1" applyAlignment="1">
      <alignment horizontal="center" vertical="center"/>
    </xf>
    <xf numFmtId="165" fontId="6" fillId="0" borderId="15" xfId="3" applyNumberFormat="1" applyFont="1" applyBorder="1" applyAlignment="1">
      <alignment horizontal="right" vertical="center"/>
    </xf>
    <xf numFmtId="167" fontId="6" fillId="0" borderId="14" xfId="4" applyNumberFormat="1" applyFont="1" applyBorder="1" applyAlignment="1">
      <alignment vertical="center"/>
    </xf>
    <xf numFmtId="1" fontId="6" fillId="0" borderId="14" xfId="3" applyNumberFormat="1" applyFont="1" applyBorder="1" applyAlignment="1">
      <alignment horizontal="right" vertical="center"/>
    </xf>
    <xf numFmtId="0" fontId="7" fillId="0" borderId="14" xfId="3" applyFont="1" applyBorder="1" applyAlignment="1">
      <alignment vertical="center"/>
    </xf>
    <xf numFmtId="1" fontId="6" fillId="0" borderId="16" xfId="3" applyNumberFormat="1" applyFont="1" applyBorder="1" applyAlignment="1">
      <alignment horizontal="right" vertical="center"/>
    </xf>
    <xf numFmtId="0" fontId="3" fillId="0" borderId="17" xfId="3" applyFont="1" applyBorder="1" applyAlignment="1">
      <alignment vertical="center"/>
    </xf>
    <xf numFmtId="0" fontId="6" fillId="0" borderId="18" xfId="3" applyFont="1" applyBorder="1" applyAlignment="1">
      <alignment horizontal="center" vertical="center"/>
    </xf>
    <xf numFmtId="1" fontId="6" fillId="0" borderId="19" xfId="3" applyNumberFormat="1" applyFont="1" applyBorder="1" applyAlignment="1">
      <alignment horizontal="center" vertical="center"/>
    </xf>
    <xf numFmtId="165" fontId="6" fillId="0" borderId="20" xfId="3" applyNumberFormat="1" applyFont="1" applyBorder="1" applyAlignment="1">
      <alignment horizontal="right" vertical="center"/>
    </xf>
    <xf numFmtId="167" fontId="6" fillId="0" borderId="19" xfId="4" applyNumberFormat="1" applyFont="1" applyBorder="1" applyAlignment="1">
      <alignment vertical="center"/>
    </xf>
    <xf numFmtId="1" fontId="6" fillId="0" borderId="19" xfId="3" applyNumberFormat="1" applyFont="1" applyBorder="1" applyAlignment="1">
      <alignment horizontal="right" vertical="center"/>
    </xf>
    <xf numFmtId="0" fontId="7" fillId="0" borderId="19" xfId="3" applyFont="1" applyBorder="1" applyAlignment="1">
      <alignment vertical="center"/>
    </xf>
    <xf numFmtId="1" fontId="6" fillId="0" borderId="21" xfId="3" applyNumberFormat="1" applyFont="1" applyBorder="1" applyAlignment="1">
      <alignment horizontal="right" vertical="center"/>
    </xf>
    <xf numFmtId="0" fontId="3" fillId="0" borderId="8" xfId="3" quotePrefix="1" applyNumberFormat="1" applyFont="1" applyBorder="1" applyAlignment="1">
      <alignment horizontal="left" vertical="center"/>
    </xf>
    <xf numFmtId="0" fontId="6" fillId="0" borderId="9" xfId="3" quotePrefix="1" applyNumberFormat="1" applyFont="1" applyBorder="1" applyAlignment="1">
      <alignment horizontal="center" vertical="center"/>
    </xf>
    <xf numFmtId="1" fontId="6" fillId="0" borderId="0" xfId="3" quotePrefix="1" applyNumberFormat="1" applyFont="1" applyBorder="1" applyAlignment="1">
      <alignment horizontal="center" vertical="center"/>
    </xf>
    <xf numFmtId="165" fontId="6" fillId="0" borderId="10" xfId="3" quotePrefix="1" applyNumberFormat="1" applyFont="1" applyBorder="1" applyAlignment="1">
      <alignment horizontal="right" vertical="center"/>
    </xf>
    <xf numFmtId="167" fontId="6" fillId="0" borderId="0" xfId="4" quotePrefix="1" applyNumberFormat="1" applyFont="1" applyBorder="1" applyAlignment="1">
      <alignment vertical="center"/>
    </xf>
    <xf numFmtId="1" fontId="6" fillId="0" borderId="0" xfId="3" quotePrefix="1" applyNumberFormat="1" applyFont="1" applyBorder="1" applyAlignment="1">
      <alignment horizontal="right" vertical="center"/>
    </xf>
    <xf numFmtId="0" fontId="7" fillId="0" borderId="0" xfId="3" quotePrefix="1" applyNumberFormat="1" applyFont="1" applyBorder="1" applyAlignment="1">
      <alignment vertical="center"/>
    </xf>
    <xf numFmtId="1" fontId="6" fillId="0" borderId="11" xfId="3" quotePrefix="1" applyNumberFormat="1" applyFont="1" applyBorder="1" applyAlignment="1">
      <alignment horizontal="right" vertical="center"/>
    </xf>
    <xf numFmtId="0" fontId="3" fillId="0" borderId="12" xfId="3" quotePrefix="1" applyNumberFormat="1" applyFont="1" applyBorder="1" applyAlignment="1">
      <alignment horizontal="left" vertical="center"/>
    </xf>
    <xf numFmtId="0" fontId="6" fillId="0" borderId="13" xfId="3" quotePrefix="1" applyNumberFormat="1" applyFont="1" applyBorder="1" applyAlignment="1">
      <alignment horizontal="center" vertical="center"/>
    </xf>
    <xf numFmtId="1" fontId="6" fillId="0" borderId="14" xfId="3" quotePrefix="1" applyNumberFormat="1" applyFont="1" applyBorder="1" applyAlignment="1">
      <alignment horizontal="center" vertical="center"/>
    </xf>
    <xf numFmtId="165" fontId="6" fillId="0" borderId="15" xfId="3" quotePrefix="1" applyNumberFormat="1" applyFont="1" applyBorder="1" applyAlignment="1">
      <alignment horizontal="right" vertical="center"/>
    </xf>
    <xf numFmtId="167" fontId="6" fillId="0" borderId="14" xfId="4" quotePrefix="1" applyNumberFormat="1" applyFont="1" applyBorder="1" applyAlignment="1">
      <alignment vertical="center"/>
    </xf>
    <xf numFmtId="1" fontId="6" fillId="0" borderId="14" xfId="3" quotePrefix="1" applyNumberFormat="1" applyFont="1" applyBorder="1" applyAlignment="1">
      <alignment horizontal="right" vertical="center"/>
    </xf>
    <xf numFmtId="0" fontId="7" fillId="0" borderId="14" xfId="3" quotePrefix="1" applyNumberFormat="1" applyFont="1" applyBorder="1" applyAlignment="1">
      <alignment vertical="center"/>
    </xf>
    <xf numFmtId="1" fontId="6" fillId="0" borderId="16" xfId="3" quotePrefix="1" applyNumberFormat="1" applyFont="1" applyBorder="1" applyAlignment="1">
      <alignment horizontal="right" vertical="center"/>
    </xf>
    <xf numFmtId="0" fontId="7" fillId="0" borderId="0" xfId="3" applyNumberFormat="1" applyFont="1" applyBorder="1" applyAlignment="1">
      <alignment horizontal="right" vertical="center"/>
    </xf>
    <xf numFmtId="1" fontId="6" fillId="0" borderId="9" xfId="3" quotePrefix="1" applyNumberFormat="1" applyFont="1" applyBorder="1" applyAlignment="1">
      <alignment horizontal="center" vertical="center"/>
    </xf>
    <xf numFmtId="0" fontId="7" fillId="0" borderId="0" xfId="3" applyNumberFormat="1" applyFont="1" applyBorder="1" applyAlignment="1">
      <alignment vertical="center"/>
    </xf>
    <xf numFmtId="0" fontId="3" fillId="0" borderId="17" xfId="3" quotePrefix="1" applyNumberFormat="1" applyFont="1" applyBorder="1" applyAlignment="1">
      <alignment horizontal="left" vertical="center"/>
    </xf>
    <xf numFmtId="0" fontId="6" fillId="0" borderId="18" xfId="3" quotePrefix="1" applyNumberFormat="1" applyFont="1" applyBorder="1" applyAlignment="1">
      <alignment horizontal="center" vertical="center"/>
    </xf>
    <xf numFmtId="1" fontId="6" fillId="0" borderId="19" xfId="3" quotePrefix="1" applyNumberFormat="1" applyFont="1" applyBorder="1" applyAlignment="1">
      <alignment horizontal="center" vertical="center"/>
    </xf>
    <xf numFmtId="165" fontId="6" fillId="0" borderId="20" xfId="3" quotePrefix="1" applyNumberFormat="1" applyFont="1" applyBorder="1" applyAlignment="1">
      <alignment horizontal="right" vertical="center"/>
    </xf>
    <xf numFmtId="167" fontId="6" fillId="0" borderId="19" xfId="4" quotePrefix="1" applyNumberFormat="1" applyFont="1" applyBorder="1" applyAlignment="1">
      <alignment vertical="center"/>
    </xf>
    <xf numFmtId="1" fontId="6" fillId="0" borderId="19" xfId="3" quotePrefix="1" applyNumberFormat="1" applyFont="1" applyBorder="1" applyAlignment="1">
      <alignment horizontal="right" vertical="center"/>
    </xf>
    <xf numFmtId="0" fontId="7" fillId="0" borderId="19" xfId="3" quotePrefix="1" applyNumberFormat="1" applyFont="1" applyBorder="1" applyAlignment="1">
      <alignment vertical="center"/>
    </xf>
    <xf numFmtId="1" fontId="6" fillId="0" borderId="21" xfId="3" quotePrefix="1" applyNumberFormat="1" applyFont="1" applyBorder="1" applyAlignment="1">
      <alignment horizontal="right" vertical="center"/>
    </xf>
    <xf numFmtId="0" fontId="7" fillId="0" borderId="0" xfId="3" quotePrefix="1" applyNumberFormat="1" applyFont="1" applyBorder="1" applyAlignment="1">
      <alignment horizontal="right" vertical="center"/>
    </xf>
    <xf numFmtId="0" fontId="7" fillId="0" borderId="14" xfId="3" quotePrefix="1" applyNumberFormat="1" applyFont="1" applyBorder="1" applyAlignment="1">
      <alignment horizontal="right" vertical="center"/>
    </xf>
    <xf numFmtId="0" fontId="10" fillId="0" borderId="22" xfId="3" applyNumberFormat="1" applyFont="1" applyBorder="1" applyAlignment="1">
      <alignment vertical="center" wrapText="1"/>
    </xf>
    <xf numFmtId="0" fontId="8" fillId="0" borderId="4" xfId="3" applyNumberFormat="1" applyFont="1" applyBorder="1" applyAlignment="1">
      <alignment horizontal="center" vertical="center" wrapText="1"/>
    </xf>
    <xf numFmtId="1" fontId="8" fillId="0" borderId="23" xfId="3" applyNumberFormat="1" applyFont="1" applyBorder="1" applyAlignment="1">
      <alignment horizontal="center" vertical="center" wrapText="1"/>
    </xf>
    <xf numFmtId="165" fontId="8" fillId="0" borderId="6" xfId="3" applyNumberFormat="1" applyFont="1" applyBorder="1" applyAlignment="1">
      <alignment horizontal="center" vertical="center" wrapText="1"/>
    </xf>
    <xf numFmtId="167" fontId="10" fillId="0" borderId="5" xfId="4" applyNumberFormat="1" applyFont="1" applyBorder="1" applyAlignment="1">
      <alignment horizontal="center" vertical="center" wrapText="1"/>
    </xf>
    <xf numFmtId="1" fontId="11" fillId="0" borderId="23" xfId="5" applyNumberFormat="1" applyBorder="1" applyAlignment="1">
      <alignment horizontal="center" vertical="center" wrapText="1"/>
    </xf>
    <xf numFmtId="0" fontId="12" fillId="0" borderId="23" xfId="3" applyNumberFormat="1" applyFont="1" applyBorder="1" applyAlignment="1">
      <alignment vertical="center" wrapText="1"/>
    </xf>
    <xf numFmtId="1" fontId="10" fillId="0" borderId="24" xfId="3" applyNumberFormat="1" applyFont="1" applyBorder="1" applyAlignment="1">
      <alignment horizontal="center" vertical="center" wrapText="1"/>
    </xf>
    <xf numFmtId="0" fontId="10" fillId="0" borderId="25" xfId="3" applyNumberFormat="1" applyFont="1" applyBorder="1" applyAlignment="1">
      <alignment vertical="center" wrapText="1"/>
    </xf>
    <xf numFmtId="0" fontId="13" fillId="0" borderId="26" xfId="3" applyNumberFormat="1" applyFont="1" applyBorder="1" applyAlignment="1">
      <alignment horizontal="center" vertical="center" wrapText="1"/>
    </xf>
    <xf numFmtId="1" fontId="13" fillId="0" borderId="27" xfId="3" applyNumberFormat="1" applyFont="1" applyBorder="1" applyAlignment="1">
      <alignment horizontal="center" vertical="center" wrapText="1"/>
    </xf>
    <xf numFmtId="165" fontId="13" fillId="0" borderId="28" xfId="3" applyNumberFormat="1" applyFont="1" applyBorder="1" applyAlignment="1">
      <alignment horizontal="center" vertical="center" wrapText="1"/>
    </xf>
    <xf numFmtId="167" fontId="12" fillId="0" borderId="29" xfId="4" applyNumberFormat="1" applyFont="1" applyBorder="1" applyAlignment="1">
      <alignment horizontal="center" vertical="center" wrapText="1"/>
    </xf>
    <xf numFmtId="1" fontId="11" fillId="0" borderId="27" xfId="5" applyNumberFormat="1" applyBorder="1" applyAlignment="1">
      <alignment horizontal="center" vertical="center" wrapText="1"/>
    </xf>
    <xf numFmtId="1" fontId="12" fillId="0" borderId="27" xfId="3" applyNumberFormat="1" applyFont="1" applyBorder="1" applyAlignment="1">
      <alignment horizontal="center" vertical="center" wrapText="1"/>
    </xf>
    <xf numFmtId="0" fontId="12" fillId="0" borderId="27" xfId="3" applyNumberFormat="1" applyFont="1" applyBorder="1" applyAlignment="1">
      <alignment vertical="center" wrapText="1"/>
    </xf>
    <xf numFmtId="1" fontId="12" fillId="0" borderId="30" xfId="3" applyNumberFormat="1" applyFont="1" applyBorder="1" applyAlignment="1">
      <alignment horizontal="center" vertical="center" wrapText="1"/>
    </xf>
    <xf numFmtId="0" fontId="2" fillId="0" borderId="0" xfId="3" applyAlignment="1">
      <alignment vertical="center"/>
    </xf>
    <xf numFmtId="0" fontId="2" fillId="0" borderId="0" xfId="3" applyBorder="1" applyAlignment="1">
      <alignment vertical="center"/>
    </xf>
    <xf numFmtId="0" fontId="3" fillId="0" borderId="31" xfId="3" quotePrefix="1" applyNumberFormat="1" applyFont="1" applyBorder="1" applyAlignment="1">
      <alignment horizontal="center" vertical="center" wrapText="1"/>
    </xf>
    <xf numFmtId="165" fontId="13" fillId="0" borderId="32" xfId="3" quotePrefix="1" applyNumberFormat="1" applyFont="1" applyBorder="1" applyAlignment="1">
      <alignment vertical="center" wrapText="1"/>
    </xf>
    <xf numFmtId="165" fontId="13" fillId="0" borderId="33" xfId="3" quotePrefix="1" applyNumberFormat="1" applyFont="1" applyBorder="1" applyAlignment="1">
      <alignment vertical="center" wrapText="1"/>
    </xf>
    <xf numFmtId="165" fontId="12" fillId="0" borderId="34" xfId="3" applyNumberFormat="1" applyFont="1" applyBorder="1" applyAlignment="1">
      <alignment vertical="center" wrapText="1"/>
    </xf>
    <xf numFmtId="167" fontId="10" fillId="0" borderId="33" xfId="4" applyNumberFormat="1" applyFont="1" applyBorder="1" applyAlignment="1">
      <alignment horizontal="center" vertical="center" wrapText="1"/>
    </xf>
    <xf numFmtId="1" fontId="10" fillId="0" borderId="33" xfId="3" applyNumberFormat="1" applyFont="1" applyBorder="1" applyAlignment="1">
      <alignment horizontal="right" vertical="center" wrapText="1"/>
    </xf>
    <xf numFmtId="0" fontId="13" fillId="0" borderId="33" xfId="3" applyNumberFormat="1" applyFont="1" applyBorder="1" applyAlignment="1">
      <alignment vertical="center" wrapText="1"/>
    </xf>
    <xf numFmtId="1" fontId="10" fillId="0" borderId="35" xfId="3" applyNumberFormat="1" applyFont="1" applyBorder="1" applyAlignment="1">
      <alignment horizontal="right" vertical="center" wrapText="1"/>
    </xf>
    <xf numFmtId="0" fontId="12" fillId="0" borderId="36" xfId="3" quotePrefix="1" applyNumberFormat="1" applyFont="1" applyBorder="1" applyAlignment="1">
      <alignment horizontal="center" vertical="center" wrapText="1"/>
    </xf>
    <xf numFmtId="165" fontId="14" fillId="0" borderId="37" xfId="3" applyNumberFormat="1" applyFont="1" applyBorder="1" applyAlignment="1">
      <alignment wrapText="1"/>
    </xf>
    <xf numFmtId="165" fontId="14" fillId="0" borderId="2" xfId="3" applyNumberFormat="1" applyFont="1" applyBorder="1" applyAlignment="1">
      <alignment wrapText="1"/>
    </xf>
    <xf numFmtId="165" fontId="14" fillId="0" borderId="38" xfId="3" applyNumberFormat="1" applyFont="1" applyBorder="1" applyAlignment="1">
      <alignment wrapText="1"/>
    </xf>
    <xf numFmtId="167" fontId="12" fillId="0" borderId="2" xfId="4" applyNumberFormat="1" applyFont="1" applyBorder="1" applyAlignment="1">
      <alignment horizontal="center" vertical="center" wrapText="1"/>
    </xf>
    <xf numFmtId="1" fontId="12" fillId="0" borderId="2" xfId="3" applyNumberFormat="1" applyFont="1" applyBorder="1" applyAlignment="1">
      <alignment horizontal="right" vertical="center" wrapText="1"/>
    </xf>
    <xf numFmtId="0" fontId="13" fillId="0" borderId="2" xfId="3" applyNumberFormat="1" applyFont="1" applyBorder="1" applyAlignment="1">
      <alignment vertical="center" wrapText="1"/>
    </xf>
    <xf numFmtId="1" fontId="12" fillId="0" borderId="39" xfId="3" applyNumberFormat="1" applyFont="1" applyBorder="1" applyAlignment="1">
      <alignment horizontal="right" vertical="center" wrapText="1"/>
    </xf>
    <xf numFmtId="0" fontId="2" fillId="0" borderId="0" xfId="3" applyAlignment="1">
      <alignment vertical="top"/>
    </xf>
    <xf numFmtId="0" fontId="2" fillId="0" borderId="0" xfId="3" applyBorder="1" applyAlignment="1">
      <alignment vertical="top"/>
    </xf>
    <xf numFmtId="0" fontId="13" fillId="0" borderId="5" xfId="3" applyFont="1" applyBorder="1" applyAlignment="1">
      <alignment vertical="top"/>
    </xf>
    <xf numFmtId="1" fontId="14" fillId="0" borderId="5" xfId="3" applyNumberFormat="1" applyFont="1" applyBorder="1" applyAlignment="1">
      <alignment vertical="top"/>
    </xf>
    <xf numFmtId="1" fontId="14" fillId="0" borderId="0" xfId="3" applyNumberFormat="1" applyFont="1" applyAlignment="1">
      <alignment horizontal="left" vertical="top"/>
    </xf>
    <xf numFmtId="0" fontId="13" fillId="0" borderId="0" xfId="3" applyFont="1" applyAlignment="1"/>
    <xf numFmtId="1" fontId="14" fillId="0" borderId="0" xfId="3" applyNumberFormat="1" applyFont="1" applyAlignment="1"/>
    <xf numFmtId="1" fontId="14" fillId="0" borderId="0" xfId="3" applyNumberFormat="1" applyFont="1" applyAlignment="1">
      <alignment horizontal="left"/>
    </xf>
    <xf numFmtId="168" fontId="6" fillId="0" borderId="0" xfId="3" applyNumberFormat="1" applyFont="1" applyAlignment="1">
      <alignment vertical="center"/>
    </xf>
    <xf numFmtId="37" fontId="16" fillId="0" borderId="0" xfId="6" applyFont="1" applyAlignment="1" applyProtection="1">
      <alignment horizontal="right"/>
      <protection locked="0"/>
    </xf>
    <xf numFmtId="169" fontId="16" fillId="0" borderId="0" xfId="2" applyNumberFormat="1" applyFont="1"/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0" fillId="0" borderId="0" xfId="2" applyNumberFormat="1" applyFont="1" applyAlignment="1">
      <alignment horizontal="center"/>
    </xf>
    <xf numFmtId="10" fontId="0" fillId="0" borderId="0" xfId="0" applyNumberFormat="1"/>
    <xf numFmtId="10" fontId="0" fillId="0" borderId="0" xfId="2" applyNumberFormat="1" applyFont="1"/>
    <xf numFmtId="0" fontId="18" fillId="0" borderId="0" xfId="7" applyFont="1"/>
    <xf numFmtId="0" fontId="18" fillId="0" borderId="5" xfId="7" applyFont="1" applyBorder="1"/>
    <xf numFmtId="0" fontId="18" fillId="0" borderId="4" xfId="7" applyFont="1" applyBorder="1"/>
    <xf numFmtId="0" fontId="10" fillId="0" borderId="0" xfId="7" applyFont="1"/>
    <xf numFmtId="170" fontId="3" fillId="0" borderId="9" xfId="7" applyNumberFormat="1" applyFont="1" applyBorder="1" applyAlignment="1"/>
    <xf numFmtId="170" fontId="3" fillId="0" borderId="0" xfId="7" applyNumberFormat="1" applyFont="1" applyAlignment="1"/>
    <xf numFmtId="0" fontId="19" fillId="0" borderId="0" xfId="7" applyFont="1" applyAlignment="1">
      <alignment horizontal="right" readingOrder="2"/>
    </xf>
    <xf numFmtId="170" fontId="8" fillId="0" borderId="9" xfId="7" applyNumberFormat="1" applyFont="1" applyBorder="1" applyAlignment="1"/>
    <xf numFmtId="170" fontId="8" fillId="0" borderId="0" xfId="7" applyNumberFormat="1" applyFont="1" applyAlignment="1"/>
    <xf numFmtId="0" fontId="21" fillId="3" borderId="0" xfId="7" applyFont="1" applyFill="1" applyBorder="1" applyAlignment="1">
      <alignment horizontal="center" vertical="center"/>
    </xf>
    <xf numFmtId="0" fontId="22" fillId="3" borderId="0" xfId="7" applyFont="1" applyFill="1" applyBorder="1" applyAlignment="1">
      <alignment horizontal="center" vertical="center"/>
    </xf>
    <xf numFmtId="49" fontId="23" fillId="3" borderId="26" xfId="7" applyNumberFormat="1" applyFont="1" applyFill="1" applyBorder="1" applyAlignment="1" applyProtection="1">
      <alignment horizontal="center" vertical="center" readingOrder="2"/>
    </xf>
    <xf numFmtId="49" fontId="23" fillId="3" borderId="0" xfId="7" applyNumberFormat="1" applyFont="1" applyFill="1" applyBorder="1" applyAlignment="1" applyProtection="1">
      <alignment horizontal="center" vertical="center" readingOrder="2"/>
    </xf>
    <xf numFmtId="0" fontId="21" fillId="3" borderId="33" xfId="7" applyFont="1" applyFill="1" applyBorder="1" applyAlignment="1">
      <alignment horizontal="center" vertical="center"/>
    </xf>
    <xf numFmtId="0" fontId="22" fillId="3" borderId="34" xfId="7" applyFont="1" applyFill="1" applyBorder="1" applyAlignment="1">
      <alignment horizontal="center" vertical="center"/>
    </xf>
    <xf numFmtId="0" fontId="21" fillId="3" borderId="0" xfId="7" applyFont="1" applyFill="1" applyAlignment="1">
      <alignment horizontal="center" vertical="center"/>
    </xf>
    <xf numFmtId="49" fontId="24" fillId="3" borderId="27" xfId="7" quotePrefix="1" applyNumberFormat="1" applyFont="1" applyFill="1" applyBorder="1" applyAlignment="1" applyProtection="1">
      <alignment horizontal="center" vertical="center" wrapText="1" readingOrder="2"/>
    </xf>
    <xf numFmtId="0" fontId="22" fillId="3" borderId="2" xfId="7" applyFont="1" applyFill="1" applyBorder="1" applyAlignment="1">
      <alignment horizontal="center" vertical="center"/>
    </xf>
    <xf numFmtId="0" fontId="18" fillId="0" borderId="33" xfId="7" applyFont="1" applyBorder="1"/>
    <xf numFmtId="0" fontId="10" fillId="0" borderId="33" xfId="7" applyFont="1" applyBorder="1"/>
    <xf numFmtId="170" fontId="3" fillId="0" borderId="32" xfId="7" applyNumberFormat="1" applyFont="1" applyBorder="1" applyAlignment="1"/>
    <xf numFmtId="170" fontId="3" fillId="0" borderId="33" xfId="7" applyNumberFormat="1" applyFont="1" applyBorder="1" applyAlignment="1"/>
    <xf numFmtId="49" fontId="24" fillId="3" borderId="27" xfId="7" quotePrefix="1" applyNumberFormat="1" applyFont="1" applyFill="1" applyBorder="1" applyAlignment="1" applyProtection="1">
      <alignment horizontal="center" vertical="center" readingOrder="2"/>
    </xf>
    <xf numFmtId="170" fontId="3" fillId="4" borderId="0" xfId="7" applyNumberFormat="1" applyFont="1" applyFill="1" applyAlignment="1"/>
    <xf numFmtId="170" fontId="3" fillId="4" borderId="9" xfId="7" applyNumberFormat="1" applyFont="1" applyFill="1" applyBorder="1" applyAlignment="1"/>
    <xf numFmtId="0" fontId="10" fillId="4" borderId="0" xfId="7" applyFont="1" applyFill="1"/>
    <xf numFmtId="169" fontId="18" fillId="0" borderId="0" xfId="2" applyNumberFormat="1" applyFont="1"/>
    <xf numFmtId="10" fontId="0" fillId="0" borderId="1" xfId="0" applyNumberFormat="1" applyBorder="1"/>
    <xf numFmtId="10" fontId="0" fillId="0" borderId="27" xfId="0" applyNumberFormat="1" applyBorder="1"/>
    <xf numFmtId="10" fontId="0" fillId="0" borderId="44" xfId="0" applyNumberFormat="1" applyBorder="1"/>
    <xf numFmtId="0" fontId="29" fillId="0" borderId="45" xfId="0" applyFont="1" applyBorder="1" applyAlignment="1">
      <alignment horizontal="right"/>
    </xf>
    <xf numFmtId="10" fontId="29" fillId="0" borderId="46" xfId="0" applyNumberFormat="1" applyFont="1" applyBorder="1"/>
    <xf numFmtId="10" fontId="29" fillId="0" borderId="47" xfId="0" applyNumberFormat="1" applyFont="1" applyBorder="1"/>
    <xf numFmtId="0" fontId="0" fillId="0" borderId="48" xfId="0" applyBorder="1" applyAlignment="1">
      <alignment horizontal="right"/>
    </xf>
    <xf numFmtId="10" fontId="0" fillId="0" borderId="49" xfId="0" applyNumberFormat="1" applyBorder="1"/>
    <xf numFmtId="10" fontId="0" fillId="0" borderId="50" xfId="0" applyNumberFormat="1" applyBorder="1"/>
    <xf numFmtId="0" fontId="0" fillId="0" borderId="51" xfId="0" applyBorder="1" applyAlignment="1">
      <alignment horizontal="right"/>
    </xf>
    <xf numFmtId="10" fontId="0" fillId="0" borderId="52" xfId="0" applyNumberFormat="1" applyBorder="1"/>
    <xf numFmtId="0" fontId="0" fillId="0" borderId="53" xfId="0" applyBorder="1" applyAlignment="1">
      <alignment horizontal="right"/>
    </xf>
    <xf numFmtId="10" fontId="0" fillId="0" borderId="54" xfId="0" applyNumberFormat="1" applyBorder="1"/>
    <xf numFmtId="10" fontId="0" fillId="0" borderId="55" xfId="0" applyNumberFormat="1" applyBorder="1"/>
    <xf numFmtId="0" fontId="0" fillId="0" borderId="56" xfId="0" applyBorder="1" applyAlignment="1">
      <alignment horizontal="right"/>
    </xf>
    <xf numFmtId="0" fontId="0" fillId="0" borderId="57" xfId="0" applyBorder="1"/>
    <xf numFmtId="0" fontId="0" fillId="0" borderId="58" xfId="0" applyBorder="1"/>
    <xf numFmtId="0" fontId="0" fillId="0" borderId="59" xfId="0" applyBorder="1" applyAlignment="1">
      <alignment horizontal="right"/>
    </xf>
    <xf numFmtId="10" fontId="0" fillId="0" borderId="60" xfId="0" applyNumberFormat="1" applyBorder="1"/>
    <xf numFmtId="0" fontId="0" fillId="0" borderId="61" xfId="0" applyBorder="1" applyAlignment="1">
      <alignment horizontal="right"/>
    </xf>
    <xf numFmtId="10" fontId="0" fillId="0" borderId="62" xfId="0" applyNumberFormat="1" applyBorder="1"/>
    <xf numFmtId="0" fontId="0" fillId="0" borderId="63" xfId="0" applyBorder="1" applyAlignment="1">
      <alignment horizontal="right"/>
    </xf>
    <xf numFmtId="10" fontId="0" fillId="0" borderId="64" xfId="0" applyNumberFormat="1" applyBorder="1"/>
    <xf numFmtId="10" fontId="0" fillId="0" borderId="65" xfId="0" applyNumberFormat="1" applyBorder="1"/>
    <xf numFmtId="10" fontId="0" fillId="5" borderId="49" xfId="0" applyNumberFormat="1" applyFill="1" applyBorder="1"/>
    <xf numFmtId="10" fontId="0" fillId="5" borderId="1" xfId="0" applyNumberFormat="1" applyFill="1" applyBorder="1"/>
    <xf numFmtId="10" fontId="0" fillId="5" borderId="54" xfId="0" applyNumberFormat="1" applyFill="1" applyBorder="1"/>
    <xf numFmtId="10" fontId="0" fillId="5" borderId="44" xfId="0" applyNumberFormat="1" applyFill="1" applyBorder="1"/>
    <xf numFmtId="10" fontId="0" fillId="5" borderId="27" xfId="0" applyNumberFormat="1" applyFill="1" applyBorder="1"/>
    <xf numFmtId="10" fontId="29" fillId="5" borderId="46" xfId="0" applyNumberFormat="1" applyFont="1" applyFill="1" applyBorder="1"/>
    <xf numFmtId="10" fontId="0" fillId="5" borderId="64" xfId="0" applyNumberFormat="1" applyFill="1" applyBorder="1"/>
    <xf numFmtId="0" fontId="19" fillId="0" borderId="33" xfId="7" applyFont="1" applyBorder="1" applyAlignment="1">
      <alignment horizontal="right" readingOrder="2"/>
    </xf>
    <xf numFmtId="0" fontId="19" fillId="0" borderId="32" xfId="7" applyFont="1" applyBorder="1" applyAlignment="1">
      <alignment horizontal="right" readingOrder="2"/>
    </xf>
    <xf numFmtId="0" fontId="26" fillId="0" borderId="5" xfId="7" applyFont="1" applyBorder="1" applyAlignment="1">
      <alignment horizontal="center" wrapText="1" readingOrder="2"/>
    </xf>
    <xf numFmtId="49" fontId="24" fillId="3" borderId="38" xfId="7" applyNumberFormat="1" applyFont="1" applyFill="1" applyBorder="1" applyAlignment="1" applyProtection="1">
      <alignment horizontal="center" vertical="center" wrapText="1" readingOrder="2"/>
    </xf>
    <xf numFmtId="49" fontId="24" fillId="3" borderId="2" xfId="7" applyNumberFormat="1" applyFont="1" applyFill="1" applyBorder="1" applyAlignment="1" applyProtection="1">
      <alignment horizontal="center" vertical="center" wrapText="1" readingOrder="2"/>
    </xf>
    <xf numFmtId="49" fontId="24" fillId="3" borderId="37" xfId="7" applyNumberFormat="1" applyFont="1" applyFill="1" applyBorder="1" applyAlignment="1" applyProtection="1">
      <alignment horizontal="center" vertical="center" wrapText="1" readingOrder="2"/>
    </xf>
    <xf numFmtId="49" fontId="23" fillId="3" borderId="43" xfId="7" applyNumberFormat="1" applyFont="1" applyFill="1" applyBorder="1" applyAlignment="1" applyProtection="1">
      <alignment horizontal="center" vertical="center" readingOrder="2"/>
    </xf>
    <xf numFmtId="49" fontId="23" fillId="3" borderId="42" xfId="7" applyNumberFormat="1" applyFont="1" applyFill="1" applyBorder="1" applyAlignment="1" applyProtection="1">
      <alignment horizontal="center" vertical="center" readingOrder="2"/>
    </xf>
    <xf numFmtId="0" fontId="19" fillId="0" borderId="0" xfId="7" applyFont="1" applyAlignment="1">
      <alignment horizontal="right" readingOrder="2"/>
    </xf>
    <xf numFmtId="0" fontId="19" fillId="0" borderId="29" xfId="7" applyFont="1" applyBorder="1" applyAlignment="1">
      <alignment horizontal="right" readingOrder="2"/>
    </xf>
    <xf numFmtId="0" fontId="19" fillId="0" borderId="26" xfId="7" applyFont="1" applyBorder="1" applyAlignment="1">
      <alignment horizontal="right" readingOrder="2"/>
    </xf>
    <xf numFmtId="0" fontId="27" fillId="0" borderId="0" xfId="7" applyFont="1" applyBorder="1" applyAlignment="1">
      <alignment horizontal="center" wrapText="1" readingOrder="2"/>
    </xf>
    <xf numFmtId="0" fontId="28" fillId="0" borderId="0" xfId="7" applyFont="1" applyAlignment="1">
      <alignment vertical="top" readingOrder="2"/>
    </xf>
    <xf numFmtId="0" fontId="20" fillId="2" borderId="40" xfId="7" applyFont="1" applyFill="1" applyBorder="1" applyAlignment="1">
      <alignment horizontal="center" vertical="center" readingOrder="2"/>
    </xf>
    <xf numFmtId="170" fontId="20" fillId="2" borderId="40" xfId="7" applyNumberFormat="1" applyFont="1" applyFill="1" applyBorder="1" applyAlignment="1">
      <alignment horizontal="center" vertical="center" wrapText="1" readingOrder="2"/>
    </xf>
    <xf numFmtId="170" fontId="20" fillId="2" borderId="41" xfId="7" applyNumberFormat="1" applyFont="1" applyFill="1" applyBorder="1" applyAlignment="1">
      <alignment horizontal="center" vertical="center" wrapText="1" readingOrder="2"/>
    </xf>
    <xf numFmtId="0" fontId="20" fillId="2" borderId="40" xfId="7" applyFont="1" applyFill="1" applyBorder="1" applyAlignment="1">
      <alignment horizontal="center" vertical="center" wrapText="1" readingOrder="2"/>
    </xf>
    <xf numFmtId="0" fontId="20" fillId="2" borderId="41" xfId="7" applyFont="1" applyFill="1" applyBorder="1" applyAlignment="1">
      <alignment horizontal="center" vertical="center" wrapText="1" readingOrder="2"/>
    </xf>
  </cellXfs>
  <cellStyles count="8">
    <cellStyle name="Comma" xfId="1" builtinId="3"/>
    <cellStyle name="Comma 2" xfId="4"/>
    <cellStyle name="Hyperlink" xfId="5" builtinId="8"/>
    <cellStyle name="Normal" xfId="0" builtinId="0"/>
    <cellStyle name="Normal 2" xfId="3"/>
    <cellStyle name="Normal 3" xfId="7"/>
    <cellStyle name="Normal_הקצאה 98_הקצאה 99_1" xfId="6"/>
    <cellStyle name="Percent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cbs.gov.il/mifkad/mifkad_2008/download/mainstreets_neighborhoods_statisticalarea.xls" TargetMode="External"/><Relationship Id="rId1" Type="http://schemas.openxmlformats.org/officeDocument/2006/relationships/hyperlink" Target="http://www.cbs.gov.il/mifkad/mifkad_2008/download/mainstreets_neighborhoods_statisticalarea.xls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4"/>
  <sheetViews>
    <sheetView rightToLeft="1" tabSelected="1" topLeftCell="M1" workbookViewId="0">
      <selection activeCell="P16" sqref="P16"/>
    </sheetView>
  </sheetViews>
  <sheetFormatPr defaultRowHeight="15"/>
  <cols>
    <col min="1" max="1" width="62.85546875" style="1" bestFit="1" customWidth="1"/>
    <col min="2" max="2" width="16.140625" style="2" bestFit="1" customWidth="1"/>
    <col min="3" max="3" width="11.85546875" style="2" bestFit="1" customWidth="1"/>
    <col min="4" max="4" width="12.5703125" style="2" bestFit="1" customWidth="1"/>
    <col min="5" max="5" width="11.5703125" bestFit="1" customWidth="1"/>
    <col min="6" max="6" width="10.5703125" bestFit="1" customWidth="1"/>
    <col min="7" max="7" width="38.85546875" bestFit="1" customWidth="1"/>
    <col min="8" max="13" width="13.28515625" bestFit="1" customWidth="1"/>
    <col min="19" max="19" width="18.42578125" style="1" bestFit="1" customWidth="1"/>
    <col min="20" max="30" width="9.7109375" bestFit="1" customWidth="1"/>
  </cols>
  <sheetData>
    <row r="1" spans="1:30" ht="15.75" thickBot="1"/>
    <row r="2" spans="1:30" ht="15.75" thickBot="1">
      <c r="D2" s="5" t="s">
        <v>5</v>
      </c>
      <c r="G2" t="s">
        <v>4</v>
      </c>
      <c r="S2" s="199" t="s">
        <v>1096</v>
      </c>
      <c r="T2" s="200" t="s">
        <v>1095</v>
      </c>
      <c r="U2" s="200" t="s">
        <v>1094</v>
      </c>
      <c r="V2" s="200" t="s">
        <v>1093</v>
      </c>
      <c r="W2" s="200" t="s">
        <v>1092</v>
      </c>
      <c r="X2" s="200" t="s">
        <v>1091</v>
      </c>
      <c r="Y2" s="200" t="s">
        <v>1090</v>
      </c>
      <c r="Z2" s="200" t="s">
        <v>1089</v>
      </c>
      <c r="AA2" s="200" t="s">
        <v>1088</v>
      </c>
      <c r="AB2" s="200" t="s">
        <v>1087</v>
      </c>
      <c r="AC2" s="200" t="s">
        <v>1086</v>
      </c>
      <c r="AD2" s="201" t="s">
        <v>1085</v>
      </c>
    </row>
    <row r="3" spans="1:30">
      <c r="A3" s="1" t="s">
        <v>0</v>
      </c>
      <c r="B3" s="2" t="s">
        <v>17</v>
      </c>
      <c r="S3" s="191" t="s">
        <v>1099</v>
      </c>
      <c r="T3" s="192">
        <v>1.0085561497326203</v>
      </c>
      <c r="U3" s="209">
        <v>1.0154213727193744</v>
      </c>
      <c r="V3" s="192">
        <v>1.0192605711755589</v>
      </c>
      <c r="W3" s="209">
        <v>1.0200993676603434</v>
      </c>
      <c r="X3" s="192">
        <v>1.0132723112128146</v>
      </c>
      <c r="Y3" s="209">
        <v>1.0097042513863217</v>
      </c>
      <c r="Z3" s="192">
        <v>1.0224427120245689</v>
      </c>
      <c r="AA3" s="209">
        <v>1.0143781452192666</v>
      </c>
      <c r="AB3" s="192">
        <v>1.0225434942416074</v>
      </c>
      <c r="AC3" s="209">
        <v>1.0217826740110165</v>
      </c>
      <c r="AD3" s="193">
        <v>1.2971744072750893</v>
      </c>
    </row>
    <row r="4" spans="1:30">
      <c r="A4" s="1" t="s">
        <v>1</v>
      </c>
      <c r="B4" s="2" t="s">
        <v>18</v>
      </c>
      <c r="G4" t="s">
        <v>10</v>
      </c>
      <c r="S4" s="194" t="s">
        <v>1100</v>
      </c>
      <c r="T4" s="185">
        <v>1.0085870413739266</v>
      </c>
      <c r="U4" s="210">
        <v>1.0153236459709378</v>
      </c>
      <c r="V4" s="185">
        <v>1.0193913277673041</v>
      </c>
      <c r="W4" s="210">
        <v>1.020054945054945</v>
      </c>
      <c r="X4" s="185">
        <v>1.0133630289532294</v>
      </c>
      <c r="Y4" s="210">
        <v>1.0095559302979202</v>
      </c>
      <c r="Z4" s="185">
        <v>1.0224137931034483</v>
      </c>
      <c r="AA4" s="210">
        <v>1.0145772594752187</v>
      </c>
      <c r="AB4" s="185">
        <v>1.0223546944858419</v>
      </c>
      <c r="AC4" s="210">
        <v>1.021931160523911</v>
      </c>
      <c r="AD4" s="195">
        <v>1.0597159457714656</v>
      </c>
    </row>
    <row r="5" spans="1:30">
      <c r="A5" s="1" t="s">
        <v>2</v>
      </c>
      <c r="B5" s="2" t="s">
        <v>7</v>
      </c>
      <c r="S5" s="194" t="s">
        <v>1101</v>
      </c>
      <c r="T5" s="185">
        <v>1.0085269038518083</v>
      </c>
      <c r="U5" s="210">
        <v>1.015527022991938</v>
      </c>
      <c r="V5" s="185">
        <v>1.0191722458916617</v>
      </c>
      <c r="W5" s="210">
        <v>1.0198634388578522</v>
      </c>
      <c r="X5" s="185">
        <v>1.0135262661214219</v>
      </c>
      <c r="Y5" s="210">
        <v>1.0095268339155288</v>
      </c>
      <c r="Z5" s="185">
        <v>1.0227346541084767</v>
      </c>
      <c r="AA5" s="210">
        <v>1.0141633728590251</v>
      </c>
      <c r="AB5" s="185">
        <v>1.0225665207140451</v>
      </c>
      <c r="AC5" s="210">
        <v>1.0216792842395044</v>
      </c>
      <c r="AD5" s="195">
        <v>1.2063096720630968</v>
      </c>
    </row>
    <row r="6" spans="1:30" ht="15.75" thickBot="1">
      <c r="A6" s="1" t="s">
        <v>3</v>
      </c>
      <c r="B6" s="2" t="s">
        <v>19</v>
      </c>
      <c r="S6" s="196" t="s">
        <v>1102</v>
      </c>
      <c r="T6" s="197">
        <v>1.0086799276672695</v>
      </c>
      <c r="U6" s="211">
        <v>1.0154241645244215</v>
      </c>
      <c r="V6" s="197">
        <v>1.0194683639086484</v>
      </c>
      <c r="W6" s="211">
        <v>1.0198549064528446</v>
      </c>
      <c r="X6" s="197">
        <v>1.0131528046421663</v>
      </c>
      <c r="Y6" s="211">
        <v>1.009765625</v>
      </c>
      <c r="Z6" s="197">
        <v>1.0223642172523961</v>
      </c>
      <c r="AA6" s="211">
        <v>1.0145867098865478</v>
      </c>
      <c r="AB6" s="197">
        <v>1.0223695111847555</v>
      </c>
      <c r="AC6" s="211">
        <v>1.0220152413209145</v>
      </c>
      <c r="AD6" s="198">
        <v>1.3894117647058823</v>
      </c>
    </row>
    <row r="7" spans="1:30">
      <c r="S7" s="202" t="s">
        <v>1103</v>
      </c>
      <c r="T7" s="187">
        <v>1.0085756117966953</v>
      </c>
      <c r="U7" s="212">
        <v>1.0155055225148684</v>
      </c>
      <c r="V7" s="187">
        <v>1.0193234100135318</v>
      </c>
      <c r="W7" s="212">
        <v>1.0199293364248647</v>
      </c>
      <c r="X7" s="187">
        <v>1.0133706293706293</v>
      </c>
      <c r="Y7" s="212">
        <v>1.0096018073990398</v>
      </c>
      <c r="Z7" s="187">
        <v>1.0225828809056254</v>
      </c>
      <c r="AA7" s="212">
        <v>1.0144129364893368</v>
      </c>
      <c r="AB7" s="187">
        <v>1.022464506080393</v>
      </c>
      <c r="AC7" s="212">
        <v>1.0217284857387685</v>
      </c>
      <c r="AD7" s="203">
        <v>1.0152240104393215</v>
      </c>
    </row>
    <row r="8" spans="1:30" ht="15.75" thickBot="1">
      <c r="A8" s="1" t="s">
        <v>6</v>
      </c>
      <c r="S8" s="204" t="s">
        <v>1104</v>
      </c>
      <c r="T8" s="186">
        <v>1.0085579024034961</v>
      </c>
      <c r="U8" s="213">
        <v>1.0155325443786982</v>
      </c>
      <c r="V8" s="186">
        <v>1.0194156456173422</v>
      </c>
      <c r="W8" s="213">
        <v>1.0199961545856566</v>
      </c>
      <c r="X8" s="186">
        <v>1.0132476134813948</v>
      </c>
      <c r="Y8" s="213">
        <v>1.0096380802517702</v>
      </c>
      <c r="Z8" s="186">
        <v>1.0225261464199518</v>
      </c>
      <c r="AA8" s="213">
        <v>1.0144868394205264</v>
      </c>
      <c r="AB8" s="186">
        <v>1.0225328604214479</v>
      </c>
      <c r="AC8" s="213">
        <v>1.0215260017050298</v>
      </c>
      <c r="AD8" s="205">
        <v>1.0831024930747923</v>
      </c>
    </row>
    <row r="9" spans="1:30" ht="15.75" thickBot="1">
      <c r="A9" s="1" t="s">
        <v>8</v>
      </c>
      <c r="B9" s="2">
        <v>2015</v>
      </c>
      <c r="C9" s="2">
        <v>2014</v>
      </c>
      <c r="D9" s="2">
        <v>2013</v>
      </c>
      <c r="E9">
        <v>2012</v>
      </c>
      <c r="F9">
        <v>2011</v>
      </c>
      <c r="G9">
        <v>2010</v>
      </c>
      <c r="H9">
        <v>2009</v>
      </c>
      <c r="I9">
        <v>2008</v>
      </c>
      <c r="J9">
        <v>2007</v>
      </c>
      <c r="K9">
        <v>2006</v>
      </c>
      <c r="L9">
        <v>2005</v>
      </c>
      <c r="M9">
        <v>2002</v>
      </c>
      <c r="S9" s="188" t="s">
        <v>1097</v>
      </c>
      <c r="T9" s="189">
        <v>1.0085805894709694</v>
      </c>
      <c r="U9" s="214">
        <v>1.0154557121833727</v>
      </c>
      <c r="V9" s="189">
        <v>1.0193385940623412</v>
      </c>
      <c r="W9" s="214">
        <v>1.0199663581727512</v>
      </c>
      <c r="X9" s="189">
        <v>1.0133221089636093</v>
      </c>
      <c r="Y9" s="214">
        <v>1.0096320880417635</v>
      </c>
      <c r="Z9" s="189">
        <v>1.0225107339690778</v>
      </c>
      <c r="AA9" s="214">
        <v>1.0144342105583204</v>
      </c>
      <c r="AB9" s="189">
        <v>1.0224719311880153</v>
      </c>
      <c r="AC9" s="214">
        <v>1.0217771412565242</v>
      </c>
      <c r="AD9" s="190">
        <v>1.1751563822216078</v>
      </c>
    </row>
    <row r="10" spans="1:30" ht="15.75" thickBot="1">
      <c r="A10" s="1" t="s">
        <v>11</v>
      </c>
      <c r="B10" s="3">
        <v>4715000</v>
      </c>
      <c r="C10" s="3">
        <v>4675000</v>
      </c>
      <c r="D10" s="3">
        <v>4604000</v>
      </c>
      <c r="E10" s="3">
        <v>4517000</v>
      </c>
      <c r="F10" s="3">
        <v>4428000</v>
      </c>
      <c r="G10" s="3">
        <v>4370000</v>
      </c>
      <c r="H10" s="3">
        <v>4328000</v>
      </c>
      <c r="I10" s="3">
        <v>4233000</v>
      </c>
      <c r="J10" s="3">
        <v>4173000</v>
      </c>
      <c r="K10" s="3">
        <v>4081000</v>
      </c>
      <c r="L10" s="3">
        <v>3994000</v>
      </c>
      <c r="M10" s="3">
        <v>3079000</v>
      </c>
      <c r="S10" s="206" t="s">
        <v>1098</v>
      </c>
      <c r="T10" s="207">
        <v>5.2779979315901624E-5</v>
      </c>
      <c r="U10" s="215">
        <v>8.1345466770269478E-5</v>
      </c>
      <c r="V10" s="207">
        <v>1.0913096615195359E-4</v>
      </c>
      <c r="W10" s="215">
        <v>1.0080820083143731E-4</v>
      </c>
      <c r="X10" s="207">
        <v>1.2837614003224221E-4</v>
      </c>
      <c r="Y10" s="215">
        <v>9.0411198923735176E-5</v>
      </c>
      <c r="Z10" s="207">
        <v>1.3496267451006209E-4</v>
      </c>
      <c r="AA10" s="215">
        <v>1.571227561408969E-4</v>
      </c>
      <c r="AB10" s="207">
        <v>9.1728135474425054E-5</v>
      </c>
      <c r="AC10" s="215">
        <v>1.763284527659515E-4</v>
      </c>
      <c r="AD10" s="208">
        <v>0.14774509890222734</v>
      </c>
    </row>
    <row r="11" spans="1:30">
      <c r="B11" s="155">
        <f>B10/C10</f>
        <v>1.0085561497326203</v>
      </c>
      <c r="C11" s="155">
        <f>C10/D10</f>
        <v>1.0154213727193744</v>
      </c>
      <c r="D11" s="155">
        <f>D10/E10</f>
        <v>1.0192605711755589</v>
      </c>
      <c r="E11" s="155">
        <f>E10/F10</f>
        <v>1.0200993676603434</v>
      </c>
      <c r="F11" s="155">
        <f>F10/G10</f>
        <v>1.0132723112128146</v>
      </c>
      <c r="G11" s="155">
        <f t="shared" ref="G11:I11" si="0">G10/H10</f>
        <v>1.0097042513863217</v>
      </c>
      <c r="H11" s="155">
        <f t="shared" si="0"/>
        <v>1.0224427120245689</v>
      </c>
      <c r="I11" s="155">
        <f t="shared" si="0"/>
        <v>1.0143781452192666</v>
      </c>
      <c r="J11" s="155">
        <f t="shared" ref="J11" si="1">J10/K10</f>
        <v>1.0225434942416074</v>
      </c>
      <c r="K11" s="155">
        <f t="shared" ref="K11:L17" si="2">K10/L10</f>
        <v>1.0217826740110165</v>
      </c>
      <c r="L11" s="155">
        <f t="shared" si="2"/>
        <v>1.2971744072750893</v>
      </c>
    </row>
    <row r="12" spans="1:30">
      <c r="A12" s="1" t="s">
        <v>14</v>
      </c>
      <c r="B12" s="3">
        <v>3876</v>
      </c>
      <c r="C12" s="3">
        <v>3843</v>
      </c>
      <c r="D12" s="3">
        <v>3785</v>
      </c>
      <c r="E12" s="3">
        <v>3713</v>
      </c>
      <c r="F12" s="3">
        <v>3640</v>
      </c>
      <c r="G12" s="3">
        <v>3592</v>
      </c>
      <c r="H12" s="3">
        <v>3558</v>
      </c>
      <c r="I12" s="3">
        <v>3480</v>
      </c>
      <c r="J12" s="3">
        <v>3430</v>
      </c>
      <c r="K12" s="3">
        <v>3355</v>
      </c>
      <c r="L12" s="3">
        <v>3283</v>
      </c>
      <c r="M12" s="3">
        <v>3098</v>
      </c>
    </row>
    <row r="13" spans="1:30">
      <c r="B13" s="155">
        <f t="shared" ref="B13:I13" si="3">B12/C12</f>
        <v>1.0085870413739266</v>
      </c>
      <c r="C13" s="155">
        <f t="shared" si="3"/>
        <v>1.0153236459709378</v>
      </c>
      <c r="D13" s="155">
        <f t="shared" si="3"/>
        <v>1.0193913277673041</v>
      </c>
      <c r="E13" s="155">
        <f t="shared" si="3"/>
        <v>1.020054945054945</v>
      </c>
      <c r="F13" s="155">
        <f t="shared" si="3"/>
        <v>1.0133630289532294</v>
      </c>
      <c r="G13" s="155">
        <f t="shared" si="3"/>
        <v>1.0095559302979202</v>
      </c>
      <c r="H13" s="155">
        <f t="shared" si="3"/>
        <v>1.0224137931034483</v>
      </c>
      <c r="I13" s="155">
        <f t="shared" si="3"/>
        <v>1.0145772594752187</v>
      </c>
      <c r="J13" s="155">
        <f t="shared" ref="J13" si="4">J12/K12</f>
        <v>1.0223546944858419</v>
      </c>
      <c r="K13" s="155">
        <f t="shared" ref="K13" si="5">K12/L12</f>
        <v>1.021931160523911</v>
      </c>
      <c r="L13" s="155">
        <f t="shared" si="2"/>
        <v>1.0597159457714656</v>
      </c>
    </row>
    <row r="14" spans="1:30">
      <c r="A14" s="1" t="s">
        <v>15</v>
      </c>
      <c r="B14" s="3">
        <v>3430</v>
      </c>
      <c r="C14" s="3">
        <v>3401</v>
      </c>
      <c r="D14" s="3">
        <v>3349</v>
      </c>
      <c r="E14" s="3">
        <v>3286</v>
      </c>
      <c r="F14" s="3">
        <v>3222</v>
      </c>
      <c r="G14" s="3">
        <v>3179</v>
      </c>
      <c r="H14" s="3">
        <v>3149</v>
      </c>
      <c r="I14" s="3">
        <v>3079</v>
      </c>
      <c r="J14" s="3">
        <v>3036</v>
      </c>
      <c r="K14" s="3">
        <v>2969</v>
      </c>
      <c r="L14" s="3">
        <v>2906</v>
      </c>
      <c r="M14" s="3">
        <v>2409</v>
      </c>
    </row>
    <row r="15" spans="1:30">
      <c r="B15" s="155">
        <f t="shared" ref="B15:I15" si="6">B14/C14</f>
        <v>1.0085269038518083</v>
      </c>
      <c r="C15" s="155">
        <f t="shared" si="6"/>
        <v>1.015527022991938</v>
      </c>
      <c r="D15" s="155">
        <f t="shared" si="6"/>
        <v>1.0191722458916617</v>
      </c>
      <c r="E15" s="155">
        <f t="shared" si="6"/>
        <v>1.0198634388578522</v>
      </c>
      <c r="F15" s="155">
        <f t="shared" si="6"/>
        <v>1.0135262661214219</v>
      </c>
      <c r="G15" s="155">
        <f t="shared" si="6"/>
        <v>1.0095268339155288</v>
      </c>
      <c r="H15" s="155">
        <f t="shared" si="6"/>
        <v>1.0227346541084767</v>
      </c>
      <c r="I15" s="155">
        <f t="shared" si="6"/>
        <v>1.0141633728590251</v>
      </c>
      <c r="J15" s="155">
        <f t="shared" ref="J15" si="7">J14/K14</f>
        <v>1.0225665207140451</v>
      </c>
      <c r="K15" s="155">
        <f t="shared" ref="K15" si="8">K14/L14</f>
        <v>1.0216792842395044</v>
      </c>
      <c r="L15" s="155">
        <f t="shared" si="2"/>
        <v>1.2063096720630968</v>
      </c>
    </row>
    <row r="16" spans="1:30">
      <c r="A16" s="1" t="s">
        <v>16</v>
      </c>
      <c r="B16" s="3">
        <v>2789</v>
      </c>
      <c r="C16" s="3">
        <v>2765</v>
      </c>
      <c r="D16" s="3">
        <v>2723</v>
      </c>
      <c r="E16" s="3">
        <v>2671</v>
      </c>
      <c r="F16" s="3">
        <v>2619</v>
      </c>
      <c r="G16" s="3">
        <v>2585</v>
      </c>
      <c r="H16" s="3">
        <v>2560</v>
      </c>
      <c r="I16" s="3">
        <v>2504</v>
      </c>
      <c r="J16" s="3">
        <v>2468</v>
      </c>
      <c r="K16" s="3">
        <v>2414</v>
      </c>
      <c r="L16" s="3">
        <v>2362</v>
      </c>
      <c r="M16" s="3">
        <v>1700</v>
      </c>
    </row>
    <row r="17" spans="1:17">
      <c r="B17" s="155">
        <f t="shared" ref="B17:I17" si="9">B16/C16</f>
        <v>1.0086799276672695</v>
      </c>
      <c r="C17" s="155">
        <f t="shared" si="9"/>
        <v>1.0154241645244215</v>
      </c>
      <c r="D17" s="155">
        <f t="shared" si="9"/>
        <v>1.0194683639086484</v>
      </c>
      <c r="E17" s="155">
        <f t="shared" si="9"/>
        <v>1.0198549064528446</v>
      </c>
      <c r="F17" s="155">
        <f t="shared" si="9"/>
        <v>1.0131528046421663</v>
      </c>
      <c r="G17" s="155">
        <f t="shared" si="9"/>
        <v>1.009765625</v>
      </c>
      <c r="H17" s="155">
        <f t="shared" si="9"/>
        <v>1.0223642172523961</v>
      </c>
      <c r="I17" s="155">
        <f t="shared" si="9"/>
        <v>1.0145867098865478</v>
      </c>
      <c r="J17" s="155">
        <f t="shared" ref="J17" si="10">J16/K16</f>
        <v>1.0223695111847555</v>
      </c>
      <c r="K17" s="155">
        <f t="shared" ref="K17" si="11">K16/L16</f>
        <v>1.0220152413209145</v>
      </c>
      <c r="L17" s="155">
        <f t="shared" si="2"/>
        <v>1.3894117647058823</v>
      </c>
    </row>
    <row r="18" spans="1:17">
      <c r="A18" s="1" t="s">
        <v>9</v>
      </c>
    </row>
    <row r="19" spans="1:17">
      <c r="B19" s="3">
        <f>C20*100.86%</f>
        <v>19288466.399999999</v>
      </c>
      <c r="C19" s="3">
        <f>D20*101.55%</f>
        <v>19123896</v>
      </c>
      <c r="D19" s="3">
        <f>E20*101.92%</f>
        <v>18829720.000000004</v>
      </c>
      <c r="E19" s="3">
        <f>F20*102%</f>
        <v>18476280</v>
      </c>
    </row>
    <row r="20" spans="1:17">
      <c r="A20" s="1" t="s">
        <v>11</v>
      </c>
      <c r="B20" s="3">
        <v>19288000</v>
      </c>
      <c r="C20" s="3">
        <v>19124000</v>
      </c>
      <c r="D20" s="3">
        <v>18832000</v>
      </c>
      <c r="E20">
        <v>18475000</v>
      </c>
      <c r="F20">
        <v>18114000</v>
      </c>
      <c r="G20">
        <v>17875000</v>
      </c>
      <c r="H20">
        <v>17705000</v>
      </c>
      <c r="I20">
        <v>17314000</v>
      </c>
      <c r="J20">
        <v>17068000</v>
      </c>
      <c r="K20">
        <v>16693000</v>
      </c>
      <c r="L20">
        <v>16338000</v>
      </c>
      <c r="M20">
        <v>16093000</v>
      </c>
    </row>
    <row r="21" spans="1:17">
      <c r="B21" s="155">
        <f t="shared" ref="B21:I21" si="12">B20/C20</f>
        <v>1.0085756117966953</v>
      </c>
      <c r="C21" s="155">
        <f t="shared" si="12"/>
        <v>1.0155055225148684</v>
      </c>
      <c r="D21" s="155">
        <f t="shared" si="12"/>
        <v>1.0193234100135318</v>
      </c>
      <c r="E21" s="155">
        <f t="shared" si="12"/>
        <v>1.0199293364248647</v>
      </c>
      <c r="F21" s="155">
        <f t="shared" si="12"/>
        <v>1.0133706293706293</v>
      </c>
      <c r="G21" s="155">
        <f t="shared" si="12"/>
        <v>1.0096018073990398</v>
      </c>
      <c r="H21" s="155">
        <f t="shared" si="12"/>
        <v>1.0225828809056254</v>
      </c>
      <c r="I21" s="155">
        <f t="shared" si="12"/>
        <v>1.0144129364893368</v>
      </c>
      <c r="J21" s="155">
        <f t="shared" ref="J21" si="13">J20/K20</f>
        <v>1.022464506080393</v>
      </c>
      <c r="K21" s="155">
        <f t="shared" ref="K21:L21" si="14">K20/L20</f>
        <v>1.0217284857387685</v>
      </c>
      <c r="L21" s="155">
        <f t="shared" si="14"/>
        <v>1.0152240104393215</v>
      </c>
    </row>
    <row r="22" spans="1:17">
      <c r="A22" s="1" t="s">
        <v>13</v>
      </c>
      <c r="B22" s="3">
        <v>5539</v>
      </c>
      <c r="C22" s="2">
        <v>5492</v>
      </c>
      <c r="D22" s="2">
        <v>5408</v>
      </c>
      <c r="E22">
        <v>5305</v>
      </c>
      <c r="F22">
        <v>5201</v>
      </c>
      <c r="G22">
        <v>5133</v>
      </c>
      <c r="H22">
        <v>5084</v>
      </c>
      <c r="I22">
        <v>4972</v>
      </c>
      <c r="J22">
        <v>4901</v>
      </c>
      <c r="K22">
        <v>4793</v>
      </c>
      <c r="L22">
        <v>4692</v>
      </c>
      <c r="M22">
        <v>4332</v>
      </c>
    </row>
    <row r="23" spans="1:17">
      <c r="B23" s="155">
        <f t="shared" ref="B23:I23" si="15">B22/C22</f>
        <v>1.0085579024034961</v>
      </c>
      <c r="C23" s="155">
        <f t="shared" si="15"/>
        <v>1.0155325443786982</v>
      </c>
      <c r="D23" s="155">
        <f t="shared" si="15"/>
        <v>1.0194156456173422</v>
      </c>
      <c r="E23" s="155">
        <f t="shared" si="15"/>
        <v>1.0199961545856566</v>
      </c>
      <c r="F23" s="155">
        <f t="shared" si="15"/>
        <v>1.0132476134813948</v>
      </c>
      <c r="G23" s="155">
        <f t="shared" si="15"/>
        <v>1.0096380802517702</v>
      </c>
      <c r="H23" s="155">
        <f t="shared" si="15"/>
        <v>1.0225261464199518</v>
      </c>
      <c r="I23" s="155">
        <f t="shared" si="15"/>
        <v>1.0144868394205264</v>
      </c>
      <c r="J23" s="155">
        <f t="shared" ref="J23" si="16">J22/K22</f>
        <v>1.0225328604214479</v>
      </c>
      <c r="K23" s="155">
        <f t="shared" ref="K23:L23" si="17">K22/L22</f>
        <v>1.0215260017050298</v>
      </c>
      <c r="L23" s="155">
        <f t="shared" si="17"/>
        <v>1.0831024930747923</v>
      </c>
    </row>
    <row r="24" spans="1:17">
      <c r="A24" s="152"/>
      <c r="B24" s="152">
        <v>2015</v>
      </c>
      <c r="C24" s="152">
        <v>2014</v>
      </c>
      <c r="D24" s="152">
        <v>2013</v>
      </c>
      <c r="E24" s="152">
        <v>2012</v>
      </c>
      <c r="F24" s="152">
        <v>2011</v>
      </c>
      <c r="G24" s="152">
        <v>2010</v>
      </c>
      <c r="H24" s="152">
        <v>2009</v>
      </c>
      <c r="I24" s="152">
        <v>2008</v>
      </c>
      <c r="J24" s="152">
        <v>2007</v>
      </c>
      <c r="K24" s="152">
        <v>2006</v>
      </c>
      <c r="L24">
        <v>2005</v>
      </c>
    </row>
    <row r="25" spans="1:17">
      <c r="A25" s="152" t="s">
        <v>1054</v>
      </c>
      <c r="B25" s="153">
        <v>0.82</v>
      </c>
      <c r="C25" s="154">
        <v>0.84350000000000003</v>
      </c>
      <c r="D25" s="154">
        <v>0.86499999999999999</v>
      </c>
      <c r="E25" s="154">
        <v>0.875</v>
      </c>
      <c r="F25" s="154">
        <v>0.87749999999999995</v>
      </c>
      <c r="G25" s="153">
        <v>0.6</v>
      </c>
      <c r="H25" s="154">
        <v>0.63500000000000001</v>
      </c>
      <c r="I25" s="153">
        <v>0.73</v>
      </c>
      <c r="J25" s="153">
        <v>0.7</v>
      </c>
      <c r="K25" s="153">
        <v>0.6</v>
      </c>
    </row>
    <row r="27" spans="1:17">
      <c r="A27" s="1" t="s">
        <v>12</v>
      </c>
      <c r="B27" s="4">
        <v>1.03</v>
      </c>
      <c r="C27" s="4">
        <v>1.03</v>
      </c>
      <c r="D27" s="4">
        <v>1.03</v>
      </c>
    </row>
    <row r="29" spans="1:17">
      <c r="A29" s="1" t="s">
        <v>41</v>
      </c>
      <c r="E29" t="s">
        <v>1096</v>
      </c>
      <c r="F29" t="s">
        <v>1095</v>
      </c>
      <c r="G29" t="s">
        <v>1094</v>
      </c>
      <c r="H29" t="s">
        <v>1093</v>
      </c>
      <c r="I29" t="s">
        <v>1092</v>
      </c>
      <c r="J29" t="s">
        <v>1091</v>
      </c>
      <c r="K29" t="s">
        <v>1090</v>
      </c>
      <c r="L29" t="s">
        <v>1089</v>
      </c>
      <c r="M29" t="s">
        <v>1088</v>
      </c>
      <c r="N29" t="s">
        <v>1087</v>
      </c>
      <c r="O29" t="s">
        <v>1086</v>
      </c>
      <c r="P29" t="s">
        <v>1085</v>
      </c>
    </row>
    <row r="30" spans="1:17">
      <c r="A30" s="1">
        <v>1</v>
      </c>
      <c r="B30" s="4">
        <v>0.1</v>
      </c>
      <c r="E30" t="s">
        <v>1055</v>
      </c>
      <c r="F30" s="156">
        <f>B11</f>
        <v>1.0085561497326203</v>
      </c>
      <c r="G30" s="156">
        <f t="shared" ref="G30:L30" si="18">C11</f>
        <v>1.0154213727193744</v>
      </c>
      <c r="H30" s="156">
        <f t="shared" si="18"/>
        <v>1.0192605711755589</v>
      </c>
      <c r="I30" s="156">
        <f t="shared" si="18"/>
        <v>1.0200993676603434</v>
      </c>
      <c r="J30" s="156">
        <f t="shared" si="18"/>
        <v>1.0132723112128146</v>
      </c>
      <c r="K30" s="156">
        <f t="shared" si="18"/>
        <v>1.0097042513863217</v>
      </c>
      <c r="L30" s="156">
        <f t="shared" si="18"/>
        <v>1.0224427120245689</v>
      </c>
      <c r="M30" s="156">
        <f t="shared" ref="M30" si="19">I11</f>
        <v>1.0143781452192666</v>
      </c>
      <c r="N30" s="156">
        <f t="shared" ref="N30" si="20">J11</f>
        <v>1.0225434942416074</v>
      </c>
      <c r="O30" s="156">
        <f t="shared" ref="O30:P30" si="21">K11</f>
        <v>1.0217826740110165</v>
      </c>
      <c r="P30" s="156">
        <f t="shared" si="21"/>
        <v>1.2971744072750893</v>
      </c>
      <c r="Q30" s="156"/>
    </row>
    <row r="31" spans="1:17">
      <c r="A31" s="1">
        <v>2</v>
      </c>
      <c r="B31" s="4">
        <v>0.05</v>
      </c>
      <c r="E31" t="s">
        <v>1056</v>
      </c>
      <c r="F31" s="156">
        <f>B13</f>
        <v>1.0085870413739266</v>
      </c>
      <c r="G31" s="156">
        <f t="shared" ref="G31:L31" si="22">C13</f>
        <v>1.0153236459709378</v>
      </c>
      <c r="H31" s="156">
        <f t="shared" si="22"/>
        <v>1.0193913277673041</v>
      </c>
      <c r="I31" s="156">
        <f t="shared" si="22"/>
        <v>1.020054945054945</v>
      </c>
      <c r="J31" s="156">
        <f t="shared" si="22"/>
        <v>1.0133630289532294</v>
      </c>
      <c r="K31" s="156">
        <f t="shared" si="22"/>
        <v>1.0095559302979202</v>
      </c>
      <c r="L31" s="156">
        <f t="shared" si="22"/>
        <v>1.0224137931034483</v>
      </c>
      <c r="M31" s="156">
        <f t="shared" ref="M31" si="23">I13</f>
        <v>1.0145772594752187</v>
      </c>
      <c r="N31" s="156">
        <f t="shared" ref="N31" si="24">J13</f>
        <v>1.0223546944858419</v>
      </c>
      <c r="O31" s="156">
        <f t="shared" ref="O31:P31" si="25">K13</f>
        <v>1.021931160523911</v>
      </c>
      <c r="P31" s="156">
        <f t="shared" si="25"/>
        <v>1.0597159457714656</v>
      </c>
      <c r="Q31" s="156"/>
    </row>
    <row r="32" spans="1:17">
      <c r="A32" s="1">
        <v>3</v>
      </c>
      <c r="B32" s="4">
        <v>0.05</v>
      </c>
      <c r="E32" t="s">
        <v>1057</v>
      </c>
      <c r="F32" s="156">
        <f>B15</f>
        <v>1.0085269038518083</v>
      </c>
      <c r="G32" s="156">
        <f t="shared" ref="G32:L32" si="26">C15</f>
        <v>1.015527022991938</v>
      </c>
      <c r="H32" s="156">
        <f t="shared" si="26"/>
        <v>1.0191722458916617</v>
      </c>
      <c r="I32" s="156">
        <f t="shared" si="26"/>
        <v>1.0198634388578522</v>
      </c>
      <c r="J32" s="156">
        <f t="shared" si="26"/>
        <v>1.0135262661214219</v>
      </c>
      <c r="K32" s="156">
        <f t="shared" si="26"/>
        <v>1.0095268339155288</v>
      </c>
      <c r="L32" s="156">
        <f t="shared" si="26"/>
        <v>1.0227346541084767</v>
      </c>
      <c r="M32" s="156">
        <f t="shared" ref="M32" si="27">I15</f>
        <v>1.0141633728590251</v>
      </c>
      <c r="N32" s="156">
        <f t="shared" ref="N32" si="28">J15</f>
        <v>1.0225665207140451</v>
      </c>
      <c r="O32" s="156">
        <f t="shared" ref="O32:P32" si="29">K15</f>
        <v>1.0216792842395044</v>
      </c>
      <c r="P32" s="156">
        <f t="shared" si="29"/>
        <v>1.2063096720630968</v>
      </c>
      <c r="Q32" s="156"/>
    </row>
    <row r="33" spans="1:17">
      <c r="A33" s="1">
        <v>4</v>
      </c>
      <c r="B33" s="4">
        <v>0.02</v>
      </c>
      <c r="E33" t="s">
        <v>1058</v>
      </c>
      <c r="F33" s="156">
        <f>B17</f>
        <v>1.0086799276672695</v>
      </c>
      <c r="G33" s="156">
        <f t="shared" ref="G33:L33" si="30">C17</f>
        <v>1.0154241645244215</v>
      </c>
      <c r="H33" s="156">
        <f t="shared" si="30"/>
        <v>1.0194683639086484</v>
      </c>
      <c r="I33" s="156">
        <f t="shared" si="30"/>
        <v>1.0198549064528446</v>
      </c>
      <c r="J33" s="156">
        <f t="shared" si="30"/>
        <v>1.0131528046421663</v>
      </c>
      <c r="K33" s="156">
        <f t="shared" si="30"/>
        <v>1.009765625</v>
      </c>
      <c r="L33" s="156">
        <f t="shared" si="30"/>
        <v>1.0223642172523961</v>
      </c>
      <c r="M33" s="156">
        <f t="shared" ref="M33" si="31">I17</f>
        <v>1.0145867098865478</v>
      </c>
      <c r="N33" s="156">
        <f t="shared" ref="N33" si="32">J17</f>
        <v>1.0223695111847555</v>
      </c>
      <c r="O33" s="156">
        <f t="shared" ref="O33:P33" si="33">K17</f>
        <v>1.0220152413209145</v>
      </c>
      <c r="P33" s="156">
        <f t="shared" si="33"/>
        <v>1.3894117647058823</v>
      </c>
      <c r="Q33" s="156"/>
    </row>
    <row r="34" spans="1:17">
      <c r="A34" s="1">
        <v>5</v>
      </c>
      <c r="B34" s="4">
        <v>0</v>
      </c>
      <c r="E34" t="s">
        <v>1084</v>
      </c>
      <c r="F34" s="156">
        <f>B21</f>
        <v>1.0085756117966953</v>
      </c>
      <c r="G34" s="156">
        <f t="shared" ref="G34:L34" si="34">C21</f>
        <v>1.0155055225148684</v>
      </c>
      <c r="H34" s="156">
        <f t="shared" si="34"/>
        <v>1.0193234100135318</v>
      </c>
      <c r="I34" s="156">
        <f t="shared" si="34"/>
        <v>1.0199293364248647</v>
      </c>
      <c r="J34" s="156">
        <f t="shared" si="34"/>
        <v>1.0133706293706293</v>
      </c>
      <c r="K34" s="156">
        <f t="shared" si="34"/>
        <v>1.0096018073990398</v>
      </c>
      <c r="L34" s="156">
        <f t="shared" si="34"/>
        <v>1.0225828809056254</v>
      </c>
      <c r="M34" s="156">
        <f t="shared" ref="M34" si="35">I21</f>
        <v>1.0144129364893368</v>
      </c>
      <c r="N34" s="156">
        <f t="shared" ref="N34" si="36">J21</f>
        <v>1.022464506080393</v>
      </c>
      <c r="O34" s="156">
        <f t="shared" ref="O34:P34" si="37">K21</f>
        <v>1.0217284857387685</v>
      </c>
      <c r="P34" s="156">
        <f t="shared" si="37"/>
        <v>1.0152240104393215</v>
      </c>
      <c r="Q34" s="156"/>
    </row>
    <row r="35" spans="1:17">
      <c r="A35" s="1">
        <v>6</v>
      </c>
      <c r="B35" s="4">
        <v>-0.02</v>
      </c>
      <c r="E35" t="s">
        <v>19</v>
      </c>
      <c r="F35" s="156">
        <f>B23</f>
        <v>1.0085579024034961</v>
      </c>
      <c r="G35" s="156">
        <f t="shared" ref="G35:L35" si="38">C23</f>
        <v>1.0155325443786982</v>
      </c>
      <c r="H35" s="156">
        <f t="shared" si="38"/>
        <v>1.0194156456173422</v>
      </c>
      <c r="I35" s="156">
        <f t="shared" si="38"/>
        <v>1.0199961545856566</v>
      </c>
      <c r="J35" s="156">
        <f t="shared" si="38"/>
        <v>1.0132476134813948</v>
      </c>
      <c r="K35" s="156">
        <f t="shared" si="38"/>
        <v>1.0096380802517702</v>
      </c>
      <c r="L35" s="156">
        <f t="shared" si="38"/>
        <v>1.0225261464199518</v>
      </c>
      <c r="M35" s="156">
        <f t="shared" ref="M35" si="39">I23</f>
        <v>1.0144868394205264</v>
      </c>
      <c r="N35" s="156">
        <f t="shared" ref="N35" si="40">J23</f>
        <v>1.0225328604214479</v>
      </c>
      <c r="O35" s="156">
        <f t="shared" ref="O35:P35" si="41">K23</f>
        <v>1.0215260017050298</v>
      </c>
      <c r="P35" s="156">
        <f t="shared" si="41"/>
        <v>1.0831024930747923</v>
      </c>
      <c r="Q35" s="156"/>
    </row>
    <row r="36" spans="1:17">
      <c r="A36" s="1">
        <v>7</v>
      </c>
      <c r="B36" s="4">
        <v>-0.06</v>
      </c>
      <c r="F36" s="156">
        <f>AVERAGE(F30:F35)</f>
        <v>1.0085805894709694</v>
      </c>
      <c r="G36" s="156">
        <f t="shared" ref="G36:L36" si="42">AVERAGE(G30:G35)</f>
        <v>1.0154557121833727</v>
      </c>
      <c r="H36" s="156">
        <f t="shared" si="42"/>
        <v>1.0193385940623412</v>
      </c>
      <c r="I36" s="156">
        <f t="shared" si="42"/>
        <v>1.0199663581727512</v>
      </c>
      <c r="J36" s="156">
        <f t="shared" si="42"/>
        <v>1.0133221089636093</v>
      </c>
      <c r="K36" s="156">
        <f t="shared" si="42"/>
        <v>1.0096320880417635</v>
      </c>
      <c r="L36" s="156">
        <f t="shared" si="42"/>
        <v>1.0225107339690778</v>
      </c>
      <c r="M36" s="156">
        <f t="shared" ref="M36:O36" si="43">AVERAGE(M30:M35)</f>
        <v>1.0144342105583204</v>
      </c>
      <c r="N36" s="156">
        <f t="shared" si="43"/>
        <v>1.0224719311880153</v>
      </c>
      <c r="O36" s="156">
        <f t="shared" si="43"/>
        <v>1.0217771412565242</v>
      </c>
      <c r="P36" s="156">
        <f t="shared" ref="P36" si="44">AVERAGE(P30:P35)</f>
        <v>1.1751563822216078</v>
      </c>
      <c r="Q36" s="156"/>
    </row>
    <row r="37" spans="1:17">
      <c r="A37" s="1">
        <v>8</v>
      </c>
      <c r="B37" s="4">
        <v>-0.06</v>
      </c>
      <c r="F37" s="157">
        <f>STDEV(F30:F35)</f>
        <v>5.2779979315901624E-5</v>
      </c>
      <c r="G37" s="157">
        <f t="shared" ref="G37:L37" si="45">STDEV(G30:G35)</f>
        <v>8.1345466770269478E-5</v>
      </c>
      <c r="H37" s="157">
        <f t="shared" si="45"/>
        <v>1.0913096615195359E-4</v>
      </c>
      <c r="I37" s="157">
        <f t="shared" si="45"/>
        <v>1.0080820083143731E-4</v>
      </c>
      <c r="J37" s="157">
        <f t="shared" si="45"/>
        <v>1.2837614003224221E-4</v>
      </c>
      <c r="K37" s="157">
        <f t="shared" si="45"/>
        <v>9.0411198923735176E-5</v>
      </c>
      <c r="L37" s="157">
        <f t="shared" si="45"/>
        <v>1.3496267451006209E-4</v>
      </c>
      <c r="M37" s="157">
        <f t="shared" ref="M37:O37" si="46">STDEV(M30:M35)</f>
        <v>1.571227561408969E-4</v>
      </c>
      <c r="N37" s="157">
        <f t="shared" si="46"/>
        <v>9.1728135474425054E-5</v>
      </c>
      <c r="O37" s="157">
        <f t="shared" si="46"/>
        <v>1.763284527659515E-4</v>
      </c>
      <c r="P37" s="157">
        <f t="shared" ref="P37" si="47">STDEV(P30:P35)</f>
        <v>0.14774509890222734</v>
      </c>
      <c r="Q37" s="157"/>
    </row>
    <row r="38" spans="1:17">
      <c r="A38" s="1">
        <v>9</v>
      </c>
      <c r="B38" s="4">
        <v>-0.1</v>
      </c>
    </row>
    <row r="39" spans="1:17">
      <c r="A39" s="1">
        <v>10</v>
      </c>
      <c r="B39" s="4">
        <v>-0.15</v>
      </c>
      <c r="F39" s="156"/>
      <c r="G39" s="156"/>
      <c r="H39" s="156"/>
      <c r="I39" s="156"/>
      <c r="J39" s="156"/>
      <c r="K39" s="156"/>
      <c r="L39" s="156"/>
    </row>
    <row r="40" spans="1:17">
      <c r="F40" s="157"/>
      <c r="G40" s="157"/>
      <c r="H40" s="157"/>
      <c r="I40" s="157"/>
      <c r="J40" s="157"/>
      <c r="K40" s="157"/>
      <c r="L40" s="157"/>
    </row>
    <row r="41" spans="1:17">
      <c r="A41" s="1" t="s">
        <v>20</v>
      </c>
    </row>
    <row r="42" spans="1:17">
      <c r="A42" s="1">
        <v>0.25</v>
      </c>
      <c r="B42" s="4">
        <v>0</v>
      </c>
    </row>
    <row r="43" spans="1:17">
      <c r="A43" s="1">
        <v>0.5</v>
      </c>
      <c r="B43" s="4">
        <v>0.01</v>
      </c>
    </row>
    <row r="44" spans="1:17">
      <c r="A44" s="1">
        <v>0.75</v>
      </c>
      <c r="B44" s="4">
        <v>0.02</v>
      </c>
    </row>
    <row r="45" spans="1:17">
      <c r="A45" s="1">
        <v>1</v>
      </c>
      <c r="B45" s="4">
        <v>0.03</v>
      </c>
    </row>
    <row r="46" spans="1:17">
      <c r="A46" s="1" t="s">
        <v>21</v>
      </c>
      <c r="B46" s="4">
        <v>0.04</v>
      </c>
    </row>
    <row r="48" spans="1:17">
      <c r="A48" s="1" t="s">
        <v>22</v>
      </c>
    </row>
    <row r="49" spans="1:3">
      <c r="A49" s="6">
        <v>0.34</v>
      </c>
      <c r="B49" s="4">
        <v>-0.03</v>
      </c>
    </row>
    <row r="50" spans="1:3">
      <c r="A50" s="6">
        <v>0.46</v>
      </c>
      <c r="B50" s="4">
        <v>0</v>
      </c>
      <c r="C50" s="1" t="s">
        <v>26</v>
      </c>
    </row>
    <row r="51" spans="1:3">
      <c r="A51" s="6">
        <v>0.52</v>
      </c>
      <c r="B51" s="4">
        <v>0.02</v>
      </c>
    </row>
    <row r="52" spans="1:3">
      <c r="A52" s="1" t="s">
        <v>23</v>
      </c>
      <c r="B52" s="4">
        <v>0.04</v>
      </c>
    </row>
    <row r="54" spans="1:3">
      <c r="A54" s="1" t="s">
        <v>24</v>
      </c>
    </row>
    <row r="55" spans="1:3">
      <c r="A55" s="6">
        <v>0.03</v>
      </c>
      <c r="B55" s="4">
        <v>-0.02</v>
      </c>
    </row>
    <row r="56" spans="1:3">
      <c r="A56" s="6">
        <v>0.09</v>
      </c>
      <c r="B56" s="4">
        <v>0</v>
      </c>
      <c r="C56" s="1" t="s">
        <v>26</v>
      </c>
    </row>
    <row r="57" spans="1:3">
      <c r="A57" s="1" t="s">
        <v>25</v>
      </c>
      <c r="B57" s="4">
        <v>0.02</v>
      </c>
    </row>
    <row r="59" spans="1:3">
      <c r="A59" s="1" t="s">
        <v>27</v>
      </c>
    </row>
    <row r="60" spans="1:3">
      <c r="A60" s="1" t="s">
        <v>28</v>
      </c>
      <c r="B60" s="4">
        <v>0.04</v>
      </c>
    </row>
    <row r="62" spans="1:3">
      <c r="A62" s="1" t="s">
        <v>29</v>
      </c>
    </row>
    <row r="64" spans="1:3">
      <c r="A64" s="1" t="s">
        <v>32</v>
      </c>
    </row>
    <row r="65" spans="1:2">
      <c r="A65" s="1" t="s">
        <v>33</v>
      </c>
    </row>
    <row r="66" spans="1:2">
      <c r="A66" s="1" t="s">
        <v>34</v>
      </c>
    </row>
    <row r="69" spans="1:2">
      <c r="A69" s="1" t="s">
        <v>30</v>
      </c>
      <c r="B69" s="1" t="s">
        <v>31</v>
      </c>
    </row>
    <row r="71" spans="1:2">
      <c r="A71" s="1" t="s">
        <v>35</v>
      </c>
      <c r="B71" s="2" t="s">
        <v>40</v>
      </c>
    </row>
    <row r="72" spans="1:2">
      <c r="A72" s="7" t="s">
        <v>36</v>
      </c>
      <c r="B72" s="3">
        <v>5595</v>
      </c>
    </row>
    <row r="73" spans="1:2">
      <c r="A73" s="7" t="s">
        <v>38</v>
      </c>
      <c r="B73" s="3">
        <v>5455</v>
      </c>
    </row>
    <row r="74" spans="1:2">
      <c r="A74" s="7" t="s">
        <v>37</v>
      </c>
      <c r="B74" s="3">
        <v>9910</v>
      </c>
    </row>
    <row r="75" spans="1:2">
      <c r="A75" s="7" t="s">
        <v>39</v>
      </c>
      <c r="B75" s="3">
        <v>9591</v>
      </c>
    </row>
    <row r="79" spans="1:2">
      <c r="A79" s="1" t="s">
        <v>42</v>
      </c>
    </row>
    <row r="81" spans="1:1">
      <c r="A81" s="1" t="s">
        <v>43</v>
      </c>
    </row>
    <row r="82" spans="1:1">
      <c r="A82" s="1" t="s">
        <v>44</v>
      </c>
    </row>
    <row r="83" spans="1:1" ht="60">
      <c r="A83" s="8" t="s">
        <v>45</v>
      </c>
    </row>
    <row r="84" spans="1:1" ht="30">
      <c r="A84" s="8" t="s">
        <v>46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"/>
  <sheetViews>
    <sheetView rightToLeft="1" workbookViewId="0">
      <selection activeCell="A29" sqref="A29"/>
    </sheetView>
  </sheetViews>
  <sheetFormatPr defaultRowHeight="15"/>
  <cols>
    <col min="1" max="1" width="72" style="9" customWidth="1"/>
    <col min="2" max="4" width="11.5703125" bestFit="1" customWidth="1"/>
  </cols>
  <sheetData>
    <row r="1" spans="1:5">
      <c r="A1" s="10"/>
      <c r="B1" s="11" t="s">
        <v>48</v>
      </c>
      <c r="C1" s="11" t="s">
        <v>49</v>
      </c>
      <c r="D1" s="11" t="s">
        <v>50</v>
      </c>
      <c r="E1" s="11"/>
    </row>
    <row r="2" spans="1:5">
      <c r="A2" s="12" t="s">
        <v>0</v>
      </c>
      <c r="B2" s="11"/>
      <c r="C2" s="11"/>
      <c r="D2" s="11"/>
      <c r="E2" s="11"/>
    </row>
    <row r="3" spans="1:5">
      <c r="A3" s="12" t="s">
        <v>1</v>
      </c>
      <c r="B3" s="11"/>
      <c r="C3" s="11"/>
      <c r="D3" s="11"/>
      <c r="E3" s="11"/>
    </row>
    <row r="4" spans="1:5">
      <c r="A4" s="12" t="s">
        <v>2</v>
      </c>
      <c r="B4" s="11"/>
      <c r="C4" s="11"/>
      <c r="D4" s="11"/>
      <c r="E4" s="11"/>
    </row>
    <row r="5" spans="1:5">
      <c r="A5" s="12" t="s">
        <v>3</v>
      </c>
      <c r="B5" s="11"/>
      <c r="C5" s="11"/>
      <c r="D5" s="11"/>
      <c r="E5" s="11"/>
    </row>
    <row r="6" spans="1:5">
      <c r="A6" s="12" t="s">
        <v>6</v>
      </c>
      <c r="B6" s="11"/>
      <c r="C6" s="11"/>
      <c r="D6" s="11"/>
      <c r="E6" s="11"/>
    </row>
    <row r="7" spans="1:5">
      <c r="A7" s="12" t="s">
        <v>8</v>
      </c>
      <c r="B7" s="11"/>
      <c r="C7" s="11"/>
      <c r="D7" s="11"/>
      <c r="E7" s="11"/>
    </row>
    <row r="8" spans="1:5">
      <c r="A8" s="12" t="s">
        <v>11</v>
      </c>
      <c r="B8" s="11"/>
      <c r="C8" s="11"/>
      <c r="D8" s="11"/>
      <c r="E8" s="11"/>
    </row>
    <row r="9" spans="1:5">
      <c r="A9" s="12" t="s">
        <v>14</v>
      </c>
      <c r="B9" s="11"/>
      <c r="C9" s="11"/>
      <c r="D9" s="11"/>
      <c r="E9" s="11"/>
    </row>
    <row r="10" spans="1:5">
      <c r="A10" s="12" t="s">
        <v>15</v>
      </c>
      <c r="B10" s="11"/>
      <c r="C10" s="11"/>
      <c r="D10" s="11"/>
      <c r="E10" s="11"/>
    </row>
    <row r="11" spans="1:5">
      <c r="A11" s="12" t="s">
        <v>16</v>
      </c>
      <c r="B11" s="11"/>
      <c r="C11" s="11"/>
      <c r="D11" s="11"/>
      <c r="E11" s="11"/>
    </row>
    <row r="12" spans="1:5">
      <c r="A12" s="12" t="s">
        <v>9</v>
      </c>
      <c r="B12" s="11"/>
      <c r="C12" s="11"/>
      <c r="D12" s="11"/>
      <c r="E12" s="11"/>
    </row>
    <row r="13" spans="1:5">
      <c r="A13" s="12" t="s">
        <v>11</v>
      </c>
      <c r="B13" s="11"/>
      <c r="C13" s="11"/>
      <c r="D13" s="11"/>
      <c r="E13" s="11"/>
    </row>
    <row r="14" spans="1:5">
      <c r="A14" s="12" t="s">
        <v>13</v>
      </c>
      <c r="B14" s="11"/>
      <c r="C14" s="11"/>
      <c r="D14" s="11"/>
      <c r="E14" s="11"/>
    </row>
    <row r="15" spans="1:5">
      <c r="A15" s="12" t="s">
        <v>12</v>
      </c>
      <c r="B15" s="11"/>
      <c r="C15" s="11"/>
      <c r="D15" s="11"/>
      <c r="E15" s="11"/>
    </row>
    <row r="16" spans="1:5">
      <c r="A16" s="12" t="s">
        <v>41</v>
      </c>
      <c r="B16" s="11"/>
      <c r="C16" s="11"/>
      <c r="D16" s="11"/>
      <c r="E16" s="11"/>
    </row>
    <row r="17" spans="1:5">
      <c r="A17" s="12" t="s">
        <v>20</v>
      </c>
      <c r="B17" s="11"/>
      <c r="C17" s="11"/>
      <c r="D17" s="11"/>
      <c r="E17" s="11"/>
    </row>
    <row r="18" spans="1:5">
      <c r="A18" s="12" t="s">
        <v>22</v>
      </c>
      <c r="B18" s="11"/>
      <c r="C18" s="11"/>
      <c r="D18" s="11"/>
      <c r="E18" s="11"/>
    </row>
    <row r="19" spans="1:5">
      <c r="A19" s="12" t="s">
        <v>24</v>
      </c>
      <c r="B19" s="11"/>
      <c r="C19" s="11"/>
      <c r="D19" s="11"/>
      <c r="E19" s="11"/>
    </row>
    <row r="20" spans="1:5">
      <c r="A20" s="12" t="s">
        <v>27</v>
      </c>
      <c r="B20" s="11"/>
      <c r="C20" s="11"/>
      <c r="D20" s="11"/>
      <c r="E20" s="11"/>
    </row>
    <row r="21" spans="1:5">
      <c r="A21" s="12" t="s">
        <v>28</v>
      </c>
      <c r="B21" s="11"/>
      <c r="C21" s="11"/>
      <c r="D21" s="11"/>
      <c r="E21" s="11"/>
    </row>
    <row r="22" spans="1:5" ht="30">
      <c r="A22" s="12" t="s">
        <v>29</v>
      </c>
      <c r="B22" s="11"/>
      <c r="C22" s="11"/>
      <c r="D22" s="11"/>
      <c r="E22" s="11"/>
    </row>
    <row r="23" spans="1:5">
      <c r="A23" s="12" t="s">
        <v>32</v>
      </c>
      <c r="B23" s="11"/>
      <c r="C23" s="11"/>
      <c r="D23" s="11"/>
      <c r="E23" s="11"/>
    </row>
    <row r="24" spans="1:5">
      <c r="A24" s="12" t="s">
        <v>30</v>
      </c>
      <c r="B24" s="11"/>
      <c r="C24" s="11"/>
      <c r="D24" s="11"/>
      <c r="E24" s="11"/>
    </row>
    <row r="25" spans="1:5">
      <c r="A25" s="12" t="s">
        <v>35</v>
      </c>
      <c r="B25" s="11"/>
      <c r="C25" s="11"/>
      <c r="D25" s="11"/>
      <c r="E25" s="11"/>
    </row>
    <row r="26" spans="1:5">
      <c r="A26" s="12" t="s">
        <v>42</v>
      </c>
      <c r="B26" s="11"/>
      <c r="C26" s="11"/>
      <c r="D26" s="11"/>
      <c r="E26" s="11"/>
    </row>
    <row r="27" spans="1:5">
      <c r="A27" s="12" t="s">
        <v>47</v>
      </c>
      <c r="B27" s="11"/>
      <c r="C27" s="11"/>
      <c r="D27" s="11"/>
      <c r="E27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735"/>
  <sheetViews>
    <sheetView rightToLeft="1" topLeftCell="I1" workbookViewId="0">
      <selection activeCell="N14" sqref="N14"/>
    </sheetView>
  </sheetViews>
  <sheetFormatPr defaultRowHeight="12.75"/>
  <cols>
    <col min="1" max="1" width="5.7109375" style="13" customWidth="1"/>
    <col min="2" max="2" width="9" style="20" customWidth="1"/>
    <col min="3" max="3" width="19.140625" style="22" customWidth="1"/>
    <col min="4" max="4" width="11.5703125" style="21" customWidth="1"/>
    <col min="5" max="5" width="25.5703125" style="20" customWidth="1"/>
    <col min="6" max="6" width="12.5703125" style="19" customWidth="1"/>
    <col min="7" max="7" width="10.85546875" style="18" customWidth="1"/>
    <col min="8" max="8" width="9.140625" style="17"/>
    <col min="9" max="9" width="9.140625" style="16"/>
    <col min="10" max="10" width="25.140625" style="15" customWidth="1"/>
    <col min="11" max="11" width="4.140625" style="14" customWidth="1"/>
    <col min="12" max="16384" width="9.140625" style="13"/>
  </cols>
  <sheetData>
    <row r="1" spans="2:38" ht="22.5" customHeight="1">
      <c r="B1" s="148" t="s">
        <v>934</v>
      </c>
      <c r="C1" s="147" t="s">
        <v>933</v>
      </c>
      <c r="D1" s="147"/>
      <c r="E1" s="147"/>
      <c r="F1" s="146" t="s">
        <v>932</v>
      </c>
      <c r="G1" s="146"/>
      <c r="H1" s="146"/>
      <c r="I1" s="146"/>
      <c r="J1" s="146"/>
    </row>
    <row r="2" spans="2:38" s="141" customFormat="1" ht="22.5" customHeight="1" thickBot="1">
      <c r="B2" s="145"/>
      <c r="C2" s="144" t="s">
        <v>931</v>
      </c>
      <c r="D2" s="144"/>
      <c r="E2" s="144"/>
      <c r="F2" s="143" t="s">
        <v>930</v>
      </c>
      <c r="G2" s="143"/>
      <c r="H2" s="143"/>
      <c r="I2" s="143"/>
      <c r="J2" s="143"/>
      <c r="K2" s="142"/>
    </row>
    <row r="3" spans="2:38" ht="18" customHeight="1" thickTop="1">
      <c r="B3" s="140"/>
      <c r="C3" s="139"/>
      <c r="D3" s="138"/>
      <c r="E3" s="138"/>
      <c r="F3" s="137"/>
      <c r="G3" s="136" t="s">
        <v>929</v>
      </c>
      <c r="H3" s="135"/>
      <c r="I3" s="134"/>
      <c r="J3" s="133"/>
    </row>
    <row r="4" spans="2:38" s="123" customFormat="1" ht="22.5" customHeight="1">
      <c r="B4" s="132"/>
      <c r="C4" s="131"/>
      <c r="D4" s="130"/>
      <c r="E4" s="130"/>
      <c r="F4" s="129"/>
      <c r="G4" s="128" t="s">
        <v>928</v>
      </c>
      <c r="H4" s="127"/>
      <c r="I4" s="126"/>
      <c r="J4" s="125"/>
      <c r="K4" s="124"/>
    </row>
    <row r="5" spans="2:38" ht="31.5" customHeight="1">
      <c r="B5" s="122" t="s">
        <v>927</v>
      </c>
      <c r="C5" s="121" t="s">
        <v>926</v>
      </c>
      <c r="D5" s="120" t="s">
        <v>925</v>
      </c>
      <c r="E5" s="119" t="s">
        <v>924</v>
      </c>
      <c r="F5" s="118" t="s">
        <v>923</v>
      </c>
      <c r="G5" s="117" t="s">
        <v>922</v>
      </c>
      <c r="H5" s="116" t="s">
        <v>921</v>
      </c>
      <c r="I5" s="115" t="s">
        <v>920</v>
      </c>
      <c r="J5" s="114" t="s">
        <v>919</v>
      </c>
    </row>
    <row r="6" spans="2:38" ht="40.5" customHeight="1" thickBot="1">
      <c r="B6" s="113" t="s">
        <v>918</v>
      </c>
      <c r="C6" s="112"/>
      <c r="D6" s="108" t="s">
        <v>917</v>
      </c>
      <c r="E6" s="111" t="s">
        <v>916</v>
      </c>
      <c r="F6" s="110" t="s">
        <v>915</v>
      </c>
      <c r="G6" s="109" t="s">
        <v>914</v>
      </c>
      <c r="H6" s="108" t="s">
        <v>913</v>
      </c>
      <c r="I6" s="107" t="s">
        <v>912</v>
      </c>
      <c r="J6" s="106"/>
      <c r="P6" s="13" t="s">
        <v>935</v>
      </c>
      <c r="Q6" s="13" t="s">
        <v>936</v>
      </c>
      <c r="S6" s="13">
        <v>1</v>
      </c>
      <c r="T6" s="13">
        <v>2</v>
      </c>
      <c r="U6" s="13">
        <v>3</v>
      </c>
      <c r="V6" s="13">
        <v>4</v>
      </c>
      <c r="W6" s="13">
        <v>5</v>
      </c>
      <c r="X6" s="13">
        <v>6</v>
      </c>
      <c r="Y6" s="13">
        <v>7</v>
      </c>
      <c r="Z6" s="13">
        <v>8</v>
      </c>
      <c r="AA6" s="13">
        <v>9</v>
      </c>
      <c r="AB6" s="13">
        <v>10</v>
      </c>
      <c r="AC6" s="13">
        <v>11</v>
      </c>
      <c r="AD6" s="13">
        <v>12</v>
      </c>
      <c r="AE6" s="13">
        <v>13</v>
      </c>
      <c r="AF6" s="13">
        <v>14</v>
      </c>
      <c r="AG6" s="13">
        <v>15</v>
      </c>
      <c r="AH6" s="13">
        <v>16</v>
      </c>
      <c r="AI6" s="13">
        <v>17</v>
      </c>
      <c r="AJ6" s="13">
        <v>18</v>
      </c>
      <c r="AK6" s="13">
        <v>19</v>
      </c>
      <c r="AL6" s="13">
        <v>20</v>
      </c>
    </row>
    <row r="7" spans="2:38" s="23" customFormat="1" ht="13.5" thickTop="1">
      <c r="B7" s="84">
        <v>472</v>
      </c>
      <c r="C7" s="83" t="s">
        <v>911</v>
      </c>
      <c r="D7" s="30">
        <v>1</v>
      </c>
      <c r="E7" s="82" t="s">
        <v>61</v>
      </c>
      <c r="F7" s="81">
        <v>5822.4039999999995</v>
      </c>
      <c r="G7" s="80">
        <v>-1.5411916671460586</v>
      </c>
      <c r="H7" s="79">
        <v>94</v>
      </c>
      <c r="I7" s="78">
        <v>4</v>
      </c>
      <c r="J7" s="77" t="s">
        <v>910</v>
      </c>
      <c r="K7" s="24"/>
      <c r="L7" s="150" t="s">
        <v>911</v>
      </c>
      <c r="M7" s="151">
        <v>0</v>
      </c>
      <c r="O7" s="83" t="s">
        <v>911</v>
      </c>
      <c r="P7" s="149">
        <f>AVERAGEIF($C$7:$C$1622,O7,$I$7:$I$1622)</f>
        <v>4</v>
      </c>
      <c r="Q7" s="23">
        <f>COUNTIF($C$7:$C$1622,O7)</f>
        <v>1</v>
      </c>
      <c r="R7" s="149">
        <f>IF(COUNT(S7:AL7)=1,0,STDEV(S7:AL7))</f>
        <v>0</v>
      </c>
      <c r="S7" s="23" t="str">
        <f>IF(COUNTIFS($C$7:$C$1622,$O7,$I$7:$I$1622,S$6)&gt;0,COUNTIFS($C$7:$C$1622,$O7,$I$7:$I$1622,S$6),"")</f>
        <v/>
      </c>
      <c r="T7" s="23" t="str">
        <f t="shared" ref="T7:AI22" si="0">IF(COUNTIFS($C$7:$C$1622,$O7,$I$7:$I$1622,T$6)&gt;0,COUNTIFS($C$7:$C$1622,$O7,$I$7:$I$1622,T$6),"")</f>
        <v/>
      </c>
      <c r="U7" s="23" t="str">
        <f t="shared" si="0"/>
        <v/>
      </c>
      <c r="V7" s="23">
        <f t="shared" si="0"/>
        <v>1</v>
      </c>
      <c r="W7" s="23" t="str">
        <f t="shared" si="0"/>
        <v/>
      </c>
      <c r="X7" s="23" t="str">
        <f t="shared" si="0"/>
        <v/>
      </c>
      <c r="Y7" s="23" t="str">
        <f t="shared" si="0"/>
        <v/>
      </c>
      <c r="Z7" s="23" t="str">
        <f t="shared" si="0"/>
        <v/>
      </c>
      <c r="AA7" s="23" t="str">
        <f t="shared" si="0"/>
        <v/>
      </c>
      <c r="AB7" s="23" t="str">
        <f t="shared" si="0"/>
        <v/>
      </c>
      <c r="AC7" s="23" t="str">
        <f t="shared" si="0"/>
        <v/>
      </c>
      <c r="AD7" s="23" t="str">
        <f t="shared" si="0"/>
        <v/>
      </c>
      <c r="AE7" s="23" t="str">
        <f t="shared" si="0"/>
        <v/>
      </c>
      <c r="AF7" s="23" t="str">
        <f t="shared" si="0"/>
        <v/>
      </c>
      <c r="AG7" s="23" t="str">
        <f t="shared" si="0"/>
        <v/>
      </c>
      <c r="AH7" s="23" t="str">
        <f t="shared" si="0"/>
        <v/>
      </c>
      <c r="AI7" s="23" t="str">
        <f t="shared" si="0"/>
        <v/>
      </c>
      <c r="AJ7" s="23" t="str">
        <f t="shared" ref="AJ7:AL26" si="1">IF(COUNTIFS($C$7:$C$1622,$O7,$I$7:$I$1622,AJ$6)&gt;0,COUNTIFS($C$7:$C$1622,$O7,$I$7:$I$1622,AJ$6),"")</f>
        <v/>
      </c>
      <c r="AK7" s="23" t="str">
        <f t="shared" si="1"/>
        <v/>
      </c>
      <c r="AL7" s="23" t="str">
        <f t="shared" si="1"/>
        <v/>
      </c>
    </row>
    <row r="8" spans="2:38" s="23" customFormat="1">
      <c r="B8" s="84">
        <v>473</v>
      </c>
      <c r="C8" s="83" t="s">
        <v>909</v>
      </c>
      <c r="D8" s="30">
        <v>2</v>
      </c>
      <c r="E8" s="82" t="s">
        <v>63</v>
      </c>
      <c r="F8" s="81">
        <v>3674.7559999999999</v>
      </c>
      <c r="G8" s="80">
        <v>-1.2780162560529107</v>
      </c>
      <c r="H8" s="79">
        <v>182</v>
      </c>
      <c r="I8" s="78">
        <v>4</v>
      </c>
      <c r="J8" s="77" t="s">
        <v>908</v>
      </c>
      <c r="K8" s="24"/>
      <c r="L8" s="150" t="s">
        <v>909</v>
      </c>
      <c r="M8" s="151">
        <v>0</v>
      </c>
      <c r="O8" s="83" t="s">
        <v>909</v>
      </c>
      <c r="P8" s="149">
        <f t="shared" ref="P8:P71" si="2">AVERAGEIF($C$7:$C$1622,O8,$I$7:$I$1622)</f>
        <v>5</v>
      </c>
      <c r="Q8" s="23">
        <f t="shared" ref="Q8:Q71" si="3">COUNTIF($C$7:$C$1622,O8)</f>
        <v>3</v>
      </c>
      <c r="R8" s="149">
        <f t="shared" ref="R8:R71" si="4">IF(COUNT(S8:AL8)=1,0,STDEV(S8:AL8))</f>
        <v>0</v>
      </c>
      <c r="S8" s="23" t="str">
        <f t="shared" ref="S8:AH23" si="5">IF(COUNTIFS($C$7:$C$1622,$O8,$I$7:$I$1622,S$6)&gt;0,COUNTIFS($C$7:$C$1622,$O8,$I$7:$I$1622,S$6),"")</f>
        <v/>
      </c>
      <c r="T8" s="23" t="str">
        <f t="shared" si="0"/>
        <v/>
      </c>
      <c r="U8" s="23" t="str">
        <f t="shared" si="0"/>
        <v/>
      </c>
      <c r="V8" s="23">
        <f t="shared" si="0"/>
        <v>1</v>
      </c>
      <c r="W8" s="23">
        <f t="shared" si="0"/>
        <v>1</v>
      </c>
      <c r="X8" s="23">
        <f t="shared" si="0"/>
        <v>1</v>
      </c>
      <c r="Y8" s="23" t="str">
        <f t="shared" si="0"/>
        <v/>
      </c>
      <c r="Z8" s="23" t="str">
        <f t="shared" si="0"/>
        <v/>
      </c>
      <c r="AA8" s="23" t="str">
        <f t="shared" si="0"/>
        <v/>
      </c>
      <c r="AB8" s="23" t="str">
        <f t="shared" si="0"/>
        <v/>
      </c>
      <c r="AC8" s="23" t="str">
        <f t="shared" si="0"/>
        <v/>
      </c>
      <c r="AD8" s="23" t="str">
        <f t="shared" si="0"/>
        <v/>
      </c>
      <c r="AE8" s="23" t="str">
        <f t="shared" si="0"/>
        <v/>
      </c>
      <c r="AF8" s="23" t="str">
        <f t="shared" si="0"/>
        <v/>
      </c>
      <c r="AG8" s="23" t="str">
        <f t="shared" si="0"/>
        <v/>
      </c>
      <c r="AH8" s="23" t="str">
        <f t="shared" si="0"/>
        <v/>
      </c>
      <c r="AI8" s="23" t="str">
        <f t="shared" si="0"/>
        <v/>
      </c>
      <c r="AJ8" s="23" t="str">
        <f t="shared" si="1"/>
        <v/>
      </c>
      <c r="AK8" s="23" t="str">
        <f t="shared" si="1"/>
        <v/>
      </c>
      <c r="AL8" s="23" t="str">
        <f t="shared" si="1"/>
        <v/>
      </c>
    </row>
    <row r="9" spans="2:38" s="23" customFormat="1">
      <c r="B9" s="84">
        <v>473</v>
      </c>
      <c r="C9" s="83" t="s">
        <v>909</v>
      </c>
      <c r="D9" s="30">
        <v>1</v>
      </c>
      <c r="E9" s="82" t="s">
        <v>61</v>
      </c>
      <c r="F9" s="81">
        <v>4060.405999999999</v>
      </c>
      <c r="G9" s="80">
        <v>-1.1075133293762192</v>
      </c>
      <c r="H9" s="79">
        <v>253</v>
      </c>
      <c r="I9" s="78">
        <v>5</v>
      </c>
      <c r="J9" s="77" t="s">
        <v>908</v>
      </c>
      <c r="K9" s="24"/>
      <c r="L9" s="150" t="s">
        <v>907</v>
      </c>
      <c r="M9" s="151">
        <v>0</v>
      </c>
      <c r="O9" s="83" t="s">
        <v>907</v>
      </c>
      <c r="P9" s="149">
        <f t="shared" si="2"/>
        <v>15</v>
      </c>
      <c r="Q9" s="23">
        <f t="shared" si="3"/>
        <v>1</v>
      </c>
      <c r="R9" s="149">
        <f t="shared" si="4"/>
        <v>0</v>
      </c>
      <c r="S9" s="23" t="str">
        <f t="shared" si="5"/>
        <v/>
      </c>
      <c r="T9" s="23" t="str">
        <f t="shared" si="0"/>
        <v/>
      </c>
      <c r="U9" s="23" t="str">
        <f t="shared" si="0"/>
        <v/>
      </c>
      <c r="V9" s="23" t="str">
        <f t="shared" si="0"/>
        <v/>
      </c>
      <c r="W9" s="23" t="str">
        <f t="shared" si="0"/>
        <v/>
      </c>
      <c r="X9" s="23" t="str">
        <f t="shared" si="0"/>
        <v/>
      </c>
      <c r="Y9" s="23" t="str">
        <f t="shared" si="0"/>
        <v/>
      </c>
      <c r="Z9" s="23" t="str">
        <f t="shared" si="0"/>
        <v/>
      </c>
      <c r="AA9" s="23" t="str">
        <f t="shared" si="0"/>
        <v/>
      </c>
      <c r="AB9" s="23" t="str">
        <f t="shared" si="0"/>
        <v/>
      </c>
      <c r="AC9" s="23" t="str">
        <f t="shared" si="0"/>
        <v/>
      </c>
      <c r="AD9" s="23" t="str">
        <f t="shared" si="0"/>
        <v/>
      </c>
      <c r="AE9" s="23" t="str">
        <f t="shared" si="0"/>
        <v/>
      </c>
      <c r="AF9" s="23" t="str">
        <f t="shared" si="0"/>
        <v/>
      </c>
      <c r="AG9" s="23">
        <f t="shared" si="0"/>
        <v>1</v>
      </c>
      <c r="AH9" s="23" t="str">
        <f t="shared" si="0"/>
        <v/>
      </c>
      <c r="AI9" s="23" t="str">
        <f t="shared" si="0"/>
        <v/>
      </c>
      <c r="AJ9" s="23" t="str">
        <f t="shared" si="1"/>
        <v/>
      </c>
      <c r="AK9" s="23" t="str">
        <f t="shared" si="1"/>
        <v/>
      </c>
      <c r="AL9" s="23" t="str">
        <f t="shared" si="1"/>
        <v/>
      </c>
    </row>
    <row r="10" spans="2:38" s="23" customFormat="1">
      <c r="B10" s="84">
        <v>473</v>
      </c>
      <c r="C10" s="83" t="s">
        <v>909</v>
      </c>
      <c r="D10" s="30">
        <v>3</v>
      </c>
      <c r="E10" s="82" t="s">
        <v>64</v>
      </c>
      <c r="F10" s="81">
        <v>4502.5619999999972</v>
      </c>
      <c r="G10" s="80">
        <v>-0.95368221043320156</v>
      </c>
      <c r="H10" s="79">
        <v>305</v>
      </c>
      <c r="I10" s="78">
        <v>6</v>
      </c>
      <c r="J10" s="77" t="s">
        <v>908</v>
      </c>
      <c r="K10" s="24"/>
      <c r="L10" s="150" t="s">
        <v>937</v>
      </c>
      <c r="M10" s="151">
        <v>0</v>
      </c>
      <c r="O10" s="83" t="s">
        <v>905</v>
      </c>
      <c r="P10" s="149">
        <f t="shared" si="2"/>
        <v>3.6666666666666665</v>
      </c>
      <c r="Q10" s="23">
        <f t="shared" si="3"/>
        <v>9</v>
      </c>
      <c r="R10" s="149">
        <f t="shared" si="4"/>
        <v>0.9574271077563381</v>
      </c>
      <c r="S10" s="23" t="str">
        <f t="shared" si="5"/>
        <v/>
      </c>
      <c r="T10" s="23">
        <f t="shared" si="0"/>
        <v>1</v>
      </c>
      <c r="U10" s="23">
        <f t="shared" si="0"/>
        <v>3</v>
      </c>
      <c r="V10" s="23">
        <f t="shared" si="0"/>
        <v>3</v>
      </c>
      <c r="W10" s="23">
        <f t="shared" si="0"/>
        <v>2</v>
      </c>
      <c r="X10" s="23" t="str">
        <f t="shared" si="0"/>
        <v/>
      </c>
      <c r="Y10" s="23" t="str">
        <f t="shared" si="0"/>
        <v/>
      </c>
      <c r="Z10" s="23" t="str">
        <f t="shared" si="0"/>
        <v/>
      </c>
      <c r="AA10" s="23" t="str">
        <f t="shared" si="0"/>
        <v/>
      </c>
      <c r="AB10" s="23" t="str">
        <f t="shared" si="0"/>
        <v/>
      </c>
      <c r="AC10" s="23" t="str">
        <f t="shared" si="0"/>
        <v/>
      </c>
      <c r="AD10" s="23" t="str">
        <f t="shared" si="0"/>
        <v/>
      </c>
      <c r="AE10" s="23" t="str">
        <f t="shared" si="0"/>
        <v/>
      </c>
      <c r="AF10" s="23" t="str">
        <f t="shared" si="0"/>
        <v/>
      </c>
      <c r="AG10" s="23" t="str">
        <f t="shared" si="0"/>
        <v/>
      </c>
      <c r="AH10" s="23" t="str">
        <f t="shared" si="0"/>
        <v/>
      </c>
      <c r="AI10" s="23" t="str">
        <f t="shared" si="0"/>
        <v/>
      </c>
      <c r="AJ10" s="23" t="str">
        <f t="shared" si="1"/>
        <v/>
      </c>
      <c r="AK10" s="23" t="str">
        <f t="shared" si="1"/>
        <v/>
      </c>
      <c r="AL10" s="23" t="str">
        <f t="shared" si="1"/>
        <v/>
      </c>
    </row>
    <row r="11" spans="2:38" s="23" customFormat="1">
      <c r="B11" s="103">
        <v>182</v>
      </c>
      <c r="C11" s="102" t="s">
        <v>907</v>
      </c>
      <c r="D11" s="74">
        <v>1</v>
      </c>
      <c r="E11" s="101" t="s">
        <v>61</v>
      </c>
      <c r="F11" s="100">
        <v>9644.8790000000045</v>
      </c>
      <c r="G11" s="99">
        <v>1.1907917890151911</v>
      </c>
      <c r="H11" s="98">
        <v>1400</v>
      </c>
      <c r="I11" s="97">
        <v>15</v>
      </c>
      <c r="J11" s="96" t="s">
        <v>906</v>
      </c>
      <c r="K11" s="24"/>
      <c r="L11" s="150" t="s">
        <v>902</v>
      </c>
      <c r="M11" s="151">
        <v>0.01</v>
      </c>
      <c r="O11" s="102" t="s">
        <v>902</v>
      </c>
      <c r="P11" s="149">
        <f t="shared" si="2"/>
        <v>6</v>
      </c>
      <c r="Q11" s="23">
        <f t="shared" si="3"/>
        <v>6</v>
      </c>
      <c r="R11" s="149">
        <f t="shared" si="4"/>
        <v>1</v>
      </c>
      <c r="S11" s="23" t="str">
        <f t="shared" si="5"/>
        <v/>
      </c>
      <c r="T11" s="23" t="str">
        <f t="shared" si="0"/>
        <v/>
      </c>
      <c r="U11" s="23">
        <f t="shared" si="0"/>
        <v>1</v>
      </c>
      <c r="V11" s="23" t="str">
        <f t="shared" si="0"/>
        <v/>
      </c>
      <c r="W11" s="23" t="str">
        <f t="shared" si="0"/>
        <v/>
      </c>
      <c r="X11" s="23">
        <f t="shared" si="0"/>
        <v>2</v>
      </c>
      <c r="Y11" s="23">
        <f t="shared" si="0"/>
        <v>3</v>
      </c>
      <c r="Z11" s="23" t="str">
        <f t="shared" si="0"/>
        <v/>
      </c>
      <c r="AA11" s="23" t="str">
        <f t="shared" si="0"/>
        <v/>
      </c>
      <c r="AB11" s="23" t="str">
        <f t="shared" si="0"/>
        <v/>
      </c>
      <c r="AC11" s="23" t="str">
        <f t="shared" si="0"/>
        <v/>
      </c>
      <c r="AD11" s="23" t="str">
        <f t="shared" si="0"/>
        <v/>
      </c>
      <c r="AE11" s="23" t="str">
        <f t="shared" si="0"/>
        <v/>
      </c>
      <c r="AF11" s="23" t="str">
        <f t="shared" si="0"/>
        <v/>
      </c>
      <c r="AG11" s="23" t="str">
        <f t="shared" si="0"/>
        <v/>
      </c>
      <c r="AH11" s="23" t="str">
        <f t="shared" si="0"/>
        <v/>
      </c>
      <c r="AI11" s="23" t="str">
        <f t="shared" si="0"/>
        <v/>
      </c>
      <c r="AJ11" s="23" t="str">
        <f t="shared" si="1"/>
        <v/>
      </c>
      <c r="AK11" s="23" t="str">
        <f t="shared" si="1"/>
        <v/>
      </c>
      <c r="AL11" s="23" t="str">
        <f t="shared" si="1"/>
        <v/>
      </c>
    </row>
    <row r="12" spans="2:38" s="23" customFormat="1">
      <c r="B12" s="84">
        <v>2710</v>
      </c>
      <c r="C12" s="83" t="s">
        <v>905</v>
      </c>
      <c r="D12" s="30">
        <v>21</v>
      </c>
      <c r="E12" s="82" t="s">
        <v>221</v>
      </c>
      <c r="F12" s="81">
        <v>4610.58</v>
      </c>
      <c r="G12" s="80">
        <v>-1.841890908672233</v>
      </c>
      <c r="H12" s="79">
        <v>31</v>
      </c>
      <c r="I12" s="78">
        <v>2</v>
      </c>
      <c r="J12" s="77" t="s">
        <v>903</v>
      </c>
      <c r="K12" s="24"/>
      <c r="L12" s="150" t="s">
        <v>898</v>
      </c>
      <c r="M12" s="151">
        <v>0.02</v>
      </c>
      <c r="O12" s="83" t="s">
        <v>898</v>
      </c>
      <c r="P12" s="149">
        <f t="shared" si="2"/>
        <v>8.2222222222222214</v>
      </c>
      <c r="Q12" s="23">
        <f t="shared" si="3"/>
        <v>9</v>
      </c>
      <c r="R12" s="149">
        <f t="shared" si="4"/>
        <v>0.83666002653407556</v>
      </c>
      <c r="S12" s="23" t="str">
        <f t="shared" si="5"/>
        <v/>
      </c>
      <c r="T12" s="23" t="str">
        <f t="shared" si="0"/>
        <v/>
      </c>
      <c r="U12" s="23" t="str">
        <f t="shared" si="0"/>
        <v/>
      </c>
      <c r="V12" s="23" t="str">
        <f t="shared" si="0"/>
        <v/>
      </c>
      <c r="W12" s="23">
        <f t="shared" si="0"/>
        <v>1</v>
      </c>
      <c r="X12" s="23">
        <f t="shared" si="0"/>
        <v>2</v>
      </c>
      <c r="Y12" s="23">
        <f t="shared" si="0"/>
        <v>3</v>
      </c>
      <c r="Z12" s="23" t="str">
        <f t="shared" si="0"/>
        <v/>
      </c>
      <c r="AA12" s="23">
        <f t="shared" si="0"/>
        <v>1</v>
      </c>
      <c r="AB12" s="23" t="str">
        <f t="shared" si="0"/>
        <v/>
      </c>
      <c r="AC12" s="23" t="str">
        <f t="shared" si="0"/>
        <v/>
      </c>
      <c r="AD12" s="23">
        <f t="shared" si="0"/>
        <v>1</v>
      </c>
      <c r="AE12" s="23" t="str">
        <f t="shared" si="0"/>
        <v/>
      </c>
      <c r="AF12" s="23" t="str">
        <f t="shared" si="0"/>
        <v/>
      </c>
      <c r="AG12" s="23">
        <f t="shared" si="0"/>
        <v>1</v>
      </c>
      <c r="AH12" s="23" t="str">
        <f t="shared" si="0"/>
        <v/>
      </c>
      <c r="AI12" s="23" t="str">
        <f t="shared" si="0"/>
        <v/>
      </c>
      <c r="AJ12" s="23" t="str">
        <f t="shared" si="1"/>
        <v/>
      </c>
      <c r="AK12" s="23" t="str">
        <f t="shared" si="1"/>
        <v/>
      </c>
      <c r="AL12" s="23" t="str">
        <f t="shared" si="1"/>
        <v/>
      </c>
    </row>
    <row r="13" spans="2:38" s="23" customFormat="1">
      <c r="B13" s="84">
        <v>2710</v>
      </c>
      <c r="C13" s="83" t="s">
        <v>905</v>
      </c>
      <c r="D13" s="30">
        <v>22</v>
      </c>
      <c r="E13" s="82" t="s">
        <v>227</v>
      </c>
      <c r="F13" s="81">
        <v>4215.9629999999988</v>
      </c>
      <c r="G13" s="80">
        <v>-1.7835356392686916</v>
      </c>
      <c r="H13" s="79">
        <v>38</v>
      </c>
      <c r="I13" s="78">
        <v>3</v>
      </c>
      <c r="J13" s="77" t="s">
        <v>903</v>
      </c>
      <c r="K13" s="24"/>
      <c r="L13" s="150" t="s">
        <v>896</v>
      </c>
      <c r="M13" s="151">
        <v>0.01</v>
      </c>
      <c r="O13" s="83" t="s">
        <v>896</v>
      </c>
      <c r="P13" s="149">
        <f t="shared" si="2"/>
        <v>8.75</v>
      </c>
      <c r="Q13" s="23">
        <f t="shared" si="3"/>
        <v>4</v>
      </c>
      <c r="R13" s="149">
        <f t="shared" si="4"/>
        <v>0.57735026918962584</v>
      </c>
      <c r="S13" s="23" t="str">
        <f t="shared" si="5"/>
        <v/>
      </c>
      <c r="T13" s="23" t="str">
        <f t="shared" si="0"/>
        <v/>
      </c>
      <c r="U13" s="23" t="str">
        <f t="shared" si="0"/>
        <v/>
      </c>
      <c r="V13" s="23" t="str">
        <f t="shared" si="0"/>
        <v/>
      </c>
      <c r="W13" s="23" t="str">
        <f t="shared" si="0"/>
        <v/>
      </c>
      <c r="X13" s="23" t="str">
        <f t="shared" si="0"/>
        <v/>
      </c>
      <c r="Y13" s="23">
        <f t="shared" si="0"/>
        <v>2</v>
      </c>
      <c r="Z13" s="23" t="str">
        <f t="shared" si="0"/>
        <v/>
      </c>
      <c r="AA13" s="23" t="str">
        <f t="shared" si="0"/>
        <v/>
      </c>
      <c r="AB13" s="23">
        <f t="shared" si="0"/>
        <v>1</v>
      </c>
      <c r="AC13" s="23">
        <f t="shared" si="0"/>
        <v>1</v>
      </c>
      <c r="AD13" s="23" t="str">
        <f t="shared" si="0"/>
        <v/>
      </c>
      <c r="AE13" s="23" t="str">
        <f t="shared" si="0"/>
        <v/>
      </c>
      <c r="AF13" s="23" t="str">
        <f t="shared" si="0"/>
        <v/>
      </c>
      <c r="AG13" s="23" t="str">
        <f t="shared" si="0"/>
        <v/>
      </c>
      <c r="AH13" s="23" t="str">
        <f t="shared" si="0"/>
        <v/>
      </c>
      <c r="AI13" s="23" t="str">
        <f t="shared" si="0"/>
        <v/>
      </c>
      <c r="AJ13" s="23" t="str">
        <f t="shared" si="1"/>
        <v/>
      </c>
      <c r="AK13" s="23" t="str">
        <f t="shared" si="1"/>
        <v/>
      </c>
      <c r="AL13" s="23" t="str">
        <f t="shared" si="1"/>
        <v/>
      </c>
    </row>
    <row r="14" spans="2:38" s="23" customFormat="1">
      <c r="B14" s="84">
        <v>2710</v>
      </c>
      <c r="C14" s="83" t="s">
        <v>905</v>
      </c>
      <c r="D14" s="30">
        <v>34</v>
      </c>
      <c r="E14" s="82" t="s">
        <v>224</v>
      </c>
      <c r="F14" s="81">
        <v>5107.9440000000013</v>
      </c>
      <c r="G14" s="80">
        <v>-1.5973597186318838</v>
      </c>
      <c r="H14" s="79">
        <v>73</v>
      </c>
      <c r="I14" s="78">
        <v>3</v>
      </c>
      <c r="J14" s="77" t="s">
        <v>903</v>
      </c>
      <c r="K14" s="24"/>
      <c r="L14" s="150" t="s">
        <v>894</v>
      </c>
      <c r="M14" s="151">
        <v>0</v>
      </c>
      <c r="O14" s="104" t="s">
        <v>894</v>
      </c>
      <c r="P14" s="149">
        <f t="shared" si="2"/>
        <v>15</v>
      </c>
      <c r="Q14" s="23">
        <f t="shared" si="3"/>
        <v>1</v>
      </c>
      <c r="R14" s="149">
        <f t="shared" si="4"/>
        <v>0</v>
      </c>
      <c r="S14" s="23" t="str">
        <f t="shared" si="5"/>
        <v/>
      </c>
      <c r="T14" s="23" t="str">
        <f t="shared" si="0"/>
        <v/>
      </c>
      <c r="U14" s="23" t="str">
        <f t="shared" si="0"/>
        <v/>
      </c>
      <c r="V14" s="23" t="str">
        <f t="shared" si="0"/>
        <v/>
      </c>
      <c r="W14" s="23" t="str">
        <f t="shared" si="0"/>
        <v/>
      </c>
      <c r="X14" s="23" t="str">
        <f t="shared" si="0"/>
        <v/>
      </c>
      <c r="Y14" s="23" t="str">
        <f t="shared" si="0"/>
        <v/>
      </c>
      <c r="Z14" s="23" t="str">
        <f t="shared" si="0"/>
        <v/>
      </c>
      <c r="AA14" s="23" t="str">
        <f t="shared" si="0"/>
        <v/>
      </c>
      <c r="AB14" s="23" t="str">
        <f t="shared" si="0"/>
        <v/>
      </c>
      <c r="AC14" s="23" t="str">
        <f t="shared" si="0"/>
        <v/>
      </c>
      <c r="AD14" s="23" t="str">
        <f t="shared" si="0"/>
        <v/>
      </c>
      <c r="AE14" s="23" t="str">
        <f t="shared" si="0"/>
        <v/>
      </c>
      <c r="AF14" s="23" t="str">
        <f t="shared" si="0"/>
        <v/>
      </c>
      <c r="AG14" s="23">
        <f t="shared" si="0"/>
        <v>1</v>
      </c>
      <c r="AH14" s="23" t="str">
        <f t="shared" si="0"/>
        <v/>
      </c>
      <c r="AI14" s="23" t="str">
        <f t="shared" si="0"/>
        <v/>
      </c>
      <c r="AJ14" s="23" t="str">
        <f t="shared" si="1"/>
        <v/>
      </c>
      <c r="AK14" s="23" t="str">
        <f t="shared" si="1"/>
        <v/>
      </c>
      <c r="AL14" s="23" t="str">
        <f t="shared" si="1"/>
        <v/>
      </c>
    </row>
    <row r="15" spans="2:38" s="23" customFormat="1">
      <c r="B15" s="84">
        <v>2710</v>
      </c>
      <c r="C15" s="83" t="s">
        <v>905</v>
      </c>
      <c r="D15" s="30">
        <v>14</v>
      </c>
      <c r="E15" s="82" t="s">
        <v>215</v>
      </c>
      <c r="F15" s="81">
        <v>2593.9410000000003</v>
      </c>
      <c r="G15" s="80">
        <v>-1.5782377004520867</v>
      </c>
      <c r="H15" s="79">
        <v>81</v>
      </c>
      <c r="I15" s="78">
        <v>3</v>
      </c>
      <c r="J15" s="77" t="s">
        <v>903</v>
      </c>
      <c r="K15" s="24"/>
      <c r="L15" s="150" t="s">
        <v>892</v>
      </c>
      <c r="M15" s="151">
        <v>0.01</v>
      </c>
      <c r="O15" s="93" t="s">
        <v>892</v>
      </c>
      <c r="P15" s="149">
        <f t="shared" si="2"/>
        <v>12.333333333333334</v>
      </c>
      <c r="Q15" s="23">
        <f t="shared" si="3"/>
        <v>3</v>
      </c>
      <c r="R15" s="149">
        <f t="shared" si="4"/>
        <v>0.70710678118654757</v>
      </c>
      <c r="S15" s="23" t="str">
        <f t="shared" si="5"/>
        <v/>
      </c>
      <c r="T15" s="23" t="str">
        <f t="shared" si="0"/>
        <v/>
      </c>
      <c r="U15" s="23" t="str">
        <f t="shared" si="0"/>
        <v/>
      </c>
      <c r="V15" s="23" t="str">
        <f t="shared" si="0"/>
        <v/>
      </c>
      <c r="W15" s="23" t="str">
        <f t="shared" si="0"/>
        <v/>
      </c>
      <c r="X15" s="23" t="str">
        <f t="shared" si="0"/>
        <v/>
      </c>
      <c r="Y15" s="23" t="str">
        <f t="shared" si="0"/>
        <v/>
      </c>
      <c r="Z15" s="23" t="str">
        <f t="shared" si="0"/>
        <v/>
      </c>
      <c r="AA15" s="23" t="str">
        <f t="shared" si="0"/>
        <v/>
      </c>
      <c r="AB15" s="23" t="str">
        <f t="shared" si="0"/>
        <v/>
      </c>
      <c r="AC15" s="23">
        <f t="shared" si="0"/>
        <v>1</v>
      </c>
      <c r="AD15" s="23" t="str">
        <f t="shared" si="0"/>
        <v/>
      </c>
      <c r="AE15" s="23">
        <f t="shared" si="0"/>
        <v>2</v>
      </c>
      <c r="AF15" s="23" t="str">
        <f t="shared" si="0"/>
        <v/>
      </c>
      <c r="AG15" s="23" t="str">
        <f t="shared" si="0"/>
        <v/>
      </c>
      <c r="AH15" s="23" t="str">
        <f t="shared" si="0"/>
        <v/>
      </c>
      <c r="AI15" s="23" t="str">
        <f t="shared" si="0"/>
        <v/>
      </c>
      <c r="AJ15" s="23" t="str">
        <f t="shared" si="1"/>
        <v/>
      </c>
      <c r="AK15" s="23" t="str">
        <f t="shared" si="1"/>
        <v/>
      </c>
      <c r="AL15" s="23" t="str">
        <f t="shared" si="1"/>
        <v/>
      </c>
    </row>
    <row r="16" spans="2:38" s="23" customFormat="1">
      <c r="B16" s="84">
        <v>2710</v>
      </c>
      <c r="C16" s="83" t="s">
        <v>905</v>
      </c>
      <c r="D16" s="30">
        <v>33</v>
      </c>
      <c r="E16" s="82" t="s">
        <v>223</v>
      </c>
      <c r="F16" s="81">
        <v>7111.5780000000022</v>
      </c>
      <c r="G16" s="80">
        <v>-1.5670885338894709</v>
      </c>
      <c r="H16" s="79">
        <v>83</v>
      </c>
      <c r="I16" s="78">
        <v>4</v>
      </c>
      <c r="J16" s="77" t="s">
        <v>903</v>
      </c>
      <c r="K16" s="24"/>
      <c r="L16" s="150" t="s">
        <v>938</v>
      </c>
      <c r="M16" s="151">
        <v>0</v>
      </c>
      <c r="O16" s="83" t="s">
        <v>889</v>
      </c>
      <c r="P16" s="149">
        <f t="shared" si="2"/>
        <v>10.666666666666666</v>
      </c>
      <c r="Q16" s="23">
        <f t="shared" si="3"/>
        <v>12</v>
      </c>
      <c r="R16" s="149">
        <f t="shared" si="4"/>
        <v>0.89442719099991586</v>
      </c>
      <c r="S16" s="23" t="str">
        <f t="shared" si="5"/>
        <v/>
      </c>
      <c r="T16" s="23" t="str">
        <f t="shared" si="0"/>
        <v/>
      </c>
      <c r="U16" s="23" t="str">
        <f t="shared" si="0"/>
        <v/>
      </c>
      <c r="V16" s="23" t="str">
        <f t="shared" si="0"/>
        <v/>
      </c>
      <c r="W16" s="23" t="str">
        <f t="shared" si="0"/>
        <v/>
      </c>
      <c r="X16" s="23" t="str">
        <f t="shared" si="0"/>
        <v/>
      </c>
      <c r="Y16" s="23" t="str">
        <f t="shared" si="0"/>
        <v/>
      </c>
      <c r="Z16" s="23">
        <f t="shared" si="0"/>
        <v>1</v>
      </c>
      <c r="AA16" s="23">
        <f t="shared" si="0"/>
        <v>2</v>
      </c>
      <c r="AB16" s="23">
        <f t="shared" si="0"/>
        <v>2</v>
      </c>
      <c r="AC16" s="23">
        <f t="shared" si="0"/>
        <v>3</v>
      </c>
      <c r="AD16" s="23">
        <f t="shared" si="0"/>
        <v>3</v>
      </c>
      <c r="AE16" s="23">
        <f t="shared" si="0"/>
        <v>1</v>
      </c>
      <c r="AF16" s="23" t="str">
        <f t="shared" si="0"/>
        <v/>
      </c>
      <c r="AG16" s="23" t="str">
        <f t="shared" si="0"/>
        <v/>
      </c>
      <c r="AH16" s="23" t="str">
        <f t="shared" si="0"/>
        <v/>
      </c>
      <c r="AI16" s="23" t="str">
        <f t="shared" si="0"/>
        <v/>
      </c>
      <c r="AJ16" s="23" t="str">
        <f t="shared" si="1"/>
        <v/>
      </c>
      <c r="AK16" s="23" t="str">
        <f t="shared" si="1"/>
        <v/>
      </c>
      <c r="AL16" s="23" t="str">
        <f t="shared" si="1"/>
        <v/>
      </c>
    </row>
    <row r="17" spans="2:38" s="23" customFormat="1">
      <c r="B17" s="84">
        <v>2710</v>
      </c>
      <c r="C17" s="83" t="s">
        <v>905</v>
      </c>
      <c r="D17" s="30">
        <v>15</v>
      </c>
      <c r="E17" s="82" t="s">
        <v>207</v>
      </c>
      <c r="F17" s="81">
        <v>4663.5590000000002</v>
      </c>
      <c r="G17" s="80">
        <v>-1.5092392754224602</v>
      </c>
      <c r="H17" s="79">
        <v>108</v>
      </c>
      <c r="I17" s="78">
        <v>4</v>
      </c>
      <c r="J17" s="77" t="s">
        <v>903</v>
      </c>
      <c r="K17" s="24"/>
      <c r="L17" s="150" t="s">
        <v>889</v>
      </c>
      <c r="M17" s="151">
        <v>0.01</v>
      </c>
      <c r="O17" s="104" t="s">
        <v>887</v>
      </c>
      <c r="P17" s="149">
        <f t="shared" si="2"/>
        <v>4.333333333333333</v>
      </c>
      <c r="Q17" s="23">
        <f t="shared" si="3"/>
        <v>3</v>
      </c>
      <c r="R17" s="149">
        <f t="shared" si="4"/>
        <v>0.70710678118654757</v>
      </c>
      <c r="S17" s="23" t="str">
        <f t="shared" si="5"/>
        <v/>
      </c>
      <c r="T17" s="23" t="str">
        <f t="shared" si="0"/>
        <v/>
      </c>
      <c r="U17" s="23" t="str">
        <f t="shared" si="0"/>
        <v/>
      </c>
      <c r="V17" s="23">
        <f t="shared" si="0"/>
        <v>2</v>
      </c>
      <c r="W17" s="23">
        <f t="shared" si="0"/>
        <v>1</v>
      </c>
      <c r="X17" s="23" t="str">
        <f t="shared" si="0"/>
        <v/>
      </c>
      <c r="Y17" s="23" t="str">
        <f t="shared" si="0"/>
        <v/>
      </c>
      <c r="Z17" s="23" t="str">
        <f t="shared" si="0"/>
        <v/>
      </c>
      <c r="AA17" s="23" t="str">
        <f t="shared" si="0"/>
        <v/>
      </c>
      <c r="AB17" s="23" t="str">
        <f t="shared" si="0"/>
        <v/>
      </c>
      <c r="AC17" s="23" t="str">
        <f t="shared" si="0"/>
        <v/>
      </c>
      <c r="AD17" s="23" t="str">
        <f t="shared" si="0"/>
        <v/>
      </c>
      <c r="AE17" s="23" t="str">
        <f t="shared" si="0"/>
        <v/>
      </c>
      <c r="AF17" s="23" t="str">
        <f t="shared" si="0"/>
        <v/>
      </c>
      <c r="AG17" s="23" t="str">
        <f t="shared" si="0"/>
        <v/>
      </c>
      <c r="AH17" s="23" t="str">
        <f t="shared" si="0"/>
        <v/>
      </c>
      <c r="AI17" s="23" t="str">
        <f t="shared" si="0"/>
        <v/>
      </c>
      <c r="AJ17" s="23" t="str">
        <f t="shared" si="1"/>
        <v/>
      </c>
      <c r="AK17" s="23" t="str">
        <f t="shared" si="1"/>
        <v/>
      </c>
      <c r="AL17" s="23" t="str">
        <f t="shared" si="1"/>
        <v/>
      </c>
    </row>
    <row r="18" spans="2:38" s="23" customFormat="1">
      <c r="B18" s="84">
        <v>2710</v>
      </c>
      <c r="C18" s="83" t="s">
        <v>905</v>
      </c>
      <c r="D18" s="30">
        <v>31</v>
      </c>
      <c r="E18" s="82" t="s">
        <v>315</v>
      </c>
      <c r="F18" s="81">
        <v>8044.5050000000019</v>
      </c>
      <c r="G18" s="80">
        <v>-1.3095089307720058</v>
      </c>
      <c r="H18" s="79">
        <v>170</v>
      </c>
      <c r="I18" s="78">
        <v>4</v>
      </c>
      <c r="J18" s="77" t="s">
        <v>903</v>
      </c>
      <c r="K18" s="24"/>
      <c r="L18" s="150" t="s">
        <v>939</v>
      </c>
      <c r="M18" s="151">
        <v>0</v>
      </c>
      <c r="O18" s="104" t="s">
        <v>885</v>
      </c>
      <c r="P18" s="149">
        <f t="shared" si="2"/>
        <v>11</v>
      </c>
      <c r="Q18" s="23">
        <f t="shared" si="3"/>
        <v>1</v>
      </c>
      <c r="R18" s="149">
        <f t="shared" si="4"/>
        <v>0</v>
      </c>
      <c r="S18" s="23" t="str">
        <f t="shared" si="5"/>
        <v/>
      </c>
      <c r="T18" s="23" t="str">
        <f t="shared" si="0"/>
        <v/>
      </c>
      <c r="U18" s="23" t="str">
        <f t="shared" si="0"/>
        <v/>
      </c>
      <c r="V18" s="23" t="str">
        <f t="shared" si="0"/>
        <v/>
      </c>
      <c r="W18" s="23" t="str">
        <f t="shared" si="0"/>
        <v/>
      </c>
      <c r="X18" s="23" t="str">
        <f t="shared" si="0"/>
        <v/>
      </c>
      <c r="Y18" s="23" t="str">
        <f t="shared" si="0"/>
        <v/>
      </c>
      <c r="Z18" s="23" t="str">
        <f t="shared" si="0"/>
        <v/>
      </c>
      <c r="AA18" s="23" t="str">
        <f t="shared" si="0"/>
        <v/>
      </c>
      <c r="AB18" s="23" t="str">
        <f t="shared" si="0"/>
        <v/>
      </c>
      <c r="AC18" s="23">
        <f t="shared" si="0"/>
        <v>1</v>
      </c>
      <c r="AD18" s="23" t="str">
        <f t="shared" si="0"/>
        <v/>
      </c>
      <c r="AE18" s="23" t="str">
        <f t="shared" si="0"/>
        <v/>
      </c>
      <c r="AF18" s="23" t="str">
        <f t="shared" si="0"/>
        <v/>
      </c>
      <c r="AG18" s="23" t="str">
        <f t="shared" si="0"/>
        <v/>
      </c>
      <c r="AH18" s="23" t="str">
        <f t="shared" si="0"/>
        <v/>
      </c>
      <c r="AI18" s="23" t="str">
        <f t="shared" si="0"/>
        <v/>
      </c>
      <c r="AJ18" s="23" t="str">
        <f t="shared" si="1"/>
        <v/>
      </c>
      <c r="AK18" s="23" t="str">
        <f t="shared" si="1"/>
        <v/>
      </c>
      <c r="AL18" s="23" t="str">
        <f t="shared" si="1"/>
        <v/>
      </c>
    </row>
    <row r="19" spans="2:38" s="23" customFormat="1">
      <c r="B19" s="84">
        <v>2710</v>
      </c>
      <c r="C19" s="83" t="s">
        <v>905</v>
      </c>
      <c r="D19" s="30">
        <v>12</v>
      </c>
      <c r="E19" s="82" t="s">
        <v>212</v>
      </c>
      <c r="F19" s="81">
        <v>4654.0210000000025</v>
      </c>
      <c r="G19" s="80">
        <v>-1.1897159246098898</v>
      </c>
      <c r="H19" s="79">
        <v>220</v>
      </c>
      <c r="I19" s="78">
        <v>5</v>
      </c>
      <c r="J19" s="77" t="s">
        <v>903</v>
      </c>
      <c r="K19" s="24"/>
      <c r="L19" s="150" t="s">
        <v>940</v>
      </c>
      <c r="M19" s="151">
        <v>0.01</v>
      </c>
      <c r="O19" s="104" t="s">
        <v>883</v>
      </c>
      <c r="P19" s="149">
        <f t="shared" si="2"/>
        <v>4.333333333333333</v>
      </c>
      <c r="Q19" s="23">
        <f t="shared" si="3"/>
        <v>6</v>
      </c>
      <c r="R19" s="149">
        <f t="shared" si="4"/>
        <v>1</v>
      </c>
      <c r="S19" s="23" t="str">
        <f t="shared" si="5"/>
        <v/>
      </c>
      <c r="T19" s="23">
        <f t="shared" si="0"/>
        <v>1</v>
      </c>
      <c r="U19" s="23" t="str">
        <f t="shared" si="0"/>
        <v/>
      </c>
      <c r="V19" s="23">
        <f t="shared" si="0"/>
        <v>3</v>
      </c>
      <c r="W19" s="23" t="str">
        <f t="shared" si="0"/>
        <v/>
      </c>
      <c r="X19" s="23">
        <f t="shared" si="0"/>
        <v>2</v>
      </c>
      <c r="Y19" s="23" t="str">
        <f t="shared" si="0"/>
        <v/>
      </c>
      <c r="Z19" s="23" t="str">
        <f t="shared" si="0"/>
        <v/>
      </c>
      <c r="AA19" s="23" t="str">
        <f t="shared" si="0"/>
        <v/>
      </c>
      <c r="AB19" s="23" t="str">
        <f t="shared" si="0"/>
        <v/>
      </c>
      <c r="AC19" s="23" t="str">
        <f t="shared" si="0"/>
        <v/>
      </c>
      <c r="AD19" s="23" t="str">
        <f t="shared" si="0"/>
        <v/>
      </c>
      <c r="AE19" s="23" t="str">
        <f t="shared" si="0"/>
        <v/>
      </c>
      <c r="AF19" s="23" t="str">
        <f t="shared" si="0"/>
        <v/>
      </c>
      <c r="AG19" s="23" t="str">
        <f t="shared" si="0"/>
        <v/>
      </c>
      <c r="AH19" s="23" t="str">
        <f t="shared" si="0"/>
        <v/>
      </c>
      <c r="AI19" s="23" t="str">
        <f t="shared" si="0"/>
        <v/>
      </c>
      <c r="AJ19" s="23" t="str">
        <f t="shared" si="1"/>
        <v/>
      </c>
      <c r="AK19" s="23" t="str">
        <f t="shared" si="1"/>
        <v/>
      </c>
      <c r="AL19" s="23" t="str">
        <f t="shared" si="1"/>
        <v/>
      </c>
    </row>
    <row r="20" spans="2:38" s="23" customFormat="1">
      <c r="B20" s="84">
        <v>2710</v>
      </c>
      <c r="C20" s="83" t="s">
        <v>905</v>
      </c>
      <c r="D20" s="30">
        <v>13</v>
      </c>
      <c r="E20" s="82" t="s">
        <v>904</v>
      </c>
      <c r="F20" s="81">
        <v>4010.4520000000007</v>
      </c>
      <c r="G20" s="80">
        <v>-1.1708697743451038</v>
      </c>
      <c r="H20" s="79">
        <v>224</v>
      </c>
      <c r="I20" s="78">
        <v>5</v>
      </c>
      <c r="J20" s="77" t="s">
        <v>903</v>
      </c>
      <c r="K20" s="24"/>
      <c r="L20" s="150" t="s">
        <v>941</v>
      </c>
      <c r="M20" s="151">
        <v>0</v>
      </c>
      <c r="O20" s="104" t="s">
        <v>881</v>
      </c>
      <c r="P20" s="149">
        <f t="shared" si="2"/>
        <v>14</v>
      </c>
      <c r="Q20" s="23">
        <f t="shared" si="3"/>
        <v>1</v>
      </c>
      <c r="R20" s="149">
        <f t="shared" si="4"/>
        <v>0</v>
      </c>
      <c r="S20" s="23" t="str">
        <f t="shared" si="5"/>
        <v/>
      </c>
      <c r="T20" s="23" t="str">
        <f t="shared" si="0"/>
        <v/>
      </c>
      <c r="U20" s="23" t="str">
        <f t="shared" si="0"/>
        <v/>
      </c>
      <c r="V20" s="23" t="str">
        <f t="shared" si="0"/>
        <v/>
      </c>
      <c r="W20" s="23" t="str">
        <f t="shared" si="0"/>
        <v/>
      </c>
      <c r="X20" s="23" t="str">
        <f t="shared" si="0"/>
        <v/>
      </c>
      <c r="Y20" s="23" t="str">
        <f t="shared" si="0"/>
        <v/>
      </c>
      <c r="Z20" s="23" t="str">
        <f t="shared" si="0"/>
        <v/>
      </c>
      <c r="AA20" s="23" t="str">
        <f t="shared" si="0"/>
        <v/>
      </c>
      <c r="AB20" s="23" t="str">
        <f t="shared" si="0"/>
        <v/>
      </c>
      <c r="AC20" s="23" t="str">
        <f t="shared" si="0"/>
        <v/>
      </c>
      <c r="AD20" s="23" t="str">
        <f t="shared" si="0"/>
        <v/>
      </c>
      <c r="AE20" s="23" t="str">
        <f t="shared" si="0"/>
        <v/>
      </c>
      <c r="AF20" s="23">
        <f t="shared" si="0"/>
        <v>1</v>
      </c>
      <c r="AG20" s="23" t="str">
        <f t="shared" si="0"/>
        <v/>
      </c>
      <c r="AH20" s="23" t="str">
        <f t="shared" si="0"/>
        <v/>
      </c>
      <c r="AI20" s="23" t="str">
        <f t="shared" si="0"/>
        <v/>
      </c>
      <c r="AJ20" s="23" t="str">
        <f t="shared" si="1"/>
        <v/>
      </c>
      <c r="AK20" s="23" t="str">
        <f t="shared" si="1"/>
        <v/>
      </c>
      <c r="AL20" s="23" t="str">
        <f t="shared" si="1"/>
        <v/>
      </c>
    </row>
    <row r="21" spans="2:38" s="23" customFormat="1">
      <c r="B21" s="84">
        <v>31</v>
      </c>
      <c r="C21" s="83" t="s">
        <v>902</v>
      </c>
      <c r="D21" s="30">
        <v>6</v>
      </c>
      <c r="E21" s="82" t="s">
        <v>189</v>
      </c>
      <c r="F21" s="81">
        <v>5494.2510000000002</v>
      </c>
      <c r="G21" s="80">
        <v>-1.6250312167720131</v>
      </c>
      <c r="H21" s="79">
        <v>67</v>
      </c>
      <c r="I21" s="78">
        <v>3</v>
      </c>
      <c r="J21" s="77" t="s">
        <v>901</v>
      </c>
      <c r="K21" s="24"/>
      <c r="L21" s="150" t="s">
        <v>942</v>
      </c>
      <c r="M21" s="151">
        <v>0.01</v>
      </c>
      <c r="O21" s="104" t="s">
        <v>879</v>
      </c>
      <c r="P21" s="149">
        <f t="shared" si="2"/>
        <v>16</v>
      </c>
      <c r="Q21" s="23">
        <f t="shared" si="3"/>
        <v>1</v>
      </c>
      <c r="R21" s="149">
        <f t="shared" si="4"/>
        <v>0</v>
      </c>
      <c r="S21" s="23" t="str">
        <f t="shared" si="5"/>
        <v/>
      </c>
      <c r="T21" s="23" t="str">
        <f t="shared" si="0"/>
        <v/>
      </c>
      <c r="U21" s="23" t="str">
        <f t="shared" si="0"/>
        <v/>
      </c>
      <c r="V21" s="23" t="str">
        <f t="shared" si="0"/>
        <v/>
      </c>
      <c r="W21" s="23" t="str">
        <f t="shared" si="0"/>
        <v/>
      </c>
      <c r="X21" s="23" t="str">
        <f t="shared" si="0"/>
        <v/>
      </c>
      <c r="Y21" s="23" t="str">
        <f t="shared" si="0"/>
        <v/>
      </c>
      <c r="Z21" s="23" t="str">
        <f t="shared" si="0"/>
        <v/>
      </c>
      <c r="AA21" s="23" t="str">
        <f t="shared" si="0"/>
        <v/>
      </c>
      <c r="AB21" s="23" t="str">
        <f t="shared" si="0"/>
        <v/>
      </c>
      <c r="AC21" s="23" t="str">
        <f t="shared" si="0"/>
        <v/>
      </c>
      <c r="AD21" s="23" t="str">
        <f t="shared" si="0"/>
        <v/>
      </c>
      <c r="AE21" s="23" t="str">
        <f t="shared" si="0"/>
        <v/>
      </c>
      <c r="AF21" s="23" t="str">
        <f t="shared" si="0"/>
        <v/>
      </c>
      <c r="AG21" s="23" t="str">
        <f t="shared" si="0"/>
        <v/>
      </c>
      <c r="AH21" s="23">
        <f t="shared" si="0"/>
        <v>1</v>
      </c>
      <c r="AI21" s="23" t="str">
        <f t="shared" si="0"/>
        <v/>
      </c>
      <c r="AJ21" s="23" t="str">
        <f t="shared" si="1"/>
        <v/>
      </c>
      <c r="AK21" s="23" t="str">
        <f t="shared" si="1"/>
        <v/>
      </c>
      <c r="AL21" s="23" t="str">
        <f t="shared" si="1"/>
        <v/>
      </c>
    </row>
    <row r="22" spans="2:38" s="23" customFormat="1">
      <c r="B22" s="84">
        <v>31</v>
      </c>
      <c r="C22" s="83" t="s">
        <v>902</v>
      </c>
      <c r="D22" s="30">
        <v>2</v>
      </c>
      <c r="E22" s="82" t="s">
        <v>63</v>
      </c>
      <c r="F22" s="81">
        <v>2923.8349999999996</v>
      </c>
      <c r="G22" s="80">
        <v>-0.83754511544451216</v>
      </c>
      <c r="H22" s="79">
        <v>351</v>
      </c>
      <c r="I22" s="78">
        <v>6</v>
      </c>
      <c r="J22" s="77" t="s">
        <v>901</v>
      </c>
      <c r="K22" s="24"/>
      <c r="L22" s="150" t="s">
        <v>885</v>
      </c>
      <c r="M22" s="151">
        <v>0</v>
      </c>
      <c r="O22" s="104" t="s">
        <v>877</v>
      </c>
      <c r="P22" s="149">
        <f t="shared" si="2"/>
        <v>5.333333333333333</v>
      </c>
      <c r="Q22" s="23">
        <f t="shared" si="3"/>
        <v>3</v>
      </c>
      <c r="R22" s="149">
        <f t="shared" si="4"/>
        <v>0.70710678118654757</v>
      </c>
      <c r="S22" s="23" t="str">
        <f t="shared" si="5"/>
        <v/>
      </c>
      <c r="T22" s="23" t="str">
        <f t="shared" si="0"/>
        <v/>
      </c>
      <c r="U22" s="23" t="str">
        <f t="shared" si="0"/>
        <v/>
      </c>
      <c r="V22" s="23" t="str">
        <f t="shared" si="0"/>
        <v/>
      </c>
      <c r="W22" s="23">
        <f t="shared" si="0"/>
        <v>2</v>
      </c>
      <c r="X22" s="23">
        <f t="shared" si="0"/>
        <v>1</v>
      </c>
      <c r="Y22" s="23" t="str">
        <f t="shared" si="0"/>
        <v/>
      </c>
      <c r="Z22" s="23" t="str">
        <f t="shared" si="0"/>
        <v/>
      </c>
      <c r="AA22" s="23" t="str">
        <f t="shared" si="0"/>
        <v/>
      </c>
      <c r="AB22" s="23" t="str">
        <f t="shared" si="0"/>
        <v/>
      </c>
      <c r="AC22" s="23" t="str">
        <f t="shared" si="0"/>
        <v/>
      </c>
      <c r="AD22" s="23" t="str">
        <f t="shared" si="0"/>
        <v/>
      </c>
      <c r="AE22" s="23" t="str">
        <f t="shared" si="0"/>
        <v/>
      </c>
      <c r="AF22" s="23" t="str">
        <f t="shared" si="0"/>
        <v/>
      </c>
      <c r="AG22" s="23" t="str">
        <f t="shared" si="0"/>
        <v/>
      </c>
      <c r="AH22" s="23" t="str">
        <f t="shared" si="0"/>
        <v/>
      </c>
      <c r="AI22" s="23" t="str">
        <f t="shared" ref="AI22:AL41" si="6">IF(COUNTIFS($C$7:$C$1622,$O22,$I$7:$I$1622,AI$6)&gt;0,COUNTIFS($C$7:$C$1622,$O22,$I$7:$I$1622,AI$6),"")</f>
        <v/>
      </c>
      <c r="AJ22" s="23" t="str">
        <f t="shared" si="1"/>
        <v/>
      </c>
      <c r="AK22" s="23" t="str">
        <f t="shared" si="1"/>
        <v/>
      </c>
      <c r="AL22" s="23" t="str">
        <f t="shared" si="1"/>
        <v/>
      </c>
    </row>
    <row r="23" spans="2:38" s="23" customFormat="1">
      <c r="B23" s="84">
        <v>31</v>
      </c>
      <c r="C23" s="83" t="s">
        <v>902</v>
      </c>
      <c r="D23" s="30">
        <v>1</v>
      </c>
      <c r="E23" s="82" t="s">
        <v>61</v>
      </c>
      <c r="F23" s="81">
        <v>3970.9429999999998</v>
      </c>
      <c r="G23" s="80">
        <v>-0.78533298681891617</v>
      </c>
      <c r="H23" s="79">
        <v>384</v>
      </c>
      <c r="I23" s="78">
        <v>6</v>
      </c>
      <c r="J23" s="77" t="s">
        <v>901</v>
      </c>
      <c r="K23" s="24"/>
      <c r="L23" s="150" t="s">
        <v>883</v>
      </c>
      <c r="M23" s="151">
        <v>0.01</v>
      </c>
      <c r="O23" s="104" t="s">
        <v>875</v>
      </c>
      <c r="P23" s="149">
        <f t="shared" si="2"/>
        <v>14</v>
      </c>
      <c r="Q23" s="23">
        <f t="shared" si="3"/>
        <v>1</v>
      </c>
      <c r="R23" s="149">
        <f t="shared" si="4"/>
        <v>0</v>
      </c>
      <c r="S23" s="23" t="str">
        <f t="shared" si="5"/>
        <v/>
      </c>
      <c r="T23" s="23" t="str">
        <f t="shared" si="5"/>
        <v/>
      </c>
      <c r="U23" s="23" t="str">
        <f t="shared" si="5"/>
        <v/>
      </c>
      <c r="V23" s="23" t="str">
        <f t="shared" si="5"/>
        <v/>
      </c>
      <c r="W23" s="23" t="str">
        <f t="shared" si="5"/>
        <v/>
      </c>
      <c r="X23" s="23" t="str">
        <f t="shared" si="5"/>
        <v/>
      </c>
      <c r="Y23" s="23" t="str">
        <f t="shared" si="5"/>
        <v/>
      </c>
      <c r="Z23" s="23" t="str">
        <f t="shared" si="5"/>
        <v/>
      </c>
      <c r="AA23" s="23" t="str">
        <f t="shared" si="5"/>
        <v/>
      </c>
      <c r="AB23" s="23" t="str">
        <f t="shared" si="5"/>
        <v/>
      </c>
      <c r="AC23" s="23" t="str">
        <f t="shared" si="5"/>
        <v/>
      </c>
      <c r="AD23" s="23" t="str">
        <f t="shared" si="5"/>
        <v/>
      </c>
      <c r="AE23" s="23" t="str">
        <f t="shared" si="5"/>
        <v/>
      </c>
      <c r="AF23" s="23">
        <f t="shared" si="5"/>
        <v>1</v>
      </c>
      <c r="AG23" s="23" t="str">
        <f t="shared" si="5"/>
        <v/>
      </c>
      <c r="AH23" s="23" t="str">
        <f t="shared" si="5"/>
        <v/>
      </c>
      <c r="AI23" s="23" t="str">
        <f t="shared" si="6"/>
        <v/>
      </c>
      <c r="AJ23" s="23" t="str">
        <f t="shared" si="1"/>
        <v/>
      </c>
      <c r="AK23" s="23" t="str">
        <f t="shared" si="1"/>
        <v/>
      </c>
      <c r="AL23" s="23" t="str">
        <f t="shared" si="1"/>
        <v/>
      </c>
    </row>
    <row r="24" spans="2:38" s="23" customFormat="1">
      <c r="B24" s="84">
        <v>31</v>
      </c>
      <c r="C24" s="83" t="s">
        <v>902</v>
      </c>
      <c r="D24" s="30">
        <v>3</v>
      </c>
      <c r="E24" s="82" t="s">
        <v>64</v>
      </c>
      <c r="F24" s="81">
        <v>3145.8029999999985</v>
      </c>
      <c r="G24" s="80">
        <v>-0.7652261322360393</v>
      </c>
      <c r="H24" s="79">
        <v>392</v>
      </c>
      <c r="I24" s="78">
        <v>7</v>
      </c>
      <c r="J24" s="77" t="s">
        <v>901</v>
      </c>
      <c r="K24" s="24"/>
      <c r="L24" s="150" t="s">
        <v>881</v>
      </c>
      <c r="M24" s="151">
        <v>0</v>
      </c>
      <c r="O24" s="104" t="s">
        <v>873</v>
      </c>
      <c r="P24" s="149">
        <f t="shared" si="2"/>
        <v>10.8</v>
      </c>
      <c r="Q24" s="23">
        <f t="shared" si="3"/>
        <v>5</v>
      </c>
      <c r="R24" s="149">
        <f t="shared" si="4"/>
        <v>2.1213203435596424</v>
      </c>
      <c r="S24" s="23" t="str">
        <f t="shared" ref="S24:AH39" si="7">IF(COUNTIFS($C$7:$C$1622,$O24,$I$7:$I$1622,S$6)&gt;0,COUNTIFS($C$7:$C$1622,$O24,$I$7:$I$1622,S$6),"")</f>
        <v/>
      </c>
      <c r="T24" s="23" t="str">
        <f t="shared" si="7"/>
        <v/>
      </c>
      <c r="U24" s="23" t="str">
        <f t="shared" si="7"/>
        <v/>
      </c>
      <c r="V24" s="23" t="str">
        <f t="shared" si="7"/>
        <v/>
      </c>
      <c r="W24" s="23" t="str">
        <f t="shared" si="7"/>
        <v/>
      </c>
      <c r="X24" s="23" t="str">
        <f t="shared" si="7"/>
        <v/>
      </c>
      <c r="Y24" s="23" t="str">
        <f t="shared" si="7"/>
        <v/>
      </c>
      <c r="Z24" s="23" t="str">
        <f t="shared" si="7"/>
        <v/>
      </c>
      <c r="AA24" s="23" t="str">
        <f t="shared" si="7"/>
        <v/>
      </c>
      <c r="AB24" s="23">
        <f t="shared" si="7"/>
        <v>1</v>
      </c>
      <c r="AC24" s="23">
        <f t="shared" si="7"/>
        <v>4</v>
      </c>
      <c r="AD24" s="23" t="str">
        <f t="shared" si="7"/>
        <v/>
      </c>
      <c r="AE24" s="23" t="str">
        <f t="shared" si="7"/>
        <v/>
      </c>
      <c r="AF24" s="23" t="str">
        <f t="shared" si="7"/>
        <v/>
      </c>
      <c r="AG24" s="23" t="str">
        <f t="shared" si="7"/>
        <v/>
      </c>
      <c r="AH24" s="23" t="str">
        <f t="shared" si="7"/>
        <v/>
      </c>
      <c r="AI24" s="23" t="str">
        <f t="shared" si="6"/>
        <v/>
      </c>
      <c r="AJ24" s="23" t="str">
        <f t="shared" si="1"/>
        <v/>
      </c>
      <c r="AK24" s="23" t="str">
        <f t="shared" si="1"/>
        <v/>
      </c>
      <c r="AL24" s="23" t="str">
        <f t="shared" si="1"/>
        <v/>
      </c>
    </row>
    <row r="25" spans="2:38" s="23" customFormat="1">
      <c r="B25" s="84">
        <v>31</v>
      </c>
      <c r="C25" s="83" t="s">
        <v>902</v>
      </c>
      <c r="D25" s="30">
        <v>4</v>
      </c>
      <c r="E25" s="82" t="s">
        <v>193</v>
      </c>
      <c r="F25" s="81">
        <v>2582.3890000000006</v>
      </c>
      <c r="G25" s="80">
        <v>-0.72225231251722943</v>
      </c>
      <c r="H25" s="79">
        <v>409</v>
      </c>
      <c r="I25" s="78">
        <v>7</v>
      </c>
      <c r="J25" s="77" t="s">
        <v>901</v>
      </c>
      <c r="K25" s="24"/>
      <c r="L25" s="150" t="s">
        <v>879</v>
      </c>
      <c r="M25" s="151">
        <v>0</v>
      </c>
      <c r="O25" s="83" t="s">
        <v>866</v>
      </c>
      <c r="P25" s="149">
        <f t="shared" si="2"/>
        <v>8.8571428571428577</v>
      </c>
      <c r="Q25" s="23">
        <f t="shared" si="3"/>
        <v>49</v>
      </c>
      <c r="R25" s="149">
        <f t="shared" si="4"/>
        <v>2.521700687824461</v>
      </c>
      <c r="S25" s="23" t="str">
        <f t="shared" si="7"/>
        <v/>
      </c>
      <c r="T25" s="23">
        <f t="shared" si="7"/>
        <v>3</v>
      </c>
      <c r="U25" s="23">
        <f t="shared" si="7"/>
        <v>1</v>
      </c>
      <c r="V25" s="23">
        <f t="shared" si="7"/>
        <v>3</v>
      </c>
      <c r="W25" s="23">
        <f t="shared" si="7"/>
        <v>1</v>
      </c>
      <c r="X25" s="23">
        <f t="shared" si="7"/>
        <v>6</v>
      </c>
      <c r="Y25" s="23">
        <f t="shared" si="7"/>
        <v>2</v>
      </c>
      <c r="Z25" s="23">
        <f t="shared" si="7"/>
        <v>2</v>
      </c>
      <c r="AA25" s="23">
        <f t="shared" si="7"/>
        <v>4</v>
      </c>
      <c r="AB25" s="23">
        <f t="shared" si="7"/>
        <v>8</v>
      </c>
      <c r="AC25" s="23">
        <f t="shared" si="7"/>
        <v>8</v>
      </c>
      <c r="AD25" s="23">
        <f t="shared" si="7"/>
        <v>6</v>
      </c>
      <c r="AE25" s="23">
        <f t="shared" si="7"/>
        <v>4</v>
      </c>
      <c r="AF25" s="23">
        <f t="shared" si="7"/>
        <v>1</v>
      </c>
      <c r="AG25" s="23" t="str">
        <f t="shared" si="7"/>
        <v/>
      </c>
      <c r="AH25" s="23" t="str">
        <f t="shared" si="7"/>
        <v/>
      </c>
      <c r="AI25" s="23" t="str">
        <f t="shared" si="6"/>
        <v/>
      </c>
      <c r="AJ25" s="23" t="str">
        <f t="shared" si="1"/>
        <v/>
      </c>
      <c r="AK25" s="23" t="str">
        <f t="shared" si="1"/>
        <v/>
      </c>
      <c r="AL25" s="23" t="str">
        <f t="shared" si="1"/>
        <v/>
      </c>
    </row>
    <row r="26" spans="2:38" s="23" customFormat="1">
      <c r="B26" s="84">
        <v>31</v>
      </c>
      <c r="C26" s="83" t="s">
        <v>902</v>
      </c>
      <c r="D26" s="30">
        <v>7</v>
      </c>
      <c r="E26" s="82" t="s">
        <v>187</v>
      </c>
      <c r="F26" s="81">
        <v>5045.8919999999998</v>
      </c>
      <c r="G26" s="80">
        <v>-0.56370348537029047</v>
      </c>
      <c r="H26" s="79">
        <v>490</v>
      </c>
      <c r="I26" s="78">
        <v>7</v>
      </c>
      <c r="J26" s="77" t="s">
        <v>901</v>
      </c>
      <c r="K26" s="24"/>
      <c r="L26" s="150" t="s">
        <v>943</v>
      </c>
      <c r="M26" s="151">
        <v>0</v>
      </c>
      <c r="O26" s="83" t="s">
        <v>863</v>
      </c>
      <c r="P26" s="149">
        <f t="shared" si="2"/>
        <v>9.56</v>
      </c>
      <c r="Q26" s="23">
        <f t="shared" si="3"/>
        <v>25</v>
      </c>
      <c r="R26" s="149">
        <f t="shared" si="4"/>
        <v>1.2464234547582249</v>
      </c>
      <c r="S26" s="23" t="str">
        <f t="shared" si="7"/>
        <v/>
      </c>
      <c r="T26" s="23" t="str">
        <f t="shared" si="7"/>
        <v/>
      </c>
      <c r="U26" s="23" t="str">
        <f t="shared" si="7"/>
        <v/>
      </c>
      <c r="V26" s="23" t="str">
        <f t="shared" si="7"/>
        <v/>
      </c>
      <c r="W26" s="23" t="str">
        <f t="shared" si="7"/>
        <v/>
      </c>
      <c r="X26" s="23">
        <f t="shared" si="7"/>
        <v>2</v>
      </c>
      <c r="Y26" s="23">
        <f t="shared" si="7"/>
        <v>5</v>
      </c>
      <c r="Z26" s="23">
        <f t="shared" si="7"/>
        <v>1</v>
      </c>
      <c r="AA26" s="23">
        <f t="shared" si="7"/>
        <v>4</v>
      </c>
      <c r="AB26" s="23">
        <f t="shared" si="7"/>
        <v>4</v>
      </c>
      <c r="AC26" s="23">
        <f t="shared" si="7"/>
        <v>3</v>
      </c>
      <c r="AD26" s="23">
        <f t="shared" si="7"/>
        <v>3</v>
      </c>
      <c r="AE26" s="23">
        <f t="shared" si="7"/>
        <v>3</v>
      </c>
      <c r="AF26" s="23" t="str">
        <f t="shared" si="7"/>
        <v/>
      </c>
      <c r="AG26" s="23" t="str">
        <f t="shared" si="7"/>
        <v/>
      </c>
      <c r="AH26" s="23" t="str">
        <f t="shared" si="7"/>
        <v/>
      </c>
      <c r="AI26" s="23" t="str">
        <f t="shared" si="6"/>
        <v/>
      </c>
      <c r="AJ26" s="23" t="str">
        <f t="shared" si="1"/>
        <v/>
      </c>
      <c r="AK26" s="23" t="str">
        <f t="shared" si="1"/>
        <v/>
      </c>
      <c r="AL26" s="23" t="str">
        <f t="shared" si="1"/>
        <v/>
      </c>
    </row>
    <row r="27" spans="2:38" s="23" customFormat="1">
      <c r="B27" s="84">
        <v>2400</v>
      </c>
      <c r="C27" s="83" t="s">
        <v>898</v>
      </c>
      <c r="D27" s="30">
        <v>5</v>
      </c>
      <c r="E27" s="82" t="s">
        <v>191</v>
      </c>
      <c r="F27" s="81">
        <v>2117.44</v>
      </c>
      <c r="G27" s="80">
        <v>-1.1352802298411193</v>
      </c>
      <c r="H27" s="79">
        <v>242</v>
      </c>
      <c r="I27" s="78">
        <v>5</v>
      </c>
      <c r="J27" s="77" t="s">
        <v>897</v>
      </c>
      <c r="K27" s="24"/>
      <c r="L27" s="150" t="s">
        <v>873</v>
      </c>
      <c r="M27" s="151">
        <v>0</v>
      </c>
      <c r="O27" s="93" t="s">
        <v>861</v>
      </c>
      <c r="P27" s="149">
        <f t="shared" si="2"/>
        <v>5.2</v>
      </c>
      <c r="Q27" s="23">
        <f t="shared" si="3"/>
        <v>5</v>
      </c>
      <c r="R27" s="149">
        <f t="shared" si="4"/>
        <v>0.5</v>
      </c>
      <c r="S27" s="23" t="str">
        <f t="shared" si="7"/>
        <v/>
      </c>
      <c r="T27" s="23" t="str">
        <f t="shared" si="7"/>
        <v/>
      </c>
      <c r="U27" s="23" t="str">
        <f t="shared" si="7"/>
        <v/>
      </c>
      <c r="V27" s="23">
        <f t="shared" si="7"/>
        <v>2</v>
      </c>
      <c r="W27" s="23">
        <f t="shared" si="7"/>
        <v>1</v>
      </c>
      <c r="X27" s="23">
        <f t="shared" si="7"/>
        <v>1</v>
      </c>
      <c r="Y27" s="23">
        <f t="shared" si="7"/>
        <v>1</v>
      </c>
      <c r="Z27" s="23" t="str">
        <f t="shared" si="7"/>
        <v/>
      </c>
      <c r="AA27" s="23" t="str">
        <f t="shared" si="7"/>
        <v/>
      </c>
      <c r="AB27" s="23" t="str">
        <f t="shared" si="7"/>
        <v/>
      </c>
      <c r="AC27" s="23" t="str">
        <f t="shared" si="7"/>
        <v/>
      </c>
      <c r="AD27" s="23" t="str">
        <f t="shared" si="7"/>
        <v/>
      </c>
      <c r="AE27" s="23" t="str">
        <f t="shared" si="7"/>
        <v/>
      </c>
      <c r="AF27" s="23" t="str">
        <f t="shared" si="7"/>
        <v/>
      </c>
      <c r="AG27" s="23" t="str">
        <f t="shared" si="7"/>
        <v/>
      </c>
      <c r="AH27" s="23" t="str">
        <f t="shared" si="7"/>
        <v/>
      </c>
      <c r="AI27" s="23" t="str">
        <f t="shared" si="6"/>
        <v/>
      </c>
      <c r="AJ27" s="23" t="str">
        <f t="shared" si="6"/>
        <v/>
      </c>
      <c r="AK27" s="23" t="str">
        <f t="shared" si="6"/>
        <v/>
      </c>
      <c r="AL27" s="23" t="str">
        <f t="shared" si="6"/>
        <v/>
      </c>
    </row>
    <row r="28" spans="2:38" s="23" customFormat="1">
      <c r="B28" s="84">
        <v>2400</v>
      </c>
      <c r="C28" s="83" t="s">
        <v>898</v>
      </c>
      <c r="D28" s="30">
        <v>7</v>
      </c>
      <c r="E28" s="82" t="s">
        <v>900</v>
      </c>
      <c r="F28" s="81">
        <v>5211.7380000000003</v>
      </c>
      <c r="G28" s="80">
        <v>-0.92946266941681521</v>
      </c>
      <c r="H28" s="79">
        <v>320</v>
      </c>
      <c r="I28" s="78">
        <v>6</v>
      </c>
      <c r="J28" s="77" t="s">
        <v>897</v>
      </c>
      <c r="K28" s="24"/>
      <c r="L28" s="150" t="s">
        <v>866</v>
      </c>
      <c r="M28" s="151">
        <v>0.03</v>
      </c>
      <c r="O28" s="83" t="s">
        <v>859</v>
      </c>
      <c r="P28" s="149">
        <f t="shared" si="2"/>
        <v>12</v>
      </c>
      <c r="Q28" s="23">
        <f t="shared" si="3"/>
        <v>1</v>
      </c>
      <c r="R28" s="149">
        <f t="shared" si="4"/>
        <v>0</v>
      </c>
      <c r="S28" s="23" t="str">
        <f t="shared" si="7"/>
        <v/>
      </c>
      <c r="T28" s="23" t="str">
        <f t="shared" si="7"/>
        <v/>
      </c>
      <c r="U28" s="23" t="str">
        <f t="shared" si="7"/>
        <v/>
      </c>
      <c r="V28" s="23" t="str">
        <f t="shared" si="7"/>
        <v/>
      </c>
      <c r="W28" s="23" t="str">
        <f t="shared" si="7"/>
        <v/>
      </c>
      <c r="X28" s="23" t="str">
        <f t="shared" si="7"/>
        <v/>
      </c>
      <c r="Y28" s="23" t="str">
        <f t="shared" si="7"/>
        <v/>
      </c>
      <c r="Z28" s="23" t="str">
        <f t="shared" si="7"/>
        <v/>
      </c>
      <c r="AA28" s="23" t="str">
        <f t="shared" si="7"/>
        <v/>
      </c>
      <c r="AB28" s="23" t="str">
        <f t="shared" si="7"/>
        <v/>
      </c>
      <c r="AC28" s="23" t="str">
        <f t="shared" si="7"/>
        <v/>
      </c>
      <c r="AD28" s="23">
        <f t="shared" si="7"/>
        <v>1</v>
      </c>
      <c r="AE28" s="23" t="str">
        <f t="shared" si="7"/>
        <v/>
      </c>
      <c r="AF28" s="23" t="str">
        <f t="shared" si="7"/>
        <v/>
      </c>
      <c r="AG28" s="23" t="str">
        <f t="shared" si="7"/>
        <v/>
      </c>
      <c r="AH28" s="23" t="str">
        <f t="shared" si="7"/>
        <v/>
      </c>
      <c r="AI28" s="23" t="str">
        <f t="shared" si="6"/>
        <v/>
      </c>
      <c r="AJ28" s="23" t="str">
        <f t="shared" si="6"/>
        <v/>
      </c>
      <c r="AK28" s="23" t="str">
        <f t="shared" si="6"/>
        <v/>
      </c>
      <c r="AL28" s="23" t="str">
        <f t="shared" si="6"/>
        <v/>
      </c>
    </row>
    <row r="29" spans="2:38" s="23" customFormat="1">
      <c r="B29" s="84">
        <v>2400</v>
      </c>
      <c r="C29" s="83" t="s">
        <v>898</v>
      </c>
      <c r="D29" s="30">
        <v>3</v>
      </c>
      <c r="E29" s="82" t="s">
        <v>64</v>
      </c>
      <c r="F29" s="81">
        <v>2747.9880000000007</v>
      </c>
      <c r="G29" s="80">
        <v>-0.86759925686928174</v>
      </c>
      <c r="H29" s="79">
        <v>339</v>
      </c>
      <c r="I29" s="78">
        <v>6</v>
      </c>
      <c r="J29" s="77" t="s">
        <v>897</v>
      </c>
      <c r="K29" s="24"/>
      <c r="L29" s="150" t="s">
        <v>920</v>
      </c>
      <c r="M29" s="151">
        <v>0.03</v>
      </c>
      <c r="O29" s="83" t="s">
        <v>848</v>
      </c>
      <c r="P29" s="149">
        <f t="shared" si="2"/>
        <v>10.0625</v>
      </c>
      <c r="Q29" s="23">
        <f t="shared" si="3"/>
        <v>48</v>
      </c>
      <c r="R29" s="149">
        <f t="shared" si="4"/>
        <v>2.9739610697593948</v>
      </c>
      <c r="S29" s="23" t="str">
        <f t="shared" si="7"/>
        <v/>
      </c>
      <c r="T29" s="23" t="str">
        <f t="shared" si="7"/>
        <v/>
      </c>
      <c r="U29" s="23" t="str">
        <f t="shared" si="7"/>
        <v/>
      </c>
      <c r="V29" s="23" t="str">
        <f t="shared" si="7"/>
        <v/>
      </c>
      <c r="W29" s="23" t="str">
        <f t="shared" si="7"/>
        <v/>
      </c>
      <c r="X29" s="23">
        <f t="shared" si="7"/>
        <v>2</v>
      </c>
      <c r="Y29" s="23">
        <f t="shared" si="7"/>
        <v>4</v>
      </c>
      <c r="Z29" s="23">
        <f t="shared" si="7"/>
        <v>7</v>
      </c>
      <c r="AA29" s="23">
        <f t="shared" si="7"/>
        <v>9</v>
      </c>
      <c r="AB29" s="23">
        <f t="shared" si="7"/>
        <v>6</v>
      </c>
      <c r="AC29" s="23">
        <f t="shared" si="7"/>
        <v>5</v>
      </c>
      <c r="AD29" s="23">
        <f t="shared" si="7"/>
        <v>9</v>
      </c>
      <c r="AE29" s="23">
        <f t="shared" si="7"/>
        <v>4</v>
      </c>
      <c r="AF29" s="23">
        <f t="shared" si="7"/>
        <v>1</v>
      </c>
      <c r="AG29" s="23" t="str">
        <f t="shared" si="7"/>
        <v/>
      </c>
      <c r="AH29" s="23" t="str">
        <f t="shared" si="7"/>
        <v/>
      </c>
      <c r="AI29" s="23">
        <f t="shared" si="6"/>
        <v>1</v>
      </c>
      <c r="AJ29" s="23" t="str">
        <f t="shared" si="6"/>
        <v/>
      </c>
      <c r="AK29" s="23" t="str">
        <f t="shared" si="6"/>
        <v/>
      </c>
      <c r="AL29" s="23" t="str">
        <f t="shared" si="6"/>
        <v/>
      </c>
    </row>
    <row r="30" spans="2:38" s="23" customFormat="1">
      <c r="B30" s="84">
        <v>2400</v>
      </c>
      <c r="C30" s="83" t="s">
        <v>898</v>
      </c>
      <c r="D30" s="30">
        <v>4</v>
      </c>
      <c r="E30" s="82" t="s">
        <v>193</v>
      </c>
      <c r="F30" s="81">
        <v>3333.5679999999993</v>
      </c>
      <c r="G30" s="80">
        <v>-0.67399026302343001</v>
      </c>
      <c r="H30" s="79">
        <v>433</v>
      </c>
      <c r="I30" s="78">
        <v>7</v>
      </c>
      <c r="J30" s="77" t="s">
        <v>897</v>
      </c>
      <c r="K30" s="24"/>
      <c r="L30" s="150" t="s">
        <v>863</v>
      </c>
      <c r="M30" s="151">
        <v>0.01</v>
      </c>
      <c r="O30" s="83" t="s">
        <v>845</v>
      </c>
      <c r="P30" s="149">
        <f t="shared" si="2"/>
        <v>4</v>
      </c>
      <c r="Q30" s="23">
        <f t="shared" si="3"/>
        <v>1</v>
      </c>
      <c r="R30" s="149">
        <f t="shared" si="4"/>
        <v>0</v>
      </c>
      <c r="S30" s="23" t="str">
        <f t="shared" si="7"/>
        <v/>
      </c>
      <c r="T30" s="23" t="str">
        <f t="shared" si="7"/>
        <v/>
      </c>
      <c r="U30" s="23" t="str">
        <f t="shared" si="7"/>
        <v/>
      </c>
      <c r="V30" s="23">
        <f t="shared" si="7"/>
        <v>1</v>
      </c>
      <c r="W30" s="23" t="str">
        <f t="shared" si="7"/>
        <v/>
      </c>
      <c r="X30" s="23" t="str">
        <f t="shared" si="7"/>
        <v/>
      </c>
      <c r="Y30" s="23" t="str">
        <f t="shared" si="7"/>
        <v/>
      </c>
      <c r="Z30" s="23" t="str">
        <f t="shared" si="7"/>
        <v/>
      </c>
      <c r="AA30" s="23" t="str">
        <f t="shared" si="7"/>
        <v/>
      </c>
      <c r="AB30" s="23" t="str">
        <f t="shared" si="7"/>
        <v/>
      </c>
      <c r="AC30" s="23" t="str">
        <f t="shared" si="7"/>
        <v/>
      </c>
      <c r="AD30" s="23" t="str">
        <f t="shared" si="7"/>
        <v/>
      </c>
      <c r="AE30" s="23" t="str">
        <f t="shared" si="7"/>
        <v/>
      </c>
      <c r="AF30" s="23" t="str">
        <f t="shared" si="7"/>
        <v/>
      </c>
      <c r="AG30" s="23" t="str">
        <f t="shared" si="7"/>
        <v/>
      </c>
      <c r="AH30" s="23" t="str">
        <f t="shared" si="7"/>
        <v/>
      </c>
      <c r="AI30" s="23" t="str">
        <f t="shared" si="6"/>
        <v/>
      </c>
      <c r="AJ30" s="23" t="str">
        <f t="shared" si="6"/>
        <v/>
      </c>
      <c r="AK30" s="23" t="str">
        <f t="shared" si="6"/>
        <v/>
      </c>
      <c r="AL30" s="23" t="str">
        <f t="shared" si="6"/>
        <v/>
      </c>
    </row>
    <row r="31" spans="2:38" s="23" customFormat="1">
      <c r="B31" s="84">
        <v>2400</v>
      </c>
      <c r="C31" s="83" t="s">
        <v>898</v>
      </c>
      <c r="D31" s="30">
        <v>2</v>
      </c>
      <c r="E31" s="82" t="s">
        <v>63</v>
      </c>
      <c r="F31" s="81">
        <v>2514.3290000000002</v>
      </c>
      <c r="G31" s="80">
        <v>-0.65491074446651321</v>
      </c>
      <c r="H31" s="79">
        <v>441</v>
      </c>
      <c r="I31" s="78">
        <v>7</v>
      </c>
      <c r="J31" s="77" t="s">
        <v>897</v>
      </c>
      <c r="K31" s="24"/>
      <c r="L31" s="150" t="s">
        <v>944</v>
      </c>
      <c r="M31" s="151">
        <v>0</v>
      </c>
      <c r="O31" s="83" t="s">
        <v>843</v>
      </c>
      <c r="P31" s="149">
        <f t="shared" si="2"/>
        <v>3</v>
      </c>
      <c r="Q31" s="23">
        <f t="shared" si="3"/>
        <v>1</v>
      </c>
      <c r="R31" s="149">
        <f t="shared" si="4"/>
        <v>0</v>
      </c>
      <c r="S31" s="23" t="str">
        <f t="shared" si="7"/>
        <v/>
      </c>
      <c r="T31" s="23" t="str">
        <f t="shared" si="7"/>
        <v/>
      </c>
      <c r="U31" s="23">
        <f t="shared" si="7"/>
        <v>1</v>
      </c>
      <c r="V31" s="23" t="str">
        <f t="shared" si="7"/>
        <v/>
      </c>
      <c r="W31" s="23" t="str">
        <f t="shared" si="7"/>
        <v/>
      </c>
      <c r="X31" s="23" t="str">
        <f t="shared" si="7"/>
        <v/>
      </c>
      <c r="Y31" s="23" t="str">
        <f t="shared" si="7"/>
        <v/>
      </c>
      <c r="Z31" s="23" t="str">
        <f t="shared" si="7"/>
        <v/>
      </c>
      <c r="AA31" s="23" t="str">
        <f t="shared" si="7"/>
        <v/>
      </c>
      <c r="AB31" s="23" t="str">
        <f t="shared" si="7"/>
        <v/>
      </c>
      <c r="AC31" s="23" t="str">
        <f t="shared" si="7"/>
        <v/>
      </c>
      <c r="AD31" s="23" t="str">
        <f t="shared" si="7"/>
        <v/>
      </c>
      <c r="AE31" s="23" t="str">
        <f t="shared" si="7"/>
        <v/>
      </c>
      <c r="AF31" s="23" t="str">
        <f t="shared" si="7"/>
        <v/>
      </c>
      <c r="AG31" s="23" t="str">
        <f t="shared" si="7"/>
        <v/>
      </c>
      <c r="AH31" s="23" t="str">
        <f t="shared" si="7"/>
        <v/>
      </c>
      <c r="AI31" s="23" t="str">
        <f t="shared" si="6"/>
        <v/>
      </c>
      <c r="AJ31" s="23" t="str">
        <f t="shared" si="6"/>
        <v/>
      </c>
      <c r="AK31" s="23" t="str">
        <f t="shared" si="6"/>
        <v/>
      </c>
      <c r="AL31" s="23" t="str">
        <f t="shared" si="6"/>
        <v/>
      </c>
    </row>
    <row r="32" spans="2:38" s="23" customFormat="1">
      <c r="B32" s="84">
        <v>2400</v>
      </c>
      <c r="C32" s="83" t="s">
        <v>898</v>
      </c>
      <c r="D32" s="30">
        <v>1</v>
      </c>
      <c r="E32" s="82" t="s">
        <v>61</v>
      </c>
      <c r="F32" s="81">
        <v>2876.1869999999994</v>
      </c>
      <c r="G32" s="80">
        <v>-0.65080284908035169</v>
      </c>
      <c r="H32" s="79">
        <v>442</v>
      </c>
      <c r="I32" s="78">
        <v>7</v>
      </c>
      <c r="J32" s="77" t="s">
        <v>897</v>
      </c>
      <c r="K32" s="24"/>
      <c r="L32" s="150" t="s">
        <v>945</v>
      </c>
      <c r="M32" s="151">
        <v>0.02</v>
      </c>
      <c r="O32" s="83" t="s">
        <v>841</v>
      </c>
      <c r="P32" s="149">
        <f t="shared" si="2"/>
        <v>4</v>
      </c>
      <c r="Q32" s="23">
        <f t="shared" si="3"/>
        <v>1</v>
      </c>
      <c r="R32" s="149">
        <f t="shared" si="4"/>
        <v>0</v>
      </c>
      <c r="S32" s="23" t="str">
        <f t="shared" si="7"/>
        <v/>
      </c>
      <c r="T32" s="23" t="str">
        <f t="shared" si="7"/>
        <v/>
      </c>
      <c r="U32" s="23" t="str">
        <f t="shared" si="7"/>
        <v/>
      </c>
      <c r="V32" s="23">
        <f t="shared" si="7"/>
        <v>1</v>
      </c>
      <c r="W32" s="23" t="str">
        <f t="shared" si="7"/>
        <v/>
      </c>
      <c r="X32" s="23" t="str">
        <f t="shared" si="7"/>
        <v/>
      </c>
      <c r="Y32" s="23" t="str">
        <f t="shared" si="7"/>
        <v/>
      </c>
      <c r="Z32" s="23" t="str">
        <f t="shared" si="7"/>
        <v/>
      </c>
      <c r="AA32" s="23" t="str">
        <f t="shared" si="7"/>
        <v/>
      </c>
      <c r="AB32" s="23" t="str">
        <f t="shared" si="7"/>
        <v/>
      </c>
      <c r="AC32" s="23" t="str">
        <f t="shared" si="7"/>
        <v/>
      </c>
      <c r="AD32" s="23" t="str">
        <f t="shared" si="7"/>
        <v/>
      </c>
      <c r="AE32" s="23" t="str">
        <f t="shared" si="7"/>
        <v/>
      </c>
      <c r="AF32" s="23" t="str">
        <f t="shared" si="7"/>
        <v/>
      </c>
      <c r="AG32" s="23" t="str">
        <f t="shared" si="7"/>
        <v/>
      </c>
      <c r="AH32" s="23" t="str">
        <f t="shared" si="7"/>
        <v/>
      </c>
      <c r="AI32" s="23" t="str">
        <f t="shared" si="6"/>
        <v/>
      </c>
      <c r="AJ32" s="23" t="str">
        <f t="shared" si="6"/>
        <v/>
      </c>
      <c r="AK32" s="23" t="str">
        <f t="shared" si="6"/>
        <v/>
      </c>
      <c r="AL32" s="23" t="str">
        <f t="shared" si="6"/>
        <v/>
      </c>
    </row>
    <row r="33" spans="2:38" s="23" customFormat="1">
      <c r="B33" s="84">
        <v>2400</v>
      </c>
      <c r="C33" s="83" t="s">
        <v>898</v>
      </c>
      <c r="D33" s="30">
        <v>12</v>
      </c>
      <c r="E33" s="82" t="s">
        <v>899</v>
      </c>
      <c r="F33" s="81">
        <v>4593.1899999999996</v>
      </c>
      <c r="G33" s="80">
        <v>-0.25787121245156852</v>
      </c>
      <c r="H33" s="79">
        <v>652</v>
      </c>
      <c r="I33" s="78">
        <v>9</v>
      </c>
      <c r="J33" s="77" t="s">
        <v>897</v>
      </c>
      <c r="K33" s="24"/>
      <c r="L33" s="150" t="s">
        <v>859</v>
      </c>
      <c r="M33" s="151">
        <v>0</v>
      </c>
      <c r="O33" s="83" t="s">
        <v>839</v>
      </c>
      <c r="P33" s="149">
        <f t="shared" si="2"/>
        <v>10</v>
      </c>
      <c r="Q33" s="23">
        <f t="shared" si="3"/>
        <v>1</v>
      </c>
      <c r="R33" s="149">
        <f t="shared" si="4"/>
        <v>0</v>
      </c>
      <c r="S33" s="23" t="str">
        <f t="shared" si="7"/>
        <v/>
      </c>
      <c r="T33" s="23" t="str">
        <f t="shared" si="7"/>
        <v/>
      </c>
      <c r="U33" s="23" t="str">
        <f t="shared" si="7"/>
        <v/>
      </c>
      <c r="V33" s="23" t="str">
        <f t="shared" si="7"/>
        <v/>
      </c>
      <c r="W33" s="23" t="str">
        <f t="shared" si="7"/>
        <v/>
      </c>
      <c r="X33" s="23" t="str">
        <f t="shared" si="7"/>
        <v/>
      </c>
      <c r="Y33" s="23" t="str">
        <f t="shared" si="7"/>
        <v/>
      </c>
      <c r="Z33" s="23" t="str">
        <f t="shared" si="7"/>
        <v/>
      </c>
      <c r="AA33" s="23" t="str">
        <f t="shared" si="7"/>
        <v/>
      </c>
      <c r="AB33" s="23">
        <f t="shared" si="7"/>
        <v>1</v>
      </c>
      <c r="AC33" s="23" t="str">
        <f t="shared" si="7"/>
        <v/>
      </c>
      <c r="AD33" s="23" t="str">
        <f t="shared" si="7"/>
        <v/>
      </c>
      <c r="AE33" s="23" t="str">
        <f t="shared" si="7"/>
        <v/>
      </c>
      <c r="AF33" s="23" t="str">
        <f t="shared" si="7"/>
        <v/>
      </c>
      <c r="AG33" s="23" t="str">
        <f t="shared" si="7"/>
        <v/>
      </c>
      <c r="AH33" s="23" t="str">
        <f t="shared" si="7"/>
        <v/>
      </c>
      <c r="AI33" s="23" t="str">
        <f t="shared" si="6"/>
        <v/>
      </c>
      <c r="AJ33" s="23" t="str">
        <f t="shared" si="6"/>
        <v/>
      </c>
      <c r="AK33" s="23" t="str">
        <f t="shared" si="6"/>
        <v/>
      </c>
      <c r="AL33" s="23" t="str">
        <f t="shared" si="6"/>
        <v/>
      </c>
    </row>
    <row r="34" spans="2:38" s="23" customFormat="1">
      <c r="B34" s="84">
        <v>2400</v>
      </c>
      <c r="C34" s="83" t="s">
        <v>898</v>
      </c>
      <c r="D34" s="30">
        <v>9</v>
      </c>
      <c r="E34" s="82" t="s">
        <v>273</v>
      </c>
      <c r="F34" s="81">
        <v>6691.9089999999987</v>
      </c>
      <c r="G34" s="80">
        <v>0.33115411765463953</v>
      </c>
      <c r="H34" s="79">
        <v>1029</v>
      </c>
      <c r="I34" s="78">
        <v>12</v>
      </c>
      <c r="J34" s="77" t="s">
        <v>897</v>
      </c>
      <c r="K34" s="24"/>
      <c r="L34" s="150" t="s">
        <v>848</v>
      </c>
      <c r="M34" s="151">
        <v>0.02</v>
      </c>
      <c r="O34" s="83" t="s">
        <v>837</v>
      </c>
      <c r="P34" s="149">
        <f t="shared" si="2"/>
        <v>13</v>
      </c>
      <c r="Q34" s="23">
        <f t="shared" si="3"/>
        <v>1</v>
      </c>
      <c r="R34" s="149">
        <f t="shared" si="4"/>
        <v>0</v>
      </c>
      <c r="S34" s="23" t="str">
        <f t="shared" si="7"/>
        <v/>
      </c>
      <c r="T34" s="23" t="str">
        <f t="shared" si="7"/>
        <v/>
      </c>
      <c r="U34" s="23" t="str">
        <f t="shared" si="7"/>
        <v/>
      </c>
      <c r="V34" s="23" t="str">
        <f t="shared" si="7"/>
        <v/>
      </c>
      <c r="W34" s="23" t="str">
        <f t="shared" si="7"/>
        <v/>
      </c>
      <c r="X34" s="23" t="str">
        <f t="shared" si="7"/>
        <v/>
      </c>
      <c r="Y34" s="23" t="str">
        <f t="shared" si="7"/>
        <v/>
      </c>
      <c r="Z34" s="23" t="str">
        <f t="shared" si="7"/>
        <v/>
      </c>
      <c r="AA34" s="23" t="str">
        <f t="shared" si="7"/>
        <v/>
      </c>
      <c r="AB34" s="23" t="str">
        <f t="shared" si="7"/>
        <v/>
      </c>
      <c r="AC34" s="23" t="str">
        <f t="shared" si="7"/>
        <v/>
      </c>
      <c r="AD34" s="23" t="str">
        <f t="shared" si="7"/>
        <v/>
      </c>
      <c r="AE34" s="23">
        <f t="shared" si="7"/>
        <v>1</v>
      </c>
      <c r="AF34" s="23" t="str">
        <f t="shared" si="7"/>
        <v/>
      </c>
      <c r="AG34" s="23" t="str">
        <f t="shared" si="7"/>
        <v/>
      </c>
      <c r="AH34" s="23" t="str">
        <f t="shared" si="7"/>
        <v/>
      </c>
      <c r="AI34" s="23" t="str">
        <f t="shared" si="6"/>
        <v/>
      </c>
      <c r="AJ34" s="23" t="str">
        <f t="shared" si="6"/>
        <v/>
      </c>
      <c r="AK34" s="23" t="str">
        <f t="shared" si="6"/>
        <v/>
      </c>
      <c r="AL34" s="23" t="str">
        <f t="shared" si="6"/>
        <v/>
      </c>
    </row>
    <row r="35" spans="2:38" s="23" customFormat="1">
      <c r="B35" s="84">
        <v>2400</v>
      </c>
      <c r="C35" s="83" t="s">
        <v>898</v>
      </c>
      <c r="D35" s="30">
        <v>10</v>
      </c>
      <c r="E35" s="82" t="s">
        <v>274</v>
      </c>
      <c r="F35" s="81">
        <v>3388.8870000000006</v>
      </c>
      <c r="G35" s="80">
        <v>1.1560758697028457</v>
      </c>
      <c r="H35" s="79">
        <v>1387</v>
      </c>
      <c r="I35" s="78">
        <v>15</v>
      </c>
      <c r="J35" s="77" t="s">
        <v>897</v>
      </c>
      <c r="K35" s="24"/>
      <c r="L35" s="150" t="s">
        <v>946</v>
      </c>
      <c r="M35" s="151">
        <v>0</v>
      </c>
      <c r="O35" s="83" t="s">
        <v>835</v>
      </c>
      <c r="P35" s="149">
        <f t="shared" si="2"/>
        <v>4.666666666666667</v>
      </c>
      <c r="Q35" s="23">
        <f t="shared" si="3"/>
        <v>3</v>
      </c>
      <c r="R35" s="149">
        <f t="shared" si="4"/>
        <v>0.70710678118654757</v>
      </c>
      <c r="S35" s="23" t="str">
        <f t="shared" si="7"/>
        <v/>
      </c>
      <c r="T35" s="23" t="str">
        <f t="shared" si="7"/>
        <v/>
      </c>
      <c r="U35" s="23" t="str">
        <f t="shared" si="7"/>
        <v/>
      </c>
      <c r="V35" s="23">
        <f t="shared" si="7"/>
        <v>2</v>
      </c>
      <c r="W35" s="23" t="str">
        <f t="shared" si="7"/>
        <v/>
      </c>
      <c r="X35" s="23">
        <f t="shared" si="7"/>
        <v>1</v>
      </c>
      <c r="Y35" s="23" t="str">
        <f t="shared" si="7"/>
        <v/>
      </c>
      <c r="Z35" s="23" t="str">
        <f t="shared" si="7"/>
        <v/>
      </c>
      <c r="AA35" s="23" t="str">
        <f t="shared" si="7"/>
        <v/>
      </c>
      <c r="AB35" s="23" t="str">
        <f t="shared" si="7"/>
        <v/>
      </c>
      <c r="AC35" s="23" t="str">
        <f t="shared" si="7"/>
        <v/>
      </c>
      <c r="AD35" s="23" t="str">
        <f t="shared" si="7"/>
        <v/>
      </c>
      <c r="AE35" s="23" t="str">
        <f t="shared" si="7"/>
        <v/>
      </c>
      <c r="AF35" s="23" t="str">
        <f t="shared" si="7"/>
        <v/>
      </c>
      <c r="AG35" s="23" t="str">
        <f t="shared" si="7"/>
        <v/>
      </c>
      <c r="AH35" s="23" t="str">
        <f t="shared" si="7"/>
        <v/>
      </c>
      <c r="AI35" s="23" t="str">
        <f t="shared" si="6"/>
        <v/>
      </c>
      <c r="AJ35" s="23" t="str">
        <f t="shared" si="6"/>
        <v/>
      </c>
      <c r="AK35" s="23" t="str">
        <f t="shared" si="6"/>
        <v/>
      </c>
      <c r="AL35" s="23" t="str">
        <f t="shared" si="6"/>
        <v/>
      </c>
    </row>
    <row r="36" spans="2:38" s="23" customFormat="1">
      <c r="B36" s="84">
        <v>1020</v>
      </c>
      <c r="C36" s="83" t="s">
        <v>896</v>
      </c>
      <c r="D36" s="30">
        <v>2</v>
      </c>
      <c r="E36" s="82" t="s">
        <v>432</v>
      </c>
      <c r="F36" s="81">
        <v>5170.2540000000035</v>
      </c>
      <c r="G36" s="80">
        <v>-0.75960545748466346</v>
      </c>
      <c r="H36" s="79">
        <v>394</v>
      </c>
      <c r="I36" s="78">
        <v>7</v>
      </c>
      <c r="J36" s="77" t="s">
        <v>895</v>
      </c>
      <c r="K36" s="24"/>
      <c r="L36" s="150" t="s">
        <v>947</v>
      </c>
      <c r="M36" s="151">
        <v>0</v>
      </c>
      <c r="O36" s="83" t="s">
        <v>833</v>
      </c>
      <c r="P36" s="149">
        <f t="shared" si="2"/>
        <v>13</v>
      </c>
      <c r="Q36" s="23">
        <f t="shared" si="3"/>
        <v>1</v>
      </c>
      <c r="R36" s="149">
        <f t="shared" si="4"/>
        <v>0</v>
      </c>
      <c r="S36" s="23" t="str">
        <f t="shared" si="7"/>
        <v/>
      </c>
      <c r="T36" s="23" t="str">
        <f t="shared" si="7"/>
        <v/>
      </c>
      <c r="U36" s="23" t="str">
        <f t="shared" si="7"/>
        <v/>
      </c>
      <c r="V36" s="23" t="str">
        <f t="shared" si="7"/>
        <v/>
      </c>
      <c r="W36" s="23" t="str">
        <f t="shared" si="7"/>
        <v/>
      </c>
      <c r="X36" s="23" t="str">
        <f t="shared" si="7"/>
        <v/>
      </c>
      <c r="Y36" s="23" t="str">
        <f t="shared" si="7"/>
        <v/>
      </c>
      <c r="Z36" s="23" t="str">
        <f t="shared" si="7"/>
        <v/>
      </c>
      <c r="AA36" s="23" t="str">
        <f t="shared" si="7"/>
        <v/>
      </c>
      <c r="AB36" s="23" t="str">
        <f t="shared" si="7"/>
        <v/>
      </c>
      <c r="AC36" s="23" t="str">
        <f t="shared" si="7"/>
        <v/>
      </c>
      <c r="AD36" s="23" t="str">
        <f t="shared" si="7"/>
        <v/>
      </c>
      <c r="AE36" s="23">
        <f t="shared" si="7"/>
        <v>1</v>
      </c>
      <c r="AF36" s="23" t="str">
        <f t="shared" si="7"/>
        <v/>
      </c>
      <c r="AG36" s="23" t="str">
        <f t="shared" si="7"/>
        <v/>
      </c>
      <c r="AH36" s="23" t="str">
        <f t="shared" si="7"/>
        <v/>
      </c>
      <c r="AI36" s="23" t="str">
        <f t="shared" si="6"/>
        <v/>
      </c>
      <c r="AJ36" s="23" t="str">
        <f t="shared" si="6"/>
        <v/>
      </c>
      <c r="AK36" s="23" t="str">
        <f t="shared" si="6"/>
        <v/>
      </c>
      <c r="AL36" s="23" t="str">
        <f t="shared" si="6"/>
        <v/>
      </c>
    </row>
    <row r="37" spans="2:38" s="23" customFormat="1">
      <c r="B37" s="84">
        <v>1020</v>
      </c>
      <c r="C37" s="104" t="s">
        <v>896</v>
      </c>
      <c r="D37" s="30">
        <v>3</v>
      </c>
      <c r="E37" s="82" t="s">
        <v>64</v>
      </c>
      <c r="F37" s="81">
        <v>4726.3190000000031</v>
      </c>
      <c r="G37" s="80">
        <v>-0.71439460281486744</v>
      </c>
      <c r="H37" s="79">
        <v>414</v>
      </c>
      <c r="I37" s="78">
        <v>7</v>
      </c>
      <c r="J37" s="77" t="s">
        <v>895</v>
      </c>
      <c r="K37" s="24"/>
      <c r="L37" s="150" t="s">
        <v>948</v>
      </c>
      <c r="M37" s="151">
        <v>0</v>
      </c>
      <c r="O37" s="83" t="s">
        <v>831</v>
      </c>
      <c r="P37" s="149">
        <f t="shared" si="2"/>
        <v>8</v>
      </c>
      <c r="Q37" s="23">
        <f t="shared" si="3"/>
        <v>4</v>
      </c>
      <c r="R37" s="149">
        <f t="shared" si="4"/>
        <v>0</v>
      </c>
      <c r="S37" s="23" t="str">
        <f t="shared" si="7"/>
        <v/>
      </c>
      <c r="T37" s="23" t="str">
        <f t="shared" si="7"/>
        <v/>
      </c>
      <c r="U37" s="23" t="str">
        <f t="shared" si="7"/>
        <v/>
      </c>
      <c r="V37" s="23" t="str">
        <f t="shared" si="7"/>
        <v/>
      </c>
      <c r="W37" s="23" t="str">
        <f t="shared" si="7"/>
        <v/>
      </c>
      <c r="X37" s="23">
        <f t="shared" si="7"/>
        <v>1</v>
      </c>
      <c r="Y37" s="23">
        <f t="shared" si="7"/>
        <v>1</v>
      </c>
      <c r="Z37" s="23" t="str">
        <f t="shared" si="7"/>
        <v/>
      </c>
      <c r="AA37" s="23">
        <f t="shared" si="7"/>
        <v>1</v>
      </c>
      <c r="AB37" s="23">
        <f t="shared" si="7"/>
        <v>1</v>
      </c>
      <c r="AC37" s="23" t="str">
        <f t="shared" si="7"/>
        <v/>
      </c>
      <c r="AD37" s="23" t="str">
        <f t="shared" si="7"/>
        <v/>
      </c>
      <c r="AE37" s="23" t="str">
        <f t="shared" si="7"/>
        <v/>
      </c>
      <c r="AF37" s="23" t="str">
        <f t="shared" si="7"/>
        <v/>
      </c>
      <c r="AG37" s="23" t="str">
        <f t="shared" si="7"/>
        <v/>
      </c>
      <c r="AH37" s="23" t="str">
        <f t="shared" si="7"/>
        <v/>
      </c>
      <c r="AI37" s="23" t="str">
        <f t="shared" si="6"/>
        <v/>
      </c>
      <c r="AJ37" s="23" t="str">
        <f t="shared" si="6"/>
        <v/>
      </c>
      <c r="AK37" s="23" t="str">
        <f t="shared" si="6"/>
        <v/>
      </c>
      <c r="AL37" s="23" t="str">
        <f t="shared" si="6"/>
        <v/>
      </c>
    </row>
    <row r="38" spans="2:38" s="23" customFormat="1">
      <c r="B38" s="84">
        <v>1020</v>
      </c>
      <c r="C38" s="104" t="s">
        <v>896</v>
      </c>
      <c r="D38" s="30">
        <v>5</v>
      </c>
      <c r="E38" s="82" t="s">
        <v>191</v>
      </c>
      <c r="F38" s="81">
        <v>3550.6939999999986</v>
      </c>
      <c r="G38" s="80">
        <v>-0.12904438344480781</v>
      </c>
      <c r="H38" s="79">
        <v>741</v>
      </c>
      <c r="I38" s="78">
        <v>10</v>
      </c>
      <c r="J38" s="77" t="s">
        <v>895</v>
      </c>
      <c r="K38" s="24"/>
      <c r="L38" s="150" t="s">
        <v>949</v>
      </c>
      <c r="M38" s="151">
        <v>0</v>
      </c>
      <c r="O38" s="83" t="s">
        <v>828</v>
      </c>
      <c r="P38" s="149">
        <f t="shared" si="2"/>
        <v>6.6875</v>
      </c>
      <c r="Q38" s="23">
        <f t="shared" si="3"/>
        <v>16</v>
      </c>
      <c r="R38" s="149">
        <f t="shared" si="4"/>
        <v>0.51639777949432208</v>
      </c>
      <c r="S38" s="23">
        <f t="shared" si="7"/>
        <v>1</v>
      </c>
      <c r="T38" s="23">
        <f t="shared" si="7"/>
        <v>2</v>
      </c>
      <c r="U38" s="23">
        <f t="shared" si="7"/>
        <v>1</v>
      </c>
      <c r="V38" s="23" t="str">
        <f t="shared" si="7"/>
        <v/>
      </c>
      <c r="W38" s="23">
        <f t="shared" si="7"/>
        <v>1</v>
      </c>
      <c r="X38" s="23">
        <f t="shared" si="7"/>
        <v>2</v>
      </c>
      <c r="Y38" s="23">
        <f t="shared" si="7"/>
        <v>2</v>
      </c>
      <c r="Z38" s="23">
        <f t="shared" si="7"/>
        <v>1</v>
      </c>
      <c r="AA38" s="23">
        <f t="shared" si="7"/>
        <v>2</v>
      </c>
      <c r="AB38" s="23">
        <f t="shared" si="7"/>
        <v>2</v>
      </c>
      <c r="AC38" s="23">
        <f t="shared" si="7"/>
        <v>2</v>
      </c>
      <c r="AD38" s="23" t="str">
        <f t="shared" si="7"/>
        <v/>
      </c>
      <c r="AE38" s="23" t="str">
        <f t="shared" si="7"/>
        <v/>
      </c>
      <c r="AF38" s="23" t="str">
        <f t="shared" si="7"/>
        <v/>
      </c>
      <c r="AG38" s="23" t="str">
        <f t="shared" si="7"/>
        <v/>
      </c>
      <c r="AH38" s="23" t="str">
        <f t="shared" si="7"/>
        <v/>
      </c>
      <c r="AI38" s="23" t="str">
        <f t="shared" si="6"/>
        <v/>
      </c>
      <c r="AJ38" s="23" t="str">
        <f t="shared" si="6"/>
        <v/>
      </c>
      <c r="AK38" s="23" t="str">
        <f t="shared" si="6"/>
        <v/>
      </c>
      <c r="AL38" s="23" t="str">
        <f t="shared" si="6"/>
        <v/>
      </c>
    </row>
    <row r="39" spans="2:38" s="23" customFormat="1">
      <c r="B39" s="84">
        <v>1020</v>
      </c>
      <c r="C39" s="93" t="s">
        <v>896</v>
      </c>
      <c r="D39" s="30">
        <v>4</v>
      </c>
      <c r="E39" s="82" t="s">
        <v>193</v>
      </c>
      <c r="F39" s="81">
        <v>2404.7879999999991</v>
      </c>
      <c r="G39" s="80">
        <v>7.84606578112063E-2</v>
      </c>
      <c r="H39" s="79">
        <v>887</v>
      </c>
      <c r="I39" s="78">
        <v>11</v>
      </c>
      <c r="J39" s="77" t="s">
        <v>895</v>
      </c>
      <c r="K39" s="24"/>
      <c r="L39" s="150" t="s">
        <v>839</v>
      </c>
      <c r="M39" s="151">
        <v>0</v>
      </c>
      <c r="O39" s="83" t="s">
        <v>826</v>
      </c>
      <c r="P39" s="149">
        <f t="shared" si="2"/>
        <v>3</v>
      </c>
      <c r="Q39" s="23">
        <f t="shared" si="3"/>
        <v>7</v>
      </c>
      <c r="R39" s="149">
        <f t="shared" si="4"/>
        <v>2.3094010767585034</v>
      </c>
      <c r="S39" s="23" t="str">
        <f t="shared" si="7"/>
        <v/>
      </c>
      <c r="T39" s="23">
        <f t="shared" si="7"/>
        <v>1</v>
      </c>
      <c r="U39" s="23">
        <f t="shared" si="7"/>
        <v>5</v>
      </c>
      <c r="V39" s="23">
        <f t="shared" si="7"/>
        <v>1</v>
      </c>
      <c r="W39" s="23" t="str">
        <f t="shared" si="7"/>
        <v/>
      </c>
      <c r="X39" s="23" t="str">
        <f t="shared" si="7"/>
        <v/>
      </c>
      <c r="Y39" s="23" t="str">
        <f t="shared" si="7"/>
        <v/>
      </c>
      <c r="Z39" s="23" t="str">
        <f t="shared" si="7"/>
        <v/>
      </c>
      <c r="AA39" s="23" t="str">
        <f t="shared" si="7"/>
        <v/>
      </c>
      <c r="AB39" s="23" t="str">
        <f t="shared" si="7"/>
        <v/>
      </c>
      <c r="AC39" s="23" t="str">
        <f t="shared" si="7"/>
        <v/>
      </c>
      <c r="AD39" s="23" t="str">
        <f t="shared" si="7"/>
        <v/>
      </c>
      <c r="AE39" s="23" t="str">
        <f t="shared" si="7"/>
        <v/>
      </c>
      <c r="AF39" s="23" t="str">
        <f t="shared" si="7"/>
        <v/>
      </c>
      <c r="AG39" s="23" t="str">
        <f t="shared" si="7"/>
        <v/>
      </c>
      <c r="AH39" s="23" t="str">
        <f t="shared" ref="AH39:AL54" si="8">IF(COUNTIFS($C$7:$C$1622,$O39,$I$7:$I$1622,AH$6)&gt;0,COUNTIFS($C$7:$C$1622,$O39,$I$7:$I$1622,AH$6),"")</f>
        <v/>
      </c>
      <c r="AI39" s="23" t="str">
        <f t="shared" si="6"/>
        <v/>
      </c>
      <c r="AJ39" s="23" t="str">
        <f t="shared" si="6"/>
        <v/>
      </c>
      <c r="AK39" s="23" t="str">
        <f t="shared" si="6"/>
        <v/>
      </c>
      <c r="AL39" s="23" t="str">
        <f t="shared" si="6"/>
        <v/>
      </c>
    </row>
    <row r="40" spans="2:38" s="23" customFormat="1">
      <c r="B40" s="92">
        <v>3760</v>
      </c>
      <c r="C40" s="105" t="s">
        <v>894</v>
      </c>
      <c r="D40" s="66">
        <v>1</v>
      </c>
      <c r="E40" s="90" t="s">
        <v>61</v>
      </c>
      <c r="F40" s="89">
        <v>5656.1560000000036</v>
      </c>
      <c r="G40" s="88">
        <v>1.2434691547638028</v>
      </c>
      <c r="H40" s="87">
        <v>1418</v>
      </c>
      <c r="I40" s="86">
        <v>15</v>
      </c>
      <c r="J40" s="85" t="s">
        <v>893</v>
      </c>
      <c r="K40" s="24"/>
      <c r="L40" s="150" t="s">
        <v>837</v>
      </c>
      <c r="M40" s="151">
        <v>0</v>
      </c>
      <c r="O40" s="67" t="s">
        <v>822</v>
      </c>
      <c r="P40" s="149">
        <f t="shared" si="2"/>
        <v>5.6</v>
      </c>
      <c r="Q40" s="23">
        <f t="shared" si="3"/>
        <v>35</v>
      </c>
      <c r="R40" s="149">
        <f t="shared" si="4"/>
        <v>5.1542862422130451</v>
      </c>
      <c r="S40" s="23" t="str">
        <f t="shared" ref="S40:AH55" si="9">IF(COUNTIFS($C$7:$C$1622,$O40,$I$7:$I$1622,S$6)&gt;0,COUNTIFS($C$7:$C$1622,$O40,$I$7:$I$1622,S$6),"")</f>
        <v/>
      </c>
      <c r="T40" s="23" t="str">
        <f t="shared" si="9"/>
        <v/>
      </c>
      <c r="U40" s="23" t="str">
        <f t="shared" si="9"/>
        <v/>
      </c>
      <c r="V40" s="23">
        <f t="shared" si="9"/>
        <v>9</v>
      </c>
      <c r="W40" s="23">
        <f t="shared" si="9"/>
        <v>15</v>
      </c>
      <c r="X40" s="23">
        <f t="shared" si="9"/>
        <v>3</v>
      </c>
      <c r="Y40" s="23">
        <f t="shared" si="9"/>
        <v>3</v>
      </c>
      <c r="Z40" s="23">
        <f t="shared" si="9"/>
        <v>3</v>
      </c>
      <c r="AA40" s="23" t="str">
        <f t="shared" si="9"/>
        <v/>
      </c>
      <c r="AB40" s="23" t="str">
        <f t="shared" si="9"/>
        <v/>
      </c>
      <c r="AC40" s="23">
        <f t="shared" si="9"/>
        <v>2</v>
      </c>
      <c r="AD40" s="23" t="str">
        <f t="shared" si="9"/>
        <v/>
      </c>
      <c r="AE40" s="23" t="str">
        <f t="shared" si="9"/>
        <v/>
      </c>
      <c r="AF40" s="23" t="str">
        <f t="shared" si="9"/>
        <v/>
      </c>
      <c r="AG40" s="23" t="str">
        <f t="shared" si="9"/>
        <v/>
      </c>
      <c r="AH40" s="23" t="str">
        <f t="shared" si="8"/>
        <v/>
      </c>
      <c r="AI40" s="23" t="str">
        <f t="shared" si="6"/>
        <v/>
      </c>
      <c r="AJ40" s="23" t="str">
        <f t="shared" si="6"/>
        <v/>
      </c>
      <c r="AK40" s="23" t="str">
        <f t="shared" si="6"/>
        <v/>
      </c>
      <c r="AL40" s="23" t="str">
        <f t="shared" si="6"/>
        <v/>
      </c>
    </row>
    <row r="41" spans="2:38" s="23" customFormat="1">
      <c r="B41" s="84">
        <v>565</v>
      </c>
      <c r="C41" s="93" t="s">
        <v>892</v>
      </c>
      <c r="D41" s="30">
        <v>2</v>
      </c>
      <c r="E41" s="82" t="s">
        <v>63</v>
      </c>
      <c r="F41" s="81">
        <v>3632.074000000001</v>
      </c>
      <c r="G41" s="80">
        <v>7.6976670626173929E-2</v>
      </c>
      <c r="H41" s="79">
        <v>886</v>
      </c>
      <c r="I41" s="78">
        <v>11</v>
      </c>
      <c r="J41" s="77" t="s">
        <v>891</v>
      </c>
      <c r="K41" s="24"/>
      <c r="L41" s="150" t="s">
        <v>835</v>
      </c>
      <c r="M41" s="151">
        <v>0</v>
      </c>
      <c r="O41" s="38" t="s">
        <v>820</v>
      </c>
      <c r="P41" s="149">
        <f t="shared" si="2"/>
        <v>10</v>
      </c>
      <c r="Q41" s="23">
        <f t="shared" si="3"/>
        <v>1</v>
      </c>
      <c r="R41" s="149">
        <f t="shared" si="4"/>
        <v>0</v>
      </c>
      <c r="S41" s="23" t="str">
        <f t="shared" si="9"/>
        <v/>
      </c>
      <c r="T41" s="23" t="str">
        <f t="shared" si="9"/>
        <v/>
      </c>
      <c r="U41" s="23" t="str">
        <f t="shared" si="9"/>
        <v/>
      </c>
      <c r="V41" s="23" t="str">
        <f t="shared" si="9"/>
        <v/>
      </c>
      <c r="W41" s="23" t="str">
        <f t="shared" si="9"/>
        <v/>
      </c>
      <c r="X41" s="23" t="str">
        <f t="shared" si="9"/>
        <v/>
      </c>
      <c r="Y41" s="23" t="str">
        <f t="shared" si="9"/>
        <v/>
      </c>
      <c r="Z41" s="23" t="str">
        <f t="shared" si="9"/>
        <v/>
      </c>
      <c r="AA41" s="23" t="str">
        <f t="shared" si="9"/>
        <v/>
      </c>
      <c r="AB41" s="23">
        <f t="shared" si="9"/>
        <v>1</v>
      </c>
      <c r="AC41" s="23" t="str">
        <f t="shared" si="9"/>
        <v/>
      </c>
      <c r="AD41" s="23" t="str">
        <f t="shared" si="9"/>
        <v/>
      </c>
      <c r="AE41" s="23" t="str">
        <f t="shared" si="9"/>
        <v/>
      </c>
      <c r="AF41" s="23" t="str">
        <f t="shared" si="9"/>
        <v/>
      </c>
      <c r="AG41" s="23" t="str">
        <f t="shared" si="9"/>
        <v/>
      </c>
      <c r="AH41" s="23" t="str">
        <f t="shared" si="8"/>
        <v/>
      </c>
      <c r="AI41" s="23" t="str">
        <f t="shared" si="6"/>
        <v/>
      </c>
      <c r="AJ41" s="23" t="str">
        <f t="shared" si="6"/>
        <v/>
      </c>
      <c r="AK41" s="23" t="str">
        <f t="shared" si="6"/>
        <v/>
      </c>
      <c r="AL41" s="23" t="str">
        <f t="shared" si="6"/>
        <v/>
      </c>
    </row>
    <row r="42" spans="2:38" s="23" customFormat="1">
      <c r="B42" s="84">
        <v>565</v>
      </c>
      <c r="C42" s="104" t="s">
        <v>892</v>
      </c>
      <c r="D42" s="30">
        <v>3</v>
      </c>
      <c r="E42" s="82" t="s">
        <v>64</v>
      </c>
      <c r="F42" s="81">
        <v>3876.37</v>
      </c>
      <c r="G42" s="80">
        <v>0.71287036676019833</v>
      </c>
      <c r="H42" s="79">
        <v>1220</v>
      </c>
      <c r="I42" s="78">
        <v>13</v>
      </c>
      <c r="J42" s="77" t="s">
        <v>891</v>
      </c>
      <c r="K42" s="24"/>
      <c r="L42" s="150" t="s">
        <v>833</v>
      </c>
      <c r="M42" s="151">
        <v>0</v>
      </c>
      <c r="O42" s="38" t="s">
        <v>818</v>
      </c>
      <c r="P42" s="149">
        <f t="shared" si="2"/>
        <v>14.666666666666666</v>
      </c>
      <c r="Q42" s="23">
        <f t="shared" si="3"/>
        <v>3</v>
      </c>
      <c r="R42" s="149">
        <f t="shared" si="4"/>
        <v>0</v>
      </c>
      <c r="S42" s="23" t="str">
        <f t="shared" si="9"/>
        <v/>
      </c>
      <c r="T42" s="23" t="str">
        <f t="shared" si="9"/>
        <v/>
      </c>
      <c r="U42" s="23" t="str">
        <f t="shared" si="9"/>
        <v/>
      </c>
      <c r="V42" s="23" t="str">
        <f t="shared" si="9"/>
        <v/>
      </c>
      <c r="W42" s="23" t="str">
        <f t="shared" si="9"/>
        <v/>
      </c>
      <c r="X42" s="23" t="str">
        <f t="shared" si="9"/>
        <v/>
      </c>
      <c r="Y42" s="23" t="str">
        <f t="shared" si="9"/>
        <v/>
      </c>
      <c r="Z42" s="23" t="str">
        <f t="shared" si="9"/>
        <v/>
      </c>
      <c r="AA42" s="23" t="str">
        <f t="shared" si="9"/>
        <v/>
      </c>
      <c r="AB42" s="23" t="str">
        <f t="shared" si="9"/>
        <v/>
      </c>
      <c r="AC42" s="23" t="str">
        <f t="shared" si="9"/>
        <v/>
      </c>
      <c r="AD42" s="23" t="str">
        <f t="shared" si="9"/>
        <v/>
      </c>
      <c r="AE42" s="23">
        <f t="shared" si="9"/>
        <v>1</v>
      </c>
      <c r="AF42" s="23" t="str">
        <f t="shared" si="9"/>
        <v/>
      </c>
      <c r="AG42" s="23">
        <f t="shared" si="9"/>
        <v>1</v>
      </c>
      <c r="AH42" s="23">
        <f t="shared" si="8"/>
        <v>1</v>
      </c>
      <c r="AI42" s="23" t="str">
        <f t="shared" si="8"/>
        <v/>
      </c>
      <c r="AJ42" s="23" t="str">
        <f t="shared" si="8"/>
        <v/>
      </c>
      <c r="AK42" s="23" t="str">
        <f t="shared" si="8"/>
        <v/>
      </c>
      <c r="AL42" s="23" t="str">
        <f t="shared" si="8"/>
        <v/>
      </c>
    </row>
    <row r="43" spans="2:38" s="23" customFormat="1">
      <c r="B43" s="84">
        <v>565</v>
      </c>
      <c r="C43" s="93" t="s">
        <v>892</v>
      </c>
      <c r="D43" s="30">
        <v>1</v>
      </c>
      <c r="E43" s="82" t="s">
        <v>61</v>
      </c>
      <c r="F43" s="81">
        <v>2943.8470000000025</v>
      </c>
      <c r="G43" s="80">
        <v>0.73058193731551979</v>
      </c>
      <c r="H43" s="79">
        <v>1227</v>
      </c>
      <c r="I43" s="78">
        <v>13</v>
      </c>
      <c r="J43" s="77" t="s">
        <v>891</v>
      </c>
      <c r="K43" s="24"/>
      <c r="L43" s="150" t="s">
        <v>831</v>
      </c>
      <c r="M43" s="151">
        <v>0.01</v>
      </c>
      <c r="O43" s="38" t="s">
        <v>816</v>
      </c>
      <c r="P43" s="149">
        <f t="shared" si="2"/>
        <v>4</v>
      </c>
      <c r="Q43" s="23">
        <f t="shared" si="3"/>
        <v>1</v>
      </c>
      <c r="R43" s="149">
        <f t="shared" si="4"/>
        <v>0</v>
      </c>
      <c r="S43" s="23" t="str">
        <f t="shared" si="9"/>
        <v/>
      </c>
      <c r="T43" s="23" t="str">
        <f t="shared" si="9"/>
        <v/>
      </c>
      <c r="U43" s="23" t="str">
        <f t="shared" si="9"/>
        <v/>
      </c>
      <c r="V43" s="23">
        <f t="shared" si="9"/>
        <v>1</v>
      </c>
      <c r="W43" s="23" t="str">
        <f t="shared" si="9"/>
        <v/>
      </c>
      <c r="X43" s="23" t="str">
        <f t="shared" si="9"/>
        <v/>
      </c>
      <c r="Y43" s="23" t="str">
        <f t="shared" si="9"/>
        <v/>
      </c>
      <c r="Z43" s="23" t="str">
        <f t="shared" si="9"/>
        <v/>
      </c>
      <c r="AA43" s="23" t="str">
        <f t="shared" si="9"/>
        <v/>
      </c>
      <c r="AB43" s="23" t="str">
        <f t="shared" si="9"/>
        <v/>
      </c>
      <c r="AC43" s="23" t="str">
        <f t="shared" si="9"/>
        <v/>
      </c>
      <c r="AD43" s="23" t="str">
        <f t="shared" si="9"/>
        <v/>
      </c>
      <c r="AE43" s="23" t="str">
        <f t="shared" si="9"/>
        <v/>
      </c>
      <c r="AF43" s="23" t="str">
        <f t="shared" si="9"/>
        <v/>
      </c>
      <c r="AG43" s="23" t="str">
        <f t="shared" si="9"/>
        <v/>
      </c>
      <c r="AH43" s="23" t="str">
        <f t="shared" si="8"/>
        <v/>
      </c>
      <c r="AI43" s="23" t="str">
        <f t="shared" si="8"/>
        <v/>
      </c>
      <c r="AJ43" s="23" t="str">
        <f t="shared" si="8"/>
        <v/>
      </c>
      <c r="AK43" s="23" t="str">
        <f t="shared" si="8"/>
        <v/>
      </c>
      <c r="AL43" s="23" t="str">
        <f t="shared" si="8"/>
        <v/>
      </c>
    </row>
    <row r="44" spans="2:38" s="23" customFormat="1">
      <c r="B44" s="84">
        <v>2600</v>
      </c>
      <c r="C44" s="83" t="s">
        <v>889</v>
      </c>
      <c r="D44" s="30">
        <v>21</v>
      </c>
      <c r="E44" s="82" t="s">
        <v>221</v>
      </c>
      <c r="F44" s="81">
        <v>4670.5600000000004</v>
      </c>
      <c r="G44" s="80">
        <v>-0.42208428429908729</v>
      </c>
      <c r="H44" s="79">
        <v>555</v>
      </c>
      <c r="I44" s="78">
        <v>8</v>
      </c>
      <c r="J44" s="77" t="s">
        <v>888</v>
      </c>
      <c r="K44" s="24"/>
      <c r="L44" s="150" t="s">
        <v>828</v>
      </c>
      <c r="M44" s="151">
        <v>0.03</v>
      </c>
      <c r="O44" s="38" t="s">
        <v>814</v>
      </c>
      <c r="P44" s="149">
        <f t="shared" si="2"/>
        <v>4</v>
      </c>
      <c r="Q44" s="23">
        <f t="shared" si="3"/>
        <v>1</v>
      </c>
      <c r="R44" s="149">
        <f t="shared" si="4"/>
        <v>0</v>
      </c>
      <c r="S44" s="23" t="str">
        <f t="shared" si="9"/>
        <v/>
      </c>
      <c r="T44" s="23" t="str">
        <f t="shared" si="9"/>
        <v/>
      </c>
      <c r="U44" s="23" t="str">
        <f t="shared" si="9"/>
        <v/>
      </c>
      <c r="V44" s="23">
        <f t="shared" si="9"/>
        <v>1</v>
      </c>
      <c r="W44" s="23" t="str">
        <f t="shared" si="9"/>
        <v/>
      </c>
      <c r="X44" s="23" t="str">
        <f t="shared" si="9"/>
        <v/>
      </c>
      <c r="Y44" s="23" t="str">
        <f t="shared" si="9"/>
        <v/>
      </c>
      <c r="Z44" s="23" t="str">
        <f t="shared" si="9"/>
        <v/>
      </c>
      <c r="AA44" s="23" t="str">
        <f t="shared" si="9"/>
        <v/>
      </c>
      <c r="AB44" s="23" t="str">
        <f t="shared" si="9"/>
        <v/>
      </c>
      <c r="AC44" s="23" t="str">
        <f t="shared" si="9"/>
        <v/>
      </c>
      <c r="AD44" s="23" t="str">
        <f t="shared" si="9"/>
        <v/>
      </c>
      <c r="AE44" s="23" t="str">
        <f t="shared" si="9"/>
        <v/>
      </c>
      <c r="AF44" s="23" t="str">
        <f t="shared" si="9"/>
        <v/>
      </c>
      <c r="AG44" s="23" t="str">
        <f t="shared" si="9"/>
        <v/>
      </c>
      <c r="AH44" s="23" t="str">
        <f t="shared" si="8"/>
        <v/>
      </c>
      <c r="AI44" s="23" t="str">
        <f t="shared" si="8"/>
        <v/>
      </c>
      <c r="AJ44" s="23" t="str">
        <f t="shared" si="8"/>
        <v/>
      </c>
      <c r="AK44" s="23" t="str">
        <f t="shared" si="8"/>
        <v/>
      </c>
      <c r="AL44" s="23" t="str">
        <f t="shared" si="8"/>
        <v/>
      </c>
    </row>
    <row r="45" spans="2:38" s="23" customFormat="1">
      <c r="B45" s="84">
        <v>2600</v>
      </c>
      <c r="C45" s="83" t="s">
        <v>889</v>
      </c>
      <c r="D45" s="30">
        <v>14</v>
      </c>
      <c r="E45" s="82" t="s">
        <v>890</v>
      </c>
      <c r="F45" s="81">
        <v>5877.1449999999968</v>
      </c>
      <c r="G45" s="80">
        <v>-0.25706869456986076</v>
      </c>
      <c r="H45" s="79">
        <v>653</v>
      </c>
      <c r="I45" s="78">
        <v>9</v>
      </c>
      <c r="J45" s="77" t="s">
        <v>888</v>
      </c>
      <c r="K45" s="24"/>
      <c r="L45" s="150" t="s">
        <v>826</v>
      </c>
      <c r="M45" s="151">
        <v>0</v>
      </c>
      <c r="O45" s="38" t="s">
        <v>812</v>
      </c>
      <c r="P45" s="149">
        <f t="shared" si="2"/>
        <v>4</v>
      </c>
      <c r="Q45" s="23">
        <f t="shared" si="3"/>
        <v>1</v>
      </c>
      <c r="R45" s="149">
        <f t="shared" si="4"/>
        <v>0</v>
      </c>
      <c r="S45" s="23" t="str">
        <f t="shared" si="9"/>
        <v/>
      </c>
      <c r="T45" s="23" t="str">
        <f t="shared" si="9"/>
        <v/>
      </c>
      <c r="U45" s="23" t="str">
        <f t="shared" si="9"/>
        <v/>
      </c>
      <c r="V45" s="23">
        <f t="shared" si="9"/>
        <v>1</v>
      </c>
      <c r="W45" s="23" t="str">
        <f t="shared" si="9"/>
        <v/>
      </c>
      <c r="X45" s="23" t="str">
        <f t="shared" si="9"/>
        <v/>
      </c>
      <c r="Y45" s="23" t="str">
        <f t="shared" si="9"/>
        <v/>
      </c>
      <c r="Z45" s="23" t="str">
        <f t="shared" si="9"/>
        <v/>
      </c>
      <c r="AA45" s="23" t="str">
        <f t="shared" si="9"/>
        <v/>
      </c>
      <c r="AB45" s="23" t="str">
        <f t="shared" si="9"/>
        <v/>
      </c>
      <c r="AC45" s="23" t="str">
        <f t="shared" si="9"/>
        <v/>
      </c>
      <c r="AD45" s="23" t="str">
        <f t="shared" si="9"/>
        <v/>
      </c>
      <c r="AE45" s="23" t="str">
        <f t="shared" si="9"/>
        <v/>
      </c>
      <c r="AF45" s="23" t="str">
        <f t="shared" si="9"/>
        <v/>
      </c>
      <c r="AG45" s="23" t="str">
        <f t="shared" si="9"/>
        <v/>
      </c>
      <c r="AH45" s="23" t="str">
        <f t="shared" si="8"/>
        <v/>
      </c>
      <c r="AI45" s="23" t="str">
        <f t="shared" si="8"/>
        <v/>
      </c>
      <c r="AJ45" s="23" t="str">
        <f t="shared" si="8"/>
        <v/>
      </c>
      <c r="AK45" s="23" t="str">
        <f t="shared" si="8"/>
        <v/>
      </c>
      <c r="AL45" s="23" t="str">
        <f t="shared" si="8"/>
        <v/>
      </c>
    </row>
    <row r="46" spans="2:38" s="23" customFormat="1">
      <c r="B46" s="84">
        <v>2600</v>
      </c>
      <c r="C46" s="83" t="s">
        <v>889</v>
      </c>
      <c r="D46" s="30">
        <v>15</v>
      </c>
      <c r="E46" s="82" t="s">
        <v>258</v>
      </c>
      <c r="F46" s="81">
        <v>4060.2959999999985</v>
      </c>
      <c r="G46" s="80">
        <v>-0.2491433620392946</v>
      </c>
      <c r="H46" s="79">
        <v>660</v>
      </c>
      <c r="I46" s="78">
        <v>9</v>
      </c>
      <c r="J46" s="77" t="s">
        <v>888</v>
      </c>
      <c r="K46" s="24"/>
      <c r="L46" s="150" t="s">
        <v>822</v>
      </c>
      <c r="M46" s="151">
        <v>0.01</v>
      </c>
      <c r="O46" s="38" t="s">
        <v>807</v>
      </c>
      <c r="P46" s="149">
        <f t="shared" si="2"/>
        <v>9.3243243243243246</v>
      </c>
      <c r="Q46" s="23">
        <f t="shared" si="3"/>
        <v>37</v>
      </c>
      <c r="R46" s="149">
        <f t="shared" si="4"/>
        <v>4.2778499272414869</v>
      </c>
      <c r="S46" s="23" t="str">
        <f t="shared" si="9"/>
        <v/>
      </c>
      <c r="T46" s="23" t="str">
        <f t="shared" si="9"/>
        <v/>
      </c>
      <c r="U46" s="23" t="str">
        <f t="shared" si="9"/>
        <v/>
      </c>
      <c r="V46" s="23" t="str">
        <f t="shared" si="9"/>
        <v/>
      </c>
      <c r="W46" s="23" t="str">
        <f t="shared" si="9"/>
        <v/>
      </c>
      <c r="X46" s="23" t="str">
        <f t="shared" si="9"/>
        <v/>
      </c>
      <c r="Y46" s="23">
        <f t="shared" si="9"/>
        <v>2</v>
      </c>
      <c r="Z46" s="23">
        <f t="shared" si="9"/>
        <v>7</v>
      </c>
      <c r="AA46" s="23">
        <f t="shared" si="9"/>
        <v>10</v>
      </c>
      <c r="AB46" s="23">
        <f t="shared" si="9"/>
        <v>13</v>
      </c>
      <c r="AC46" s="23">
        <f t="shared" si="9"/>
        <v>5</v>
      </c>
      <c r="AD46" s="23" t="str">
        <f t="shared" si="9"/>
        <v/>
      </c>
      <c r="AE46" s="23" t="str">
        <f t="shared" si="9"/>
        <v/>
      </c>
      <c r="AF46" s="23" t="str">
        <f t="shared" si="9"/>
        <v/>
      </c>
      <c r="AG46" s="23" t="str">
        <f t="shared" si="9"/>
        <v/>
      </c>
      <c r="AH46" s="23" t="str">
        <f t="shared" si="8"/>
        <v/>
      </c>
      <c r="AI46" s="23" t="str">
        <f t="shared" si="8"/>
        <v/>
      </c>
      <c r="AJ46" s="23" t="str">
        <f t="shared" si="8"/>
        <v/>
      </c>
      <c r="AK46" s="23" t="str">
        <f t="shared" si="8"/>
        <v/>
      </c>
      <c r="AL46" s="23" t="str">
        <f t="shared" si="8"/>
        <v/>
      </c>
    </row>
    <row r="47" spans="2:38" s="23" customFormat="1">
      <c r="B47" s="84">
        <v>2600</v>
      </c>
      <c r="C47" s="83" t="s">
        <v>889</v>
      </c>
      <c r="D47" s="30">
        <v>23</v>
      </c>
      <c r="E47" s="82" t="s">
        <v>229</v>
      </c>
      <c r="F47" s="81">
        <v>6006.3459999999986</v>
      </c>
      <c r="G47" s="80">
        <v>-0.16326468361614269</v>
      </c>
      <c r="H47" s="79">
        <v>719</v>
      </c>
      <c r="I47" s="78">
        <v>10</v>
      </c>
      <c r="J47" s="77" t="s">
        <v>888</v>
      </c>
      <c r="K47" s="24"/>
      <c r="L47" s="150" t="s">
        <v>950</v>
      </c>
      <c r="M47" s="151">
        <v>0</v>
      </c>
      <c r="O47" s="38" t="s">
        <v>805</v>
      </c>
      <c r="P47" s="149">
        <f t="shared" si="2"/>
        <v>4.75</v>
      </c>
      <c r="Q47" s="23">
        <f t="shared" si="3"/>
        <v>4</v>
      </c>
      <c r="R47" s="149">
        <f t="shared" si="4"/>
        <v>1.4142135623730951</v>
      </c>
      <c r="S47" s="23" t="str">
        <f t="shared" si="9"/>
        <v/>
      </c>
      <c r="T47" s="23" t="str">
        <f t="shared" si="9"/>
        <v/>
      </c>
      <c r="U47" s="23" t="str">
        <f t="shared" si="9"/>
        <v/>
      </c>
      <c r="V47" s="23">
        <f t="shared" si="9"/>
        <v>1</v>
      </c>
      <c r="W47" s="23">
        <f t="shared" si="9"/>
        <v>3</v>
      </c>
      <c r="X47" s="23" t="str">
        <f t="shared" si="9"/>
        <v/>
      </c>
      <c r="Y47" s="23" t="str">
        <f t="shared" si="9"/>
        <v/>
      </c>
      <c r="Z47" s="23" t="str">
        <f t="shared" si="9"/>
        <v/>
      </c>
      <c r="AA47" s="23" t="str">
        <f t="shared" si="9"/>
        <v/>
      </c>
      <c r="AB47" s="23" t="str">
        <f t="shared" si="9"/>
        <v/>
      </c>
      <c r="AC47" s="23" t="str">
        <f t="shared" si="9"/>
        <v/>
      </c>
      <c r="AD47" s="23" t="str">
        <f t="shared" si="9"/>
        <v/>
      </c>
      <c r="AE47" s="23" t="str">
        <f t="shared" si="9"/>
        <v/>
      </c>
      <c r="AF47" s="23" t="str">
        <f t="shared" si="9"/>
        <v/>
      </c>
      <c r="AG47" s="23" t="str">
        <f t="shared" si="9"/>
        <v/>
      </c>
      <c r="AH47" s="23" t="str">
        <f t="shared" si="8"/>
        <v/>
      </c>
      <c r="AI47" s="23" t="str">
        <f t="shared" si="8"/>
        <v/>
      </c>
      <c r="AJ47" s="23" t="str">
        <f t="shared" si="8"/>
        <v/>
      </c>
      <c r="AK47" s="23" t="str">
        <f t="shared" si="8"/>
        <v/>
      </c>
      <c r="AL47" s="23" t="str">
        <f t="shared" si="8"/>
        <v/>
      </c>
    </row>
    <row r="48" spans="2:38" s="23" customFormat="1">
      <c r="B48" s="84">
        <v>2600</v>
      </c>
      <c r="C48" s="83" t="s">
        <v>889</v>
      </c>
      <c r="D48" s="30">
        <v>25</v>
      </c>
      <c r="E48" s="82" t="s">
        <v>211</v>
      </c>
      <c r="F48" s="81">
        <v>2877.5590000000002</v>
      </c>
      <c r="G48" s="80">
        <v>-0.12173318279146468</v>
      </c>
      <c r="H48" s="79">
        <v>747</v>
      </c>
      <c r="I48" s="78">
        <v>10</v>
      </c>
      <c r="J48" s="77" t="s">
        <v>888</v>
      </c>
      <c r="K48" s="24"/>
      <c r="L48" s="150" t="s">
        <v>951</v>
      </c>
      <c r="M48" s="151">
        <v>0.03</v>
      </c>
      <c r="O48" s="38" t="s">
        <v>803</v>
      </c>
      <c r="P48" s="149">
        <f t="shared" si="2"/>
        <v>6</v>
      </c>
      <c r="Q48" s="23">
        <f t="shared" si="3"/>
        <v>1</v>
      </c>
      <c r="R48" s="149">
        <f t="shared" si="4"/>
        <v>0</v>
      </c>
      <c r="S48" s="23" t="str">
        <f t="shared" si="9"/>
        <v/>
      </c>
      <c r="T48" s="23" t="str">
        <f t="shared" si="9"/>
        <v/>
      </c>
      <c r="U48" s="23" t="str">
        <f t="shared" si="9"/>
        <v/>
      </c>
      <c r="V48" s="23" t="str">
        <f t="shared" si="9"/>
        <v/>
      </c>
      <c r="W48" s="23" t="str">
        <f t="shared" si="9"/>
        <v/>
      </c>
      <c r="X48" s="23">
        <f t="shared" si="9"/>
        <v>1</v>
      </c>
      <c r="Y48" s="23" t="str">
        <f t="shared" si="9"/>
        <v/>
      </c>
      <c r="Z48" s="23" t="str">
        <f t="shared" si="9"/>
        <v/>
      </c>
      <c r="AA48" s="23" t="str">
        <f t="shared" si="9"/>
        <v/>
      </c>
      <c r="AB48" s="23" t="str">
        <f t="shared" si="9"/>
        <v/>
      </c>
      <c r="AC48" s="23" t="str">
        <f t="shared" si="9"/>
        <v/>
      </c>
      <c r="AD48" s="23" t="str">
        <f t="shared" si="9"/>
        <v/>
      </c>
      <c r="AE48" s="23" t="str">
        <f t="shared" si="9"/>
        <v/>
      </c>
      <c r="AF48" s="23" t="str">
        <f t="shared" si="9"/>
        <v/>
      </c>
      <c r="AG48" s="23" t="str">
        <f t="shared" si="9"/>
        <v/>
      </c>
      <c r="AH48" s="23" t="str">
        <f t="shared" si="8"/>
        <v/>
      </c>
      <c r="AI48" s="23" t="str">
        <f t="shared" si="8"/>
        <v/>
      </c>
      <c r="AJ48" s="23" t="str">
        <f t="shared" si="8"/>
        <v/>
      </c>
      <c r="AK48" s="23" t="str">
        <f t="shared" si="8"/>
        <v/>
      </c>
      <c r="AL48" s="23" t="str">
        <f t="shared" si="8"/>
        <v/>
      </c>
    </row>
    <row r="49" spans="2:38" s="23" customFormat="1">
      <c r="B49" s="84">
        <v>2600</v>
      </c>
      <c r="C49" s="83" t="s">
        <v>889</v>
      </c>
      <c r="D49" s="30">
        <v>31</v>
      </c>
      <c r="E49" s="82" t="s">
        <v>315</v>
      </c>
      <c r="F49" s="81">
        <v>5507.8440000000028</v>
      </c>
      <c r="G49" s="80">
        <v>0.10391946074548415</v>
      </c>
      <c r="H49" s="79">
        <v>897</v>
      </c>
      <c r="I49" s="78">
        <v>11</v>
      </c>
      <c r="J49" s="77" t="s">
        <v>888</v>
      </c>
      <c r="K49" s="24"/>
      <c r="L49" s="150" t="s">
        <v>818</v>
      </c>
      <c r="M49" s="151">
        <v>0.01</v>
      </c>
      <c r="O49" s="38" t="s">
        <v>801</v>
      </c>
      <c r="P49" s="149">
        <f t="shared" si="2"/>
        <v>3</v>
      </c>
      <c r="Q49" s="23">
        <f t="shared" si="3"/>
        <v>1</v>
      </c>
      <c r="R49" s="149">
        <f t="shared" si="4"/>
        <v>0</v>
      </c>
      <c r="S49" s="23" t="str">
        <f t="shared" si="9"/>
        <v/>
      </c>
      <c r="T49" s="23" t="str">
        <f t="shared" si="9"/>
        <v/>
      </c>
      <c r="U49" s="23">
        <f t="shared" si="9"/>
        <v>1</v>
      </c>
      <c r="V49" s="23" t="str">
        <f t="shared" si="9"/>
        <v/>
      </c>
      <c r="W49" s="23" t="str">
        <f t="shared" si="9"/>
        <v/>
      </c>
      <c r="X49" s="23" t="str">
        <f t="shared" si="9"/>
        <v/>
      </c>
      <c r="Y49" s="23" t="str">
        <f t="shared" si="9"/>
        <v/>
      </c>
      <c r="Z49" s="23" t="str">
        <f t="shared" si="9"/>
        <v/>
      </c>
      <c r="AA49" s="23" t="str">
        <f t="shared" si="9"/>
        <v/>
      </c>
      <c r="AB49" s="23" t="str">
        <f t="shared" si="9"/>
        <v/>
      </c>
      <c r="AC49" s="23" t="str">
        <f t="shared" si="9"/>
        <v/>
      </c>
      <c r="AD49" s="23" t="str">
        <f t="shared" si="9"/>
        <v/>
      </c>
      <c r="AE49" s="23" t="str">
        <f t="shared" si="9"/>
        <v/>
      </c>
      <c r="AF49" s="23" t="str">
        <f t="shared" si="9"/>
        <v/>
      </c>
      <c r="AG49" s="23" t="str">
        <f t="shared" si="9"/>
        <v/>
      </c>
      <c r="AH49" s="23" t="str">
        <f t="shared" si="8"/>
        <v/>
      </c>
      <c r="AI49" s="23" t="str">
        <f t="shared" si="8"/>
        <v/>
      </c>
      <c r="AJ49" s="23" t="str">
        <f t="shared" si="8"/>
        <v/>
      </c>
      <c r="AK49" s="23" t="str">
        <f t="shared" si="8"/>
        <v/>
      </c>
      <c r="AL49" s="23" t="str">
        <f t="shared" si="8"/>
        <v/>
      </c>
    </row>
    <row r="50" spans="2:38" s="23" customFormat="1">
      <c r="B50" s="84">
        <v>2600</v>
      </c>
      <c r="C50" s="83" t="s">
        <v>889</v>
      </c>
      <c r="D50" s="30">
        <v>33</v>
      </c>
      <c r="E50" s="82" t="s">
        <v>223</v>
      </c>
      <c r="F50" s="81">
        <v>3548.6719999999996</v>
      </c>
      <c r="G50" s="80">
        <v>0.14996139745840667</v>
      </c>
      <c r="H50" s="79">
        <v>931</v>
      </c>
      <c r="I50" s="78">
        <v>11</v>
      </c>
      <c r="J50" s="77" t="s">
        <v>888</v>
      </c>
      <c r="K50" s="24"/>
      <c r="L50" s="150" t="s">
        <v>816</v>
      </c>
      <c r="M50" s="151">
        <v>0</v>
      </c>
      <c r="O50" s="38" t="s">
        <v>799</v>
      </c>
      <c r="P50" s="149">
        <f t="shared" si="2"/>
        <v>2.3333333333333335</v>
      </c>
      <c r="Q50" s="23">
        <f t="shared" si="3"/>
        <v>3</v>
      </c>
      <c r="R50" s="149">
        <f t="shared" si="4"/>
        <v>0.70710678118654757</v>
      </c>
      <c r="S50" s="23" t="str">
        <f t="shared" si="9"/>
        <v/>
      </c>
      <c r="T50" s="23">
        <f t="shared" si="9"/>
        <v>2</v>
      </c>
      <c r="U50" s="23">
        <f t="shared" si="9"/>
        <v>1</v>
      </c>
      <c r="V50" s="23" t="str">
        <f t="shared" si="9"/>
        <v/>
      </c>
      <c r="W50" s="23" t="str">
        <f t="shared" si="9"/>
        <v/>
      </c>
      <c r="X50" s="23" t="str">
        <f t="shared" si="9"/>
        <v/>
      </c>
      <c r="Y50" s="23" t="str">
        <f t="shared" si="9"/>
        <v/>
      </c>
      <c r="Z50" s="23" t="str">
        <f t="shared" si="9"/>
        <v/>
      </c>
      <c r="AA50" s="23" t="str">
        <f t="shared" si="9"/>
        <v/>
      </c>
      <c r="AB50" s="23" t="str">
        <f t="shared" si="9"/>
        <v/>
      </c>
      <c r="AC50" s="23" t="str">
        <f t="shared" si="9"/>
        <v/>
      </c>
      <c r="AD50" s="23" t="str">
        <f t="shared" si="9"/>
        <v/>
      </c>
      <c r="AE50" s="23" t="str">
        <f t="shared" si="9"/>
        <v/>
      </c>
      <c r="AF50" s="23" t="str">
        <f t="shared" si="9"/>
        <v/>
      </c>
      <c r="AG50" s="23" t="str">
        <f t="shared" si="9"/>
        <v/>
      </c>
      <c r="AH50" s="23" t="str">
        <f t="shared" si="8"/>
        <v/>
      </c>
      <c r="AI50" s="23" t="str">
        <f t="shared" si="8"/>
        <v/>
      </c>
      <c r="AJ50" s="23" t="str">
        <f t="shared" si="8"/>
        <v/>
      </c>
      <c r="AK50" s="23" t="str">
        <f t="shared" si="8"/>
        <v/>
      </c>
      <c r="AL50" s="23" t="str">
        <f t="shared" si="8"/>
        <v/>
      </c>
    </row>
    <row r="51" spans="2:38" s="23" customFormat="1">
      <c r="B51" s="84">
        <v>2600</v>
      </c>
      <c r="C51" s="83" t="s">
        <v>889</v>
      </c>
      <c r="D51" s="30">
        <v>22</v>
      </c>
      <c r="E51" s="82" t="s">
        <v>227</v>
      </c>
      <c r="F51" s="81">
        <v>2593.84</v>
      </c>
      <c r="G51" s="80">
        <v>0.16243364877032263</v>
      </c>
      <c r="H51" s="79">
        <v>938</v>
      </c>
      <c r="I51" s="78">
        <v>11</v>
      </c>
      <c r="J51" s="77" t="s">
        <v>888</v>
      </c>
      <c r="K51" s="24"/>
      <c r="L51" s="150" t="s">
        <v>814</v>
      </c>
      <c r="M51" s="151">
        <v>0</v>
      </c>
      <c r="O51" s="38" t="s">
        <v>797</v>
      </c>
      <c r="P51" s="149">
        <f t="shared" si="2"/>
        <v>10</v>
      </c>
      <c r="Q51" s="23">
        <f t="shared" si="3"/>
        <v>1</v>
      </c>
      <c r="R51" s="149">
        <f t="shared" si="4"/>
        <v>0</v>
      </c>
      <c r="S51" s="23" t="str">
        <f t="shared" si="9"/>
        <v/>
      </c>
      <c r="T51" s="23" t="str">
        <f t="shared" si="9"/>
        <v/>
      </c>
      <c r="U51" s="23" t="str">
        <f t="shared" si="9"/>
        <v/>
      </c>
      <c r="V51" s="23" t="str">
        <f t="shared" si="9"/>
        <v/>
      </c>
      <c r="W51" s="23" t="str">
        <f t="shared" si="9"/>
        <v/>
      </c>
      <c r="X51" s="23" t="str">
        <f t="shared" si="9"/>
        <v/>
      </c>
      <c r="Y51" s="23" t="str">
        <f t="shared" si="9"/>
        <v/>
      </c>
      <c r="Z51" s="23" t="str">
        <f t="shared" si="9"/>
        <v/>
      </c>
      <c r="AA51" s="23" t="str">
        <f t="shared" si="9"/>
        <v/>
      </c>
      <c r="AB51" s="23">
        <f t="shared" si="9"/>
        <v>1</v>
      </c>
      <c r="AC51" s="23" t="str">
        <f t="shared" si="9"/>
        <v/>
      </c>
      <c r="AD51" s="23" t="str">
        <f t="shared" si="9"/>
        <v/>
      </c>
      <c r="AE51" s="23" t="str">
        <f t="shared" si="9"/>
        <v/>
      </c>
      <c r="AF51" s="23" t="str">
        <f t="shared" si="9"/>
        <v/>
      </c>
      <c r="AG51" s="23" t="str">
        <f t="shared" si="9"/>
        <v/>
      </c>
      <c r="AH51" s="23" t="str">
        <f t="shared" si="8"/>
        <v/>
      </c>
      <c r="AI51" s="23" t="str">
        <f t="shared" si="8"/>
        <v/>
      </c>
      <c r="AJ51" s="23" t="str">
        <f t="shared" si="8"/>
        <v/>
      </c>
      <c r="AK51" s="23" t="str">
        <f t="shared" si="8"/>
        <v/>
      </c>
      <c r="AL51" s="23" t="str">
        <f t="shared" si="8"/>
        <v/>
      </c>
    </row>
    <row r="52" spans="2:38" s="23" customFormat="1">
      <c r="B52" s="84">
        <v>2600</v>
      </c>
      <c r="C52" s="83" t="s">
        <v>889</v>
      </c>
      <c r="D52" s="30">
        <v>35</v>
      </c>
      <c r="E52" s="82" t="s">
        <v>216</v>
      </c>
      <c r="F52" s="81">
        <v>2796.5279999999993</v>
      </c>
      <c r="G52" s="80">
        <v>0.37513013927043787</v>
      </c>
      <c r="H52" s="79">
        <v>1054</v>
      </c>
      <c r="I52" s="78">
        <v>12</v>
      </c>
      <c r="J52" s="77" t="s">
        <v>888</v>
      </c>
      <c r="K52" s="24"/>
      <c r="L52" s="150" t="s">
        <v>952</v>
      </c>
      <c r="M52" s="151">
        <v>0</v>
      </c>
      <c r="O52" s="38" t="s">
        <v>795</v>
      </c>
      <c r="P52" s="149">
        <f t="shared" si="2"/>
        <v>5.5</v>
      </c>
      <c r="Q52" s="23">
        <f t="shared" si="3"/>
        <v>2</v>
      </c>
      <c r="R52" s="149">
        <f t="shared" si="4"/>
        <v>0</v>
      </c>
      <c r="S52" s="23" t="str">
        <f t="shared" si="9"/>
        <v/>
      </c>
      <c r="T52" s="23" t="str">
        <f t="shared" si="9"/>
        <v/>
      </c>
      <c r="U52" s="23" t="str">
        <f t="shared" si="9"/>
        <v/>
      </c>
      <c r="V52" s="23" t="str">
        <f t="shared" si="9"/>
        <v/>
      </c>
      <c r="W52" s="23">
        <f t="shared" si="9"/>
        <v>1</v>
      </c>
      <c r="X52" s="23">
        <f t="shared" si="9"/>
        <v>1</v>
      </c>
      <c r="Y52" s="23" t="str">
        <f t="shared" si="9"/>
        <v/>
      </c>
      <c r="Z52" s="23" t="str">
        <f t="shared" si="9"/>
        <v/>
      </c>
      <c r="AA52" s="23" t="str">
        <f t="shared" si="9"/>
        <v/>
      </c>
      <c r="AB52" s="23" t="str">
        <f t="shared" si="9"/>
        <v/>
      </c>
      <c r="AC52" s="23" t="str">
        <f t="shared" si="9"/>
        <v/>
      </c>
      <c r="AD52" s="23" t="str">
        <f t="shared" si="9"/>
        <v/>
      </c>
      <c r="AE52" s="23" t="str">
        <f t="shared" si="9"/>
        <v/>
      </c>
      <c r="AF52" s="23" t="str">
        <f t="shared" si="9"/>
        <v/>
      </c>
      <c r="AG52" s="23" t="str">
        <f t="shared" si="9"/>
        <v/>
      </c>
      <c r="AH52" s="23" t="str">
        <f t="shared" si="8"/>
        <v/>
      </c>
      <c r="AI52" s="23" t="str">
        <f t="shared" si="8"/>
        <v/>
      </c>
      <c r="AJ52" s="23" t="str">
        <f t="shared" si="8"/>
        <v/>
      </c>
      <c r="AK52" s="23" t="str">
        <f t="shared" si="8"/>
        <v/>
      </c>
      <c r="AL52" s="23" t="str">
        <f t="shared" si="8"/>
        <v/>
      </c>
    </row>
    <row r="53" spans="2:38" s="23" customFormat="1">
      <c r="B53" s="84">
        <v>2600</v>
      </c>
      <c r="C53" s="93" t="s">
        <v>889</v>
      </c>
      <c r="D53" s="30">
        <v>36</v>
      </c>
      <c r="E53" s="82" t="s">
        <v>217</v>
      </c>
      <c r="F53" s="81">
        <v>3679.4030000000002</v>
      </c>
      <c r="G53" s="80">
        <v>0.55176202078605163</v>
      </c>
      <c r="H53" s="79">
        <v>1146</v>
      </c>
      <c r="I53" s="78">
        <v>12</v>
      </c>
      <c r="J53" s="77" t="s">
        <v>888</v>
      </c>
      <c r="K53" s="24"/>
      <c r="L53" s="150" t="s">
        <v>953</v>
      </c>
      <c r="M53" s="151">
        <v>0.01</v>
      </c>
      <c r="O53" s="38" t="s">
        <v>793</v>
      </c>
      <c r="P53" s="149">
        <f t="shared" si="2"/>
        <v>10</v>
      </c>
      <c r="Q53" s="23">
        <f t="shared" si="3"/>
        <v>2</v>
      </c>
      <c r="R53" s="149">
        <f t="shared" si="4"/>
        <v>0</v>
      </c>
      <c r="S53" s="23" t="str">
        <f t="shared" si="9"/>
        <v/>
      </c>
      <c r="T53" s="23" t="str">
        <f t="shared" si="9"/>
        <v/>
      </c>
      <c r="U53" s="23" t="str">
        <f t="shared" si="9"/>
        <v/>
      </c>
      <c r="V53" s="23" t="str">
        <f t="shared" si="9"/>
        <v/>
      </c>
      <c r="W53" s="23" t="str">
        <f t="shared" si="9"/>
        <v/>
      </c>
      <c r="X53" s="23" t="str">
        <f t="shared" si="9"/>
        <v/>
      </c>
      <c r="Y53" s="23" t="str">
        <f t="shared" si="9"/>
        <v/>
      </c>
      <c r="Z53" s="23" t="str">
        <f t="shared" si="9"/>
        <v/>
      </c>
      <c r="AA53" s="23">
        <f t="shared" si="9"/>
        <v>1</v>
      </c>
      <c r="AB53" s="23" t="str">
        <f t="shared" si="9"/>
        <v/>
      </c>
      <c r="AC53" s="23">
        <f t="shared" si="9"/>
        <v>1</v>
      </c>
      <c r="AD53" s="23" t="str">
        <f t="shared" si="9"/>
        <v/>
      </c>
      <c r="AE53" s="23" t="str">
        <f t="shared" si="9"/>
        <v/>
      </c>
      <c r="AF53" s="23" t="str">
        <f t="shared" si="9"/>
        <v/>
      </c>
      <c r="AG53" s="23" t="str">
        <f t="shared" si="9"/>
        <v/>
      </c>
      <c r="AH53" s="23" t="str">
        <f t="shared" si="8"/>
        <v/>
      </c>
      <c r="AI53" s="23" t="str">
        <f t="shared" si="8"/>
        <v/>
      </c>
      <c r="AJ53" s="23" t="str">
        <f t="shared" si="8"/>
        <v/>
      </c>
      <c r="AK53" s="23" t="str">
        <f t="shared" si="8"/>
        <v/>
      </c>
      <c r="AL53" s="23" t="str">
        <f t="shared" si="8"/>
        <v/>
      </c>
    </row>
    <row r="54" spans="2:38" s="23" customFormat="1">
      <c r="B54" s="84">
        <v>2600</v>
      </c>
      <c r="C54" s="83" t="s">
        <v>889</v>
      </c>
      <c r="D54" s="30">
        <v>34</v>
      </c>
      <c r="E54" s="82" t="s">
        <v>224</v>
      </c>
      <c r="F54" s="81">
        <v>1965.74</v>
      </c>
      <c r="G54" s="80">
        <v>0.56995593447466431</v>
      </c>
      <c r="H54" s="79">
        <v>1153</v>
      </c>
      <c r="I54" s="78">
        <v>12</v>
      </c>
      <c r="J54" s="77" t="s">
        <v>888</v>
      </c>
      <c r="K54" s="24"/>
      <c r="L54" s="150" t="s">
        <v>954</v>
      </c>
      <c r="M54" s="151">
        <v>0.02</v>
      </c>
      <c r="O54" s="38" t="s">
        <v>791</v>
      </c>
      <c r="P54" s="149">
        <f t="shared" si="2"/>
        <v>15.2</v>
      </c>
      <c r="Q54" s="23">
        <f t="shared" si="3"/>
        <v>5</v>
      </c>
      <c r="R54" s="149">
        <f t="shared" si="4"/>
        <v>0</v>
      </c>
      <c r="S54" s="23" t="str">
        <f t="shared" si="9"/>
        <v/>
      </c>
      <c r="T54" s="23" t="str">
        <f t="shared" si="9"/>
        <v/>
      </c>
      <c r="U54" s="23" t="str">
        <f t="shared" si="9"/>
        <v/>
      </c>
      <c r="V54" s="23" t="str">
        <f t="shared" si="9"/>
        <v/>
      </c>
      <c r="W54" s="23" t="str">
        <f t="shared" si="9"/>
        <v/>
      </c>
      <c r="X54" s="23" t="str">
        <f t="shared" si="9"/>
        <v/>
      </c>
      <c r="Y54" s="23" t="str">
        <f t="shared" si="9"/>
        <v/>
      </c>
      <c r="Z54" s="23" t="str">
        <f t="shared" si="9"/>
        <v/>
      </c>
      <c r="AA54" s="23" t="str">
        <f t="shared" si="9"/>
        <v/>
      </c>
      <c r="AB54" s="23" t="str">
        <f t="shared" si="9"/>
        <v/>
      </c>
      <c r="AC54" s="23" t="str">
        <f t="shared" si="9"/>
        <v/>
      </c>
      <c r="AD54" s="23">
        <f t="shared" si="9"/>
        <v>1</v>
      </c>
      <c r="AE54" s="23">
        <f t="shared" si="9"/>
        <v>1</v>
      </c>
      <c r="AF54" s="23" t="str">
        <f t="shared" si="9"/>
        <v/>
      </c>
      <c r="AG54" s="23" t="str">
        <f t="shared" si="9"/>
        <v/>
      </c>
      <c r="AH54" s="23">
        <f t="shared" si="8"/>
        <v>1</v>
      </c>
      <c r="AI54" s="23">
        <f t="shared" si="8"/>
        <v>1</v>
      </c>
      <c r="AJ54" s="23">
        <f t="shared" si="8"/>
        <v>1</v>
      </c>
      <c r="AK54" s="23" t="str">
        <f t="shared" si="8"/>
        <v/>
      </c>
      <c r="AL54" s="23" t="str">
        <f t="shared" si="8"/>
        <v/>
      </c>
    </row>
    <row r="55" spans="2:38" s="23" customFormat="1">
      <c r="B55" s="84">
        <v>2600</v>
      </c>
      <c r="C55" s="83" t="s">
        <v>889</v>
      </c>
      <c r="D55" s="30">
        <v>24</v>
      </c>
      <c r="E55" s="82" t="s">
        <v>222</v>
      </c>
      <c r="F55" s="81">
        <v>3683.0110000000004</v>
      </c>
      <c r="G55" s="80">
        <v>0.71758890389146457</v>
      </c>
      <c r="H55" s="79">
        <v>1223</v>
      </c>
      <c r="I55" s="78">
        <v>13</v>
      </c>
      <c r="J55" s="77" t="s">
        <v>888</v>
      </c>
      <c r="K55" s="24"/>
      <c r="L55" s="150" t="s">
        <v>807</v>
      </c>
      <c r="M55" s="151">
        <v>0</v>
      </c>
      <c r="O55" s="38" t="s">
        <v>789</v>
      </c>
      <c r="P55" s="149">
        <f t="shared" si="2"/>
        <v>15.285714285714286</v>
      </c>
      <c r="Q55" s="23">
        <f t="shared" si="3"/>
        <v>14</v>
      </c>
      <c r="R55" s="149">
        <f t="shared" si="4"/>
        <v>2.5166114784235831</v>
      </c>
      <c r="S55" s="23" t="str">
        <f t="shared" si="9"/>
        <v/>
      </c>
      <c r="T55" s="23" t="str">
        <f t="shared" si="9"/>
        <v/>
      </c>
      <c r="U55" s="23" t="str">
        <f t="shared" si="9"/>
        <v/>
      </c>
      <c r="V55" s="23" t="str">
        <f t="shared" si="9"/>
        <v/>
      </c>
      <c r="W55" s="23" t="str">
        <f t="shared" si="9"/>
        <v/>
      </c>
      <c r="X55" s="23" t="str">
        <f t="shared" si="9"/>
        <v/>
      </c>
      <c r="Y55" s="23" t="str">
        <f t="shared" si="9"/>
        <v/>
      </c>
      <c r="Z55" s="23" t="str">
        <f t="shared" si="9"/>
        <v/>
      </c>
      <c r="AA55" s="23" t="str">
        <f t="shared" si="9"/>
        <v/>
      </c>
      <c r="AB55" s="23" t="str">
        <f t="shared" si="9"/>
        <v/>
      </c>
      <c r="AC55" s="23" t="str">
        <f t="shared" si="9"/>
        <v/>
      </c>
      <c r="AD55" s="23" t="str">
        <f t="shared" si="9"/>
        <v/>
      </c>
      <c r="AE55" s="23" t="str">
        <f t="shared" si="9"/>
        <v/>
      </c>
      <c r="AF55" s="23">
        <f t="shared" si="9"/>
        <v>3</v>
      </c>
      <c r="AG55" s="23">
        <f t="shared" si="9"/>
        <v>7</v>
      </c>
      <c r="AH55" s="23">
        <f t="shared" si="9"/>
        <v>3</v>
      </c>
      <c r="AI55" s="23" t="str">
        <f t="shared" ref="AI55:AL74" si="10">IF(COUNTIFS($C$7:$C$1622,$O55,$I$7:$I$1622,AI$6)&gt;0,COUNTIFS($C$7:$C$1622,$O55,$I$7:$I$1622,AI$6),"")</f>
        <v/>
      </c>
      <c r="AJ55" s="23" t="str">
        <f t="shared" si="10"/>
        <v/>
      </c>
      <c r="AK55" s="23">
        <f t="shared" si="10"/>
        <v>1</v>
      </c>
      <c r="AL55" s="23" t="str">
        <f t="shared" si="10"/>
        <v/>
      </c>
    </row>
    <row r="56" spans="2:38" s="23" customFormat="1">
      <c r="B56" s="84">
        <v>478</v>
      </c>
      <c r="C56" s="104" t="s">
        <v>887</v>
      </c>
      <c r="D56" s="30">
        <v>1</v>
      </c>
      <c r="E56" s="82" t="s">
        <v>61</v>
      </c>
      <c r="F56" s="81">
        <v>4318.5850000000009</v>
      </c>
      <c r="G56" s="80">
        <v>-1.4113179017878852</v>
      </c>
      <c r="H56" s="79">
        <v>131</v>
      </c>
      <c r="I56" s="78">
        <v>4</v>
      </c>
      <c r="J56" s="77" t="s">
        <v>886</v>
      </c>
      <c r="K56" s="24"/>
      <c r="L56" s="150" t="s">
        <v>955</v>
      </c>
      <c r="M56" s="151">
        <v>0</v>
      </c>
      <c r="O56" s="38" t="s">
        <v>787</v>
      </c>
      <c r="P56" s="149">
        <f t="shared" si="2"/>
        <v>11.75</v>
      </c>
      <c r="Q56" s="23">
        <f t="shared" si="3"/>
        <v>4</v>
      </c>
      <c r="R56" s="149">
        <f t="shared" si="4"/>
        <v>0.57735026918962584</v>
      </c>
      <c r="S56" s="23" t="str">
        <f t="shared" ref="S56:AH71" si="11">IF(COUNTIFS($C$7:$C$1622,$O56,$I$7:$I$1622,S$6)&gt;0,COUNTIFS($C$7:$C$1622,$O56,$I$7:$I$1622,S$6),"")</f>
        <v/>
      </c>
      <c r="T56" s="23" t="str">
        <f t="shared" si="11"/>
        <v/>
      </c>
      <c r="U56" s="23" t="str">
        <f t="shared" si="11"/>
        <v/>
      </c>
      <c r="V56" s="23" t="str">
        <f t="shared" si="11"/>
        <v/>
      </c>
      <c r="W56" s="23" t="str">
        <f t="shared" si="11"/>
        <v/>
      </c>
      <c r="X56" s="23" t="str">
        <f t="shared" si="11"/>
        <v/>
      </c>
      <c r="Y56" s="23" t="str">
        <f t="shared" si="11"/>
        <v/>
      </c>
      <c r="Z56" s="23" t="str">
        <f t="shared" si="11"/>
        <v/>
      </c>
      <c r="AA56" s="23" t="str">
        <f t="shared" si="11"/>
        <v/>
      </c>
      <c r="AB56" s="23">
        <f t="shared" si="11"/>
        <v>1</v>
      </c>
      <c r="AC56" s="23">
        <f t="shared" si="11"/>
        <v>1</v>
      </c>
      <c r="AD56" s="23" t="str">
        <f t="shared" si="11"/>
        <v/>
      </c>
      <c r="AE56" s="23">
        <f t="shared" si="11"/>
        <v>2</v>
      </c>
      <c r="AF56" s="23" t="str">
        <f t="shared" si="11"/>
        <v/>
      </c>
      <c r="AG56" s="23" t="str">
        <f t="shared" si="11"/>
        <v/>
      </c>
      <c r="AH56" s="23" t="str">
        <f t="shared" si="11"/>
        <v/>
      </c>
      <c r="AI56" s="23" t="str">
        <f t="shared" si="10"/>
        <v/>
      </c>
      <c r="AJ56" s="23" t="str">
        <f t="shared" si="10"/>
        <v/>
      </c>
      <c r="AK56" s="23" t="str">
        <f t="shared" si="10"/>
        <v/>
      </c>
      <c r="AL56" s="23" t="str">
        <f t="shared" si="10"/>
        <v/>
      </c>
    </row>
    <row r="57" spans="2:38" s="23" customFormat="1">
      <c r="B57" s="84">
        <v>478</v>
      </c>
      <c r="C57" s="104" t="s">
        <v>887</v>
      </c>
      <c r="D57" s="30">
        <v>2</v>
      </c>
      <c r="E57" s="82" t="s">
        <v>63</v>
      </c>
      <c r="F57" s="81">
        <v>4594.2209999999986</v>
      </c>
      <c r="G57" s="80">
        <v>-1.3993387224773191</v>
      </c>
      <c r="H57" s="79">
        <v>137</v>
      </c>
      <c r="I57" s="78">
        <v>4</v>
      </c>
      <c r="J57" s="77" t="s">
        <v>886</v>
      </c>
      <c r="K57" s="24"/>
      <c r="L57" s="150" t="s">
        <v>956</v>
      </c>
      <c r="M57" s="151">
        <v>0</v>
      </c>
      <c r="O57" s="38" t="s">
        <v>785</v>
      </c>
      <c r="P57" s="149">
        <f t="shared" si="2"/>
        <v>11.666666666666666</v>
      </c>
      <c r="Q57" s="23">
        <f t="shared" si="3"/>
        <v>3</v>
      </c>
      <c r="R57" s="149">
        <f t="shared" si="4"/>
        <v>0</v>
      </c>
      <c r="S57" s="23" t="str">
        <f t="shared" si="11"/>
        <v/>
      </c>
      <c r="T57" s="23" t="str">
        <f t="shared" si="11"/>
        <v/>
      </c>
      <c r="U57" s="23" t="str">
        <f t="shared" si="11"/>
        <v/>
      </c>
      <c r="V57" s="23" t="str">
        <f t="shared" si="11"/>
        <v/>
      </c>
      <c r="W57" s="23" t="str">
        <f t="shared" si="11"/>
        <v/>
      </c>
      <c r="X57" s="23" t="str">
        <f t="shared" si="11"/>
        <v/>
      </c>
      <c r="Y57" s="23" t="str">
        <f t="shared" si="11"/>
        <v/>
      </c>
      <c r="Z57" s="23" t="str">
        <f t="shared" si="11"/>
        <v/>
      </c>
      <c r="AA57" s="23" t="str">
        <f t="shared" si="11"/>
        <v/>
      </c>
      <c r="AB57" s="23">
        <f t="shared" si="11"/>
        <v>1</v>
      </c>
      <c r="AC57" s="23" t="str">
        <f t="shared" si="11"/>
        <v/>
      </c>
      <c r="AD57" s="23">
        <f t="shared" si="11"/>
        <v>1</v>
      </c>
      <c r="AE57" s="23">
        <f t="shared" si="11"/>
        <v>1</v>
      </c>
      <c r="AF57" s="23" t="str">
        <f t="shared" si="11"/>
        <v/>
      </c>
      <c r="AG57" s="23" t="str">
        <f t="shared" si="11"/>
        <v/>
      </c>
      <c r="AH57" s="23" t="str">
        <f t="shared" si="11"/>
        <v/>
      </c>
      <c r="AI57" s="23" t="str">
        <f t="shared" si="10"/>
        <v/>
      </c>
      <c r="AJ57" s="23" t="str">
        <f t="shared" si="10"/>
        <v/>
      </c>
      <c r="AK57" s="23" t="str">
        <f t="shared" si="10"/>
        <v/>
      </c>
      <c r="AL57" s="23" t="str">
        <f t="shared" si="10"/>
        <v/>
      </c>
    </row>
    <row r="58" spans="2:38" s="23" customFormat="1">
      <c r="B58" s="84">
        <v>478</v>
      </c>
      <c r="C58" s="104" t="s">
        <v>887</v>
      </c>
      <c r="D58" s="30">
        <v>3</v>
      </c>
      <c r="E58" s="82" t="s">
        <v>64</v>
      </c>
      <c r="F58" s="81">
        <v>2934.3029999999985</v>
      </c>
      <c r="G58" s="80">
        <v>-1.1565767077630993</v>
      </c>
      <c r="H58" s="79">
        <v>229</v>
      </c>
      <c r="I58" s="78">
        <v>5</v>
      </c>
      <c r="J58" s="77" t="s">
        <v>886</v>
      </c>
      <c r="K58" s="24"/>
      <c r="L58" s="150" t="s">
        <v>957</v>
      </c>
      <c r="M58" s="151">
        <v>0</v>
      </c>
      <c r="O58" s="38" t="s">
        <v>783</v>
      </c>
      <c r="P58" s="149">
        <f t="shared" si="2"/>
        <v>14.333333333333334</v>
      </c>
      <c r="Q58" s="23">
        <f t="shared" si="3"/>
        <v>3</v>
      </c>
      <c r="R58" s="149">
        <f t="shared" si="4"/>
        <v>0</v>
      </c>
      <c r="S58" s="23" t="str">
        <f t="shared" si="11"/>
        <v/>
      </c>
      <c r="T58" s="23" t="str">
        <f t="shared" si="11"/>
        <v/>
      </c>
      <c r="U58" s="23" t="str">
        <f t="shared" si="11"/>
        <v/>
      </c>
      <c r="V58" s="23" t="str">
        <f t="shared" si="11"/>
        <v/>
      </c>
      <c r="W58" s="23" t="str">
        <f t="shared" si="11"/>
        <v/>
      </c>
      <c r="X58" s="23" t="str">
        <f t="shared" si="11"/>
        <v/>
      </c>
      <c r="Y58" s="23" t="str">
        <f t="shared" si="11"/>
        <v/>
      </c>
      <c r="Z58" s="23" t="str">
        <f t="shared" si="11"/>
        <v/>
      </c>
      <c r="AA58" s="23" t="str">
        <f t="shared" si="11"/>
        <v/>
      </c>
      <c r="AB58" s="23" t="str">
        <f t="shared" si="11"/>
        <v/>
      </c>
      <c r="AC58" s="23">
        <f t="shared" si="11"/>
        <v>1</v>
      </c>
      <c r="AD58" s="23" t="str">
        <f t="shared" si="11"/>
        <v/>
      </c>
      <c r="AE58" s="23" t="str">
        <f t="shared" si="11"/>
        <v/>
      </c>
      <c r="AF58" s="23" t="str">
        <f t="shared" si="11"/>
        <v/>
      </c>
      <c r="AG58" s="23">
        <f t="shared" si="11"/>
        <v>1</v>
      </c>
      <c r="AH58" s="23" t="str">
        <f t="shared" si="11"/>
        <v/>
      </c>
      <c r="AI58" s="23">
        <f t="shared" si="10"/>
        <v>1</v>
      </c>
      <c r="AJ58" s="23" t="str">
        <f t="shared" si="10"/>
        <v/>
      </c>
      <c r="AK58" s="23" t="str">
        <f t="shared" si="10"/>
        <v/>
      </c>
      <c r="AL58" s="23" t="str">
        <f t="shared" si="10"/>
        <v/>
      </c>
    </row>
    <row r="59" spans="2:38" s="23" customFormat="1">
      <c r="B59" s="84">
        <v>41</v>
      </c>
      <c r="C59" s="104" t="s">
        <v>885</v>
      </c>
      <c r="D59" s="30">
        <v>1</v>
      </c>
      <c r="E59" s="82" t="s">
        <v>61</v>
      </c>
      <c r="F59" s="81">
        <v>2906.4649999999992</v>
      </c>
      <c r="G59" s="80">
        <v>0.15195638285490667</v>
      </c>
      <c r="H59" s="79">
        <v>932</v>
      </c>
      <c r="I59" s="78">
        <v>11</v>
      </c>
      <c r="J59" s="77" t="s">
        <v>884</v>
      </c>
      <c r="K59" s="24"/>
      <c r="L59" s="150" t="s">
        <v>801</v>
      </c>
      <c r="M59" s="151">
        <v>0</v>
      </c>
      <c r="O59" s="38" t="s">
        <v>781</v>
      </c>
      <c r="P59" s="149">
        <f t="shared" si="2"/>
        <v>6</v>
      </c>
      <c r="Q59" s="23">
        <f t="shared" si="3"/>
        <v>4</v>
      </c>
      <c r="R59" s="149">
        <f t="shared" si="4"/>
        <v>0.57735026918962584</v>
      </c>
      <c r="S59" s="23" t="str">
        <f t="shared" si="11"/>
        <v/>
      </c>
      <c r="T59" s="23" t="str">
        <f t="shared" si="11"/>
        <v/>
      </c>
      <c r="U59" s="23" t="str">
        <f t="shared" si="11"/>
        <v/>
      </c>
      <c r="V59" s="23" t="str">
        <f t="shared" si="11"/>
        <v/>
      </c>
      <c r="W59" s="23">
        <f t="shared" si="11"/>
        <v>1</v>
      </c>
      <c r="X59" s="23">
        <f t="shared" si="11"/>
        <v>2</v>
      </c>
      <c r="Y59" s="23">
        <f t="shared" si="11"/>
        <v>1</v>
      </c>
      <c r="Z59" s="23" t="str">
        <f t="shared" si="11"/>
        <v/>
      </c>
      <c r="AA59" s="23" t="str">
        <f t="shared" si="11"/>
        <v/>
      </c>
      <c r="AB59" s="23" t="str">
        <f t="shared" si="11"/>
        <v/>
      </c>
      <c r="AC59" s="23" t="str">
        <f t="shared" si="11"/>
        <v/>
      </c>
      <c r="AD59" s="23" t="str">
        <f t="shared" si="11"/>
        <v/>
      </c>
      <c r="AE59" s="23" t="str">
        <f t="shared" si="11"/>
        <v/>
      </c>
      <c r="AF59" s="23" t="str">
        <f t="shared" si="11"/>
        <v/>
      </c>
      <c r="AG59" s="23" t="str">
        <f t="shared" si="11"/>
        <v/>
      </c>
      <c r="AH59" s="23" t="str">
        <f t="shared" si="11"/>
        <v/>
      </c>
      <c r="AI59" s="23" t="str">
        <f t="shared" si="10"/>
        <v/>
      </c>
      <c r="AJ59" s="23" t="str">
        <f t="shared" si="10"/>
        <v/>
      </c>
      <c r="AK59" s="23" t="str">
        <f t="shared" si="10"/>
        <v/>
      </c>
      <c r="AL59" s="23" t="str">
        <f t="shared" si="10"/>
        <v/>
      </c>
    </row>
    <row r="60" spans="2:38" s="23" customFormat="1">
      <c r="B60" s="84">
        <v>1309</v>
      </c>
      <c r="C60" s="104" t="s">
        <v>883</v>
      </c>
      <c r="D60" s="30">
        <v>4</v>
      </c>
      <c r="E60" s="82" t="s">
        <v>193</v>
      </c>
      <c r="F60" s="81">
        <v>5679.3180000000011</v>
      </c>
      <c r="G60" s="80">
        <v>-1.9261070876954494</v>
      </c>
      <c r="H60" s="79">
        <v>21</v>
      </c>
      <c r="I60" s="78">
        <v>2</v>
      </c>
      <c r="J60" s="77" t="s">
        <v>882</v>
      </c>
      <c r="K60" s="24"/>
      <c r="L60" s="150" t="s">
        <v>958</v>
      </c>
      <c r="M60" s="151">
        <v>0</v>
      </c>
      <c r="O60" s="38" t="s">
        <v>779</v>
      </c>
      <c r="P60" s="149">
        <f t="shared" si="2"/>
        <v>4</v>
      </c>
      <c r="Q60" s="23">
        <f t="shared" si="3"/>
        <v>1</v>
      </c>
      <c r="R60" s="149">
        <f t="shared" si="4"/>
        <v>0</v>
      </c>
      <c r="S60" s="23" t="str">
        <f t="shared" si="11"/>
        <v/>
      </c>
      <c r="T60" s="23" t="str">
        <f t="shared" si="11"/>
        <v/>
      </c>
      <c r="U60" s="23" t="str">
        <f t="shared" si="11"/>
        <v/>
      </c>
      <c r="V60" s="23">
        <f t="shared" si="11"/>
        <v>1</v>
      </c>
      <c r="W60" s="23" t="str">
        <f t="shared" si="11"/>
        <v/>
      </c>
      <c r="X60" s="23" t="str">
        <f t="shared" si="11"/>
        <v/>
      </c>
      <c r="Y60" s="23" t="str">
        <f t="shared" si="11"/>
        <v/>
      </c>
      <c r="Z60" s="23" t="str">
        <f t="shared" si="11"/>
        <v/>
      </c>
      <c r="AA60" s="23" t="str">
        <f t="shared" si="11"/>
        <v/>
      </c>
      <c r="AB60" s="23" t="str">
        <f t="shared" si="11"/>
        <v/>
      </c>
      <c r="AC60" s="23" t="str">
        <f t="shared" si="11"/>
        <v/>
      </c>
      <c r="AD60" s="23" t="str">
        <f t="shared" si="11"/>
        <v/>
      </c>
      <c r="AE60" s="23" t="str">
        <f t="shared" si="11"/>
        <v/>
      </c>
      <c r="AF60" s="23" t="str">
        <f t="shared" si="11"/>
        <v/>
      </c>
      <c r="AG60" s="23" t="str">
        <f t="shared" si="11"/>
        <v/>
      </c>
      <c r="AH60" s="23" t="str">
        <f t="shared" si="11"/>
        <v/>
      </c>
      <c r="AI60" s="23" t="str">
        <f t="shared" si="10"/>
        <v/>
      </c>
      <c r="AJ60" s="23" t="str">
        <f t="shared" si="10"/>
        <v/>
      </c>
      <c r="AK60" s="23" t="str">
        <f t="shared" si="10"/>
        <v/>
      </c>
      <c r="AL60" s="23" t="str">
        <f t="shared" si="10"/>
        <v/>
      </c>
    </row>
    <row r="61" spans="2:38" s="23" customFormat="1">
      <c r="B61" s="84">
        <v>1309</v>
      </c>
      <c r="C61" s="104" t="s">
        <v>883</v>
      </c>
      <c r="D61" s="30">
        <v>7</v>
      </c>
      <c r="E61" s="82" t="s">
        <v>187</v>
      </c>
      <c r="F61" s="81">
        <v>5487.7530000000052</v>
      </c>
      <c r="G61" s="80">
        <v>-1.4189292945509069</v>
      </c>
      <c r="H61" s="79">
        <v>130</v>
      </c>
      <c r="I61" s="78">
        <v>4</v>
      </c>
      <c r="J61" s="77" t="s">
        <v>882</v>
      </c>
      <c r="K61" s="24"/>
      <c r="L61" s="150" t="s">
        <v>793</v>
      </c>
      <c r="M61" s="151">
        <v>0.01</v>
      </c>
      <c r="O61" s="38" t="s">
        <v>777</v>
      </c>
      <c r="P61" s="149">
        <f t="shared" si="2"/>
        <v>4</v>
      </c>
      <c r="Q61" s="23">
        <f t="shared" si="3"/>
        <v>3</v>
      </c>
      <c r="R61" s="149">
        <f t="shared" si="4"/>
        <v>0</v>
      </c>
      <c r="S61" s="23" t="str">
        <f t="shared" si="11"/>
        <v/>
      </c>
      <c r="T61" s="23" t="str">
        <f t="shared" si="11"/>
        <v/>
      </c>
      <c r="U61" s="23" t="str">
        <f t="shared" si="11"/>
        <v/>
      </c>
      <c r="V61" s="23">
        <f t="shared" si="11"/>
        <v>3</v>
      </c>
      <c r="W61" s="23" t="str">
        <f t="shared" si="11"/>
        <v/>
      </c>
      <c r="X61" s="23" t="str">
        <f t="shared" si="11"/>
        <v/>
      </c>
      <c r="Y61" s="23" t="str">
        <f t="shared" si="11"/>
        <v/>
      </c>
      <c r="Z61" s="23" t="str">
        <f t="shared" si="11"/>
        <v/>
      </c>
      <c r="AA61" s="23" t="str">
        <f t="shared" si="11"/>
        <v/>
      </c>
      <c r="AB61" s="23" t="str">
        <f t="shared" si="11"/>
        <v/>
      </c>
      <c r="AC61" s="23" t="str">
        <f t="shared" si="11"/>
        <v/>
      </c>
      <c r="AD61" s="23" t="str">
        <f t="shared" si="11"/>
        <v/>
      </c>
      <c r="AE61" s="23" t="str">
        <f t="shared" si="11"/>
        <v/>
      </c>
      <c r="AF61" s="23" t="str">
        <f t="shared" si="11"/>
        <v/>
      </c>
      <c r="AG61" s="23" t="str">
        <f t="shared" si="11"/>
        <v/>
      </c>
      <c r="AH61" s="23" t="str">
        <f t="shared" si="11"/>
        <v/>
      </c>
      <c r="AI61" s="23" t="str">
        <f t="shared" si="10"/>
        <v/>
      </c>
      <c r="AJ61" s="23" t="str">
        <f t="shared" si="10"/>
        <v/>
      </c>
      <c r="AK61" s="23" t="str">
        <f t="shared" si="10"/>
        <v/>
      </c>
      <c r="AL61" s="23" t="str">
        <f t="shared" si="10"/>
        <v/>
      </c>
    </row>
    <row r="62" spans="2:38" s="23" customFormat="1">
      <c r="B62" s="84">
        <v>1309</v>
      </c>
      <c r="C62" s="104" t="s">
        <v>883</v>
      </c>
      <c r="D62" s="30">
        <v>3</v>
      </c>
      <c r="E62" s="82" t="s">
        <v>64</v>
      </c>
      <c r="F62" s="81">
        <v>4736.844000000001</v>
      </c>
      <c r="G62" s="80">
        <v>-1.3239410331305737</v>
      </c>
      <c r="H62" s="79">
        <v>162</v>
      </c>
      <c r="I62" s="78">
        <v>4</v>
      </c>
      <c r="J62" s="77" t="s">
        <v>882</v>
      </c>
      <c r="K62" s="24"/>
      <c r="L62" s="150" t="s">
        <v>791</v>
      </c>
      <c r="M62" s="151">
        <v>0.01</v>
      </c>
      <c r="O62" s="38" t="s">
        <v>775</v>
      </c>
      <c r="P62" s="149">
        <f t="shared" si="2"/>
        <v>5</v>
      </c>
      <c r="Q62" s="23">
        <f t="shared" si="3"/>
        <v>1</v>
      </c>
      <c r="R62" s="149">
        <f t="shared" si="4"/>
        <v>0</v>
      </c>
      <c r="S62" s="23" t="str">
        <f t="shared" si="11"/>
        <v/>
      </c>
      <c r="T62" s="23" t="str">
        <f t="shared" si="11"/>
        <v/>
      </c>
      <c r="U62" s="23" t="str">
        <f t="shared" si="11"/>
        <v/>
      </c>
      <c r="V62" s="23" t="str">
        <f t="shared" si="11"/>
        <v/>
      </c>
      <c r="W62" s="23">
        <f t="shared" si="11"/>
        <v>1</v>
      </c>
      <c r="X62" s="23" t="str">
        <f t="shared" si="11"/>
        <v/>
      </c>
      <c r="Y62" s="23" t="str">
        <f t="shared" si="11"/>
        <v/>
      </c>
      <c r="Z62" s="23" t="str">
        <f t="shared" si="11"/>
        <v/>
      </c>
      <c r="AA62" s="23" t="str">
        <f t="shared" si="11"/>
        <v/>
      </c>
      <c r="AB62" s="23" t="str">
        <f t="shared" si="11"/>
        <v/>
      </c>
      <c r="AC62" s="23" t="str">
        <f t="shared" si="11"/>
        <v/>
      </c>
      <c r="AD62" s="23" t="str">
        <f t="shared" si="11"/>
        <v/>
      </c>
      <c r="AE62" s="23" t="str">
        <f t="shared" si="11"/>
        <v/>
      </c>
      <c r="AF62" s="23" t="str">
        <f t="shared" si="11"/>
        <v/>
      </c>
      <c r="AG62" s="23" t="str">
        <f t="shared" si="11"/>
        <v/>
      </c>
      <c r="AH62" s="23" t="str">
        <f t="shared" si="11"/>
        <v/>
      </c>
      <c r="AI62" s="23" t="str">
        <f t="shared" si="10"/>
        <v/>
      </c>
      <c r="AJ62" s="23" t="str">
        <f t="shared" si="10"/>
        <v/>
      </c>
      <c r="AK62" s="23" t="str">
        <f t="shared" si="10"/>
        <v/>
      </c>
      <c r="AL62" s="23" t="str">
        <f t="shared" si="10"/>
        <v/>
      </c>
    </row>
    <row r="63" spans="2:38" s="23" customFormat="1">
      <c r="B63" s="84">
        <v>1309</v>
      </c>
      <c r="C63" s="104" t="s">
        <v>883</v>
      </c>
      <c r="D63" s="30">
        <v>5</v>
      </c>
      <c r="E63" s="82" t="s">
        <v>191</v>
      </c>
      <c r="F63" s="81">
        <v>5289.6370000000015</v>
      </c>
      <c r="G63" s="80">
        <v>-1.3016018376506733</v>
      </c>
      <c r="H63" s="79">
        <v>172</v>
      </c>
      <c r="I63" s="78">
        <v>4</v>
      </c>
      <c r="J63" s="77" t="s">
        <v>882</v>
      </c>
      <c r="K63" s="24"/>
      <c r="L63" s="150" t="s">
        <v>789</v>
      </c>
      <c r="M63" s="151">
        <v>0.01</v>
      </c>
      <c r="O63" s="38" t="s">
        <v>772</v>
      </c>
      <c r="P63" s="149">
        <f t="shared" si="2"/>
        <v>8.1</v>
      </c>
      <c r="Q63" s="23">
        <f t="shared" si="3"/>
        <v>10</v>
      </c>
      <c r="R63" s="149">
        <f t="shared" si="4"/>
        <v>1</v>
      </c>
      <c r="S63" s="23" t="str">
        <f t="shared" si="11"/>
        <v/>
      </c>
      <c r="T63" s="23" t="str">
        <f t="shared" si="11"/>
        <v/>
      </c>
      <c r="U63" s="23" t="str">
        <f t="shared" si="11"/>
        <v/>
      </c>
      <c r="V63" s="23" t="str">
        <f t="shared" si="11"/>
        <v/>
      </c>
      <c r="W63" s="23" t="str">
        <f t="shared" si="11"/>
        <v/>
      </c>
      <c r="X63" s="23">
        <f t="shared" si="11"/>
        <v>1</v>
      </c>
      <c r="Y63" s="23">
        <f t="shared" si="11"/>
        <v>2</v>
      </c>
      <c r="Z63" s="23">
        <f t="shared" si="11"/>
        <v>3</v>
      </c>
      <c r="AA63" s="23">
        <f t="shared" si="11"/>
        <v>3</v>
      </c>
      <c r="AB63" s="23">
        <f t="shared" si="11"/>
        <v>1</v>
      </c>
      <c r="AC63" s="23" t="str">
        <f t="shared" si="11"/>
        <v/>
      </c>
      <c r="AD63" s="23" t="str">
        <f t="shared" si="11"/>
        <v/>
      </c>
      <c r="AE63" s="23" t="str">
        <f t="shared" si="11"/>
        <v/>
      </c>
      <c r="AF63" s="23" t="str">
        <f t="shared" si="11"/>
        <v/>
      </c>
      <c r="AG63" s="23" t="str">
        <f t="shared" si="11"/>
        <v/>
      </c>
      <c r="AH63" s="23" t="str">
        <f t="shared" si="11"/>
        <v/>
      </c>
      <c r="AI63" s="23" t="str">
        <f t="shared" si="10"/>
        <v/>
      </c>
      <c r="AJ63" s="23" t="str">
        <f t="shared" si="10"/>
        <v/>
      </c>
      <c r="AK63" s="23" t="str">
        <f t="shared" si="10"/>
        <v/>
      </c>
      <c r="AL63" s="23" t="str">
        <f t="shared" si="10"/>
        <v/>
      </c>
    </row>
    <row r="64" spans="2:38" s="23" customFormat="1">
      <c r="B64" s="84">
        <v>1309</v>
      </c>
      <c r="C64" s="104" t="s">
        <v>883</v>
      </c>
      <c r="D64" s="30">
        <v>2</v>
      </c>
      <c r="E64" s="82" t="s">
        <v>63</v>
      </c>
      <c r="F64" s="81">
        <v>6173.4469999999992</v>
      </c>
      <c r="G64" s="80">
        <v>-0.93376101988220073</v>
      </c>
      <c r="H64" s="79">
        <v>317</v>
      </c>
      <c r="I64" s="78">
        <v>6</v>
      </c>
      <c r="J64" s="77" t="s">
        <v>882</v>
      </c>
      <c r="K64" s="24"/>
      <c r="L64" s="150" t="s">
        <v>787</v>
      </c>
      <c r="M64" s="151">
        <v>0.01</v>
      </c>
      <c r="O64" s="38" t="s">
        <v>770</v>
      </c>
      <c r="P64" s="149">
        <f t="shared" si="2"/>
        <v>15.090909090909092</v>
      </c>
      <c r="Q64" s="23">
        <f t="shared" si="3"/>
        <v>11</v>
      </c>
      <c r="R64" s="149">
        <f t="shared" si="4"/>
        <v>0.83666002653407567</v>
      </c>
      <c r="S64" s="23" t="str">
        <f t="shared" si="11"/>
        <v/>
      </c>
      <c r="T64" s="23" t="str">
        <f t="shared" si="11"/>
        <v/>
      </c>
      <c r="U64" s="23" t="str">
        <f t="shared" si="11"/>
        <v/>
      </c>
      <c r="V64" s="23" t="str">
        <f t="shared" si="11"/>
        <v/>
      </c>
      <c r="W64" s="23" t="str">
        <f t="shared" si="11"/>
        <v/>
      </c>
      <c r="X64" s="23" t="str">
        <f t="shared" si="11"/>
        <v/>
      </c>
      <c r="Y64" s="23" t="str">
        <f t="shared" si="11"/>
        <v/>
      </c>
      <c r="Z64" s="23" t="str">
        <f t="shared" si="11"/>
        <v/>
      </c>
      <c r="AA64" s="23" t="str">
        <f t="shared" si="11"/>
        <v/>
      </c>
      <c r="AB64" s="23" t="str">
        <f t="shared" si="11"/>
        <v/>
      </c>
      <c r="AC64" s="23" t="str">
        <f t="shared" si="11"/>
        <v/>
      </c>
      <c r="AD64" s="23" t="str">
        <f t="shared" si="11"/>
        <v/>
      </c>
      <c r="AE64" s="23">
        <f t="shared" si="11"/>
        <v>3</v>
      </c>
      <c r="AF64" s="23">
        <f t="shared" si="11"/>
        <v>3</v>
      </c>
      <c r="AG64" s="23" t="str">
        <f t="shared" si="11"/>
        <v/>
      </c>
      <c r="AH64" s="23">
        <f t="shared" si="11"/>
        <v>2</v>
      </c>
      <c r="AI64" s="23">
        <f t="shared" si="10"/>
        <v>2</v>
      </c>
      <c r="AJ64" s="23" t="str">
        <f t="shared" si="10"/>
        <v/>
      </c>
      <c r="AK64" s="23">
        <f t="shared" si="10"/>
        <v>1</v>
      </c>
      <c r="AL64" s="23" t="str">
        <f t="shared" si="10"/>
        <v/>
      </c>
    </row>
    <row r="65" spans="2:38" s="23" customFormat="1">
      <c r="B65" s="84">
        <v>1309</v>
      </c>
      <c r="C65" s="93" t="s">
        <v>883</v>
      </c>
      <c r="D65" s="30">
        <v>1</v>
      </c>
      <c r="E65" s="82" t="s">
        <v>61</v>
      </c>
      <c r="F65" s="81">
        <v>6227.4789999999994</v>
      </c>
      <c r="G65" s="80">
        <v>-0.81928410451779821</v>
      </c>
      <c r="H65" s="79">
        <v>364</v>
      </c>
      <c r="I65" s="78">
        <v>6</v>
      </c>
      <c r="J65" s="77" t="s">
        <v>882</v>
      </c>
      <c r="K65" s="24"/>
      <c r="L65" s="150" t="s">
        <v>959</v>
      </c>
      <c r="M65" s="151">
        <v>0.02</v>
      </c>
      <c r="O65" s="38" t="s">
        <v>768</v>
      </c>
      <c r="P65" s="149">
        <f t="shared" si="2"/>
        <v>18</v>
      </c>
      <c r="Q65" s="23">
        <f t="shared" si="3"/>
        <v>1</v>
      </c>
      <c r="R65" s="149">
        <f t="shared" si="4"/>
        <v>0</v>
      </c>
      <c r="S65" s="23" t="str">
        <f t="shared" si="11"/>
        <v/>
      </c>
      <c r="T65" s="23" t="str">
        <f t="shared" si="11"/>
        <v/>
      </c>
      <c r="U65" s="23" t="str">
        <f t="shared" si="11"/>
        <v/>
      </c>
      <c r="V65" s="23" t="str">
        <f t="shared" si="11"/>
        <v/>
      </c>
      <c r="W65" s="23" t="str">
        <f t="shared" si="11"/>
        <v/>
      </c>
      <c r="X65" s="23" t="str">
        <f t="shared" si="11"/>
        <v/>
      </c>
      <c r="Y65" s="23" t="str">
        <f t="shared" si="11"/>
        <v/>
      </c>
      <c r="Z65" s="23" t="str">
        <f t="shared" si="11"/>
        <v/>
      </c>
      <c r="AA65" s="23" t="str">
        <f t="shared" si="11"/>
        <v/>
      </c>
      <c r="AB65" s="23" t="str">
        <f t="shared" si="11"/>
        <v/>
      </c>
      <c r="AC65" s="23" t="str">
        <f t="shared" si="11"/>
        <v/>
      </c>
      <c r="AD65" s="23" t="str">
        <f t="shared" si="11"/>
        <v/>
      </c>
      <c r="AE65" s="23" t="str">
        <f t="shared" si="11"/>
        <v/>
      </c>
      <c r="AF65" s="23" t="str">
        <f t="shared" si="11"/>
        <v/>
      </c>
      <c r="AG65" s="23" t="str">
        <f t="shared" si="11"/>
        <v/>
      </c>
      <c r="AH65" s="23" t="str">
        <f t="shared" si="11"/>
        <v/>
      </c>
      <c r="AI65" s="23" t="str">
        <f t="shared" si="10"/>
        <v/>
      </c>
      <c r="AJ65" s="23">
        <f t="shared" si="10"/>
        <v>1</v>
      </c>
      <c r="AK65" s="23" t="str">
        <f t="shared" si="10"/>
        <v/>
      </c>
      <c r="AL65" s="23" t="str">
        <f t="shared" si="10"/>
        <v/>
      </c>
    </row>
    <row r="66" spans="2:38" s="23" customFormat="1">
      <c r="B66" s="84">
        <v>3750</v>
      </c>
      <c r="C66" s="104" t="s">
        <v>881</v>
      </c>
      <c r="D66" s="30">
        <v>1</v>
      </c>
      <c r="E66" s="82" t="s">
        <v>61</v>
      </c>
      <c r="F66" s="81">
        <v>6339.46</v>
      </c>
      <c r="G66" s="80">
        <v>1.1132141887665712</v>
      </c>
      <c r="H66" s="79">
        <v>1378</v>
      </c>
      <c r="I66" s="78">
        <v>14</v>
      </c>
      <c r="J66" s="77" t="s">
        <v>880</v>
      </c>
      <c r="K66" s="24"/>
      <c r="L66" s="150" t="s">
        <v>960</v>
      </c>
      <c r="M66" s="151">
        <v>0.01</v>
      </c>
      <c r="O66" s="38" t="s">
        <v>762</v>
      </c>
      <c r="P66" s="149">
        <f t="shared" si="2"/>
        <v>14.88</v>
      </c>
      <c r="Q66" s="23">
        <f t="shared" si="3"/>
        <v>25</v>
      </c>
      <c r="R66" s="149">
        <f t="shared" si="4"/>
        <v>1.5526475085202969</v>
      </c>
      <c r="S66" s="23" t="str">
        <f t="shared" si="11"/>
        <v/>
      </c>
      <c r="T66" s="23" t="str">
        <f t="shared" si="11"/>
        <v/>
      </c>
      <c r="U66" s="23" t="str">
        <f t="shared" si="11"/>
        <v/>
      </c>
      <c r="V66" s="23" t="str">
        <f t="shared" si="11"/>
        <v/>
      </c>
      <c r="W66" s="23" t="str">
        <f t="shared" si="11"/>
        <v/>
      </c>
      <c r="X66" s="23" t="str">
        <f t="shared" si="11"/>
        <v/>
      </c>
      <c r="Y66" s="23" t="str">
        <f t="shared" si="11"/>
        <v/>
      </c>
      <c r="Z66" s="23" t="str">
        <f t="shared" si="11"/>
        <v/>
      </c>
      <c r="AA66" s="23" t="str">
        <f t="shared" si="11"/>
        <v/>
      </c>
      <c r="AB66" s="23">
        <f t="shared" si="11"/>
        <v>1</v>
      </c>
      <c r="AC66" s="23" t="str">
        <f t="shared" si="11"/>
        <v/>
      </c>
      <c r="AD66" s="23">
        <f t="shared" si="11"/>
        <v>5</v>
      </c>
      <c r="AE66" s="23">
        <f t="shared" si="11"/>
        <v>2</v>
      </c>
      <c r="AF66" s="23">
        <f t="shared" si="11"/>
        <v>5</v>
      </c>
      <c r="AG66" s="23">
        <f t="shared" si="11"/>
        <v>2</v>
      </c>
      <c r="AH66" s="23">
        <f t="shared" si="11"/>
        <v>2</v>
      </c>
      <c r="AI66" s="23">
        <f t="shared" si="10"/>
        <v>4</v>
      </c>
      <c r="AJ66" s="23" t="str">
        <f t="shared" si="10"/>
        <v/>
      </c>
      <c r="AK66" s="23">
        <f t="shared" si="10"/>
        <v>4</v>
      </c>
      <c r="AL66" s="23" t="str">
        <f t="shared" si="10"/>
        <v/>
      </c>
    </row>
    <row r="67" spans="2:38" s="23" customFormat="1">
      <c r="B67" s="84">
        <v>3560</v>
      </c>
      <c r="C67" s="104" t="s">
        <v>879</v>
      </c>
      <c r="D67" s="30">
        <v>1</v>
      </c>
      <c r="E67" s="82" t="s">
        <v>61</v>
      </c>
      <c r="F67" s="81">
        <v>3215.6579999999994</v>
      </c>
      <c r="G67" s="80">
        <v>1.4267101364456911</v>
      </c>
      <c r="H67" s="79">
        <v>1477</v>
      </c>
      <c r="I67" s="78">
        <v>16</v>
      </c>
      <c r="J67" s="77" t="s">
        <v>878</v>
      </c>
      <c r="K67" s="24"/>
      <c r="L67" s="150" t="s">
        <v>961</v>
      </c>
      <c r="M67" s="151">
        <v>0</v>
      </c>
      <c r="O67" s="38" t="s">
        <v>759</v>
      </c>
      <c r="P67" s="149">
        <f t="shared" si="2"/>
        <v>14.75</v>
      </c>
      <c r="Q67" s="23">
        <f t="shared" si="3"/>
        <v>4</v>
      </c>
      <c r="R67" s="149">
        <f t="shared" si="4"/>
        <v>0.57735026918962584</v>
      </c>
      <c r="S67" s="23" t="str">
        <f t="shared" si="11"/>
        <v/>
      </c>
      <c r="T67" s="23" t="str">
        <f t="shared" si="11"/>
        <v/>
      </c>
      <c r="U67" s="23" t="str">
        <f t="shared" si="11"/>
        <v/>
      </c>
      <c r="V67" s="23" t="str">
        <f t="shared" si="11"/>
        <v/>
      </c>
      <c r="W67" s="23" t="str">
        <f t="shared" si="11"/>
        <v/>
      </c>
      <c r="X67" s="23" t="str">
        <f t="shared" si="11"/>
        <v/>
      </c>
      <c r="Y67" s="23" t="str">
        <f t="shared" si="11"/>
        <v/>
      </c>
      <c r="Z67" s="23">
        <f t="shared" si="11"/>
        <v>1</v>
      </c>
      <c r="AA67" s="23" t="str">
        <f t="shared" si="11"/>
        <v/>
      </c>
      <c r="AB67" s="23" t="str">
        <f t="shared" si="11"/>
        <v/>
      </c>
      <c r="AC67" s="23" t="str">
        <f t="shared" si="11"/>
        <v/>
      </c>
      <c r="AD67" s="23" t="str">
        <f t="shared" si="11"/>
        <v/>
      </c>
      <c r="AE67" s="23" t="str">
        <f t="shared" si="11"/>
        <v/>
      </c>
      <c r="AF67" s="23" t="str">
        <f t="shared" si="11"/>
        <v/>
      </c>
      <c r="AG67" s="23">
        <f t="shared" si="11"/>
        <v>1</v>
      </c>
      <c r="AH67" s="23" t="str">
        <f t="shared" si="11"/>
        <v/>
      </c>
      <c r="AI67" s="23" t="str">
        <f t="shared" si="10"/>
        <v/>
      </c>
      <c r="AJ67" s="23">
        <f t="shared" si="10"/>
        <v>2</v>
      </c>
      <c r="AK67" s="23" t="str">
        <f t="shared" si="10"/>
        <v/>
      </c>
      <c r="AL67" s="23" t="str">
        <f t="shared" si="10"/>
        <v/>
      </c>
    </row>
    <row r="68" spans="2:38" s="23" customFormat="1">
      <c r="B68" s="84">
        <v>529</v>
      </c>
      <c r="C68" s="104" t="s">
        <v>877</v>
      </c>
      <c r="D68" s="30">
        <v>3</v>
      </c>
      <c r="E68" s="82" t="s">
        <v>64</v>
      </c>
      <c r="F68" s="81">
        <v>3582.1020000000008</v>
      </c>
      <c r="G68" s="80">
        <v>-1.1421135729009533</v>
      </c>
      <c r="H68" s="79">
        <v>237</v>
      </c>
      <c r="I68" s="78">
        <v>5</v>
      </c>
      <c r="J68" s="77" t="s">
        <v>876</v>
      </c>
      <c r="K68" s="24"/>
      <c r="L68" s="150" t="s">
        <v>962</v>
      </c>
      <c r="M68" s="151">
        <v>0.02</v>
      </c>
      <c r="O68" s="38" t="s">
        <v>757</v>
      </c>
      <c r="P68" s="149">
        <f t="shared" si="2"/>
        <v>6</v>
      </c>
      <c r="Q68" s="23">
        <f t="shared" si="3"/>
        <v>1</v>
      </c>
      <c r="R68" s="149">
        <f t="shared" si="4"/>
        <v>0</v>
      </c>
      <c r="S68" s="23" t="str">
        <f t="shared" si="11"/>
        <v/>
      </c>
      <c r="T68" s="23" t="str">
        <f t="shared" si="11"/>
        <v/>
      </c>
      <c r="U68" s="23" t="str">
        <f t="shared" si="11"/>
        <v/>
      </c>
      <c r="V68" s="23" t="str">
        <f t="shared" si="11"/>
        <v/>
      </c>
      <c r="W68" s="23" t="str">
        <f t="shared" si="11"/>
        <v/>
      </c>
      <c r="X68" s="23">
        <f t="shared" si="11"/>
        <v>1</v>
      </c>
      <c r="Y68" s="23" t="str">
        <f t="shared" si="11"/>
        <v/>
      </c>
      <c r="Z68" s="23" t="str">
        <f t="shared" si="11"/>
        <v/>
      </c>
      <c r="AA68" s="23" t="str">
        <f t="shared" si="11"/>
        <v/>
      </c>
      <c r="AB68" s="23" t="str">
        <f t="shared" si="11"/>
        <v/>
      </c>
      <c r="AC68" s="23" t="str">
        <f t="shared" si="11"/>
        <v/>
      </c>
      <c r="AD68" s="23" t="str">
        <f t="shared" si="11"/>
        <v/>
      </c>
      <c r="AE68" s="23" t="str">
        <f t="shared" si="11"/>
        <v/>
      </c>
      <c r="AF68" s="23" t="str">
        <f t="shared" si="11"/>
        <v/>
      </c>
      <c r="AG68" s="23" t="str">
        <f t="shared" si="11"/>
        <v/>
      </c>
      <c r="AH68" s="23" t="str">
        <f t="shared" si="11"/>
        <v/>
      </c>
      <c r="AI68" s="23" t="str">
        <f t="shared" si="10"/>
        <v/>
      </c>
      <c r="AJ68" s="23" t="str">
        <f t="shared" si="10"/>
        <v/>
      </c>
      <c r="AK68" s="23" t="str">
        <f t="shared" si="10"/>
        <v/>
      </c>
      <c r="AL68" s="23" t="str">
        <f t="shared" si="10"/>
        <v/>
      </c>
    </row>
    <row r="69" spans="2:38" s="23" customFormat="1">
      <c r="B69" s="84">
        <v>529</v>
      </c>
      <c r="C69" s="104" t="s">
        <v>877</v>
      </c>
      <c r="D69" s="30">
        <v>2</v>
      </c>
      <c r="E69" s="82" t="s">
        <v>63</v>
      </c>
      <c r="F69" s="81">
        <v>3463.24</v>
      </c>
      <c r="G69" s="80">
        <v>-1.0211970602004823</v>
      </c>
      <c r="H69" s="79">
        <v>290</v>
      </c>
      <c r="I69" s="78">
        <v>5</v>
      </c>
      <c r="J69" s="77" t="s">
        <v>876</v>
      </c>
      <c r="K69" s="24"/>
      <c r="L69" s="150" t="s">
        <v>963</v>
      </c>
      <c r="M69" s="151">
        <v>0.03</v>
      </c>
      <c r="O69" s="38" t="s">
        <v>755</v>
      </c>
      <c r="P69" s="149">
        <f t="shared" si="2"/>
        <v>4</v>
      </c>
      <c r="Q69" s="23">
        <f t="shared" si="3"/>
        <v>1</v>
      </c>
      <c r="R69" s="149">
        <f t="shared" si="4"/>
        <v>0</v>
      </c>
      <c r="S69" s="23" t="str">
        <f t="shared" si="11"/>
        <v/>
      </c>
      <c r="T69" s="23" t="str">
        <f t="shared" si="11"/>
        <v/>
      </c>
      <c r="U69" s="23" t="str">
        <f t="shared" si="11"/>
        <v/>
      </c>
      <c r="V69" s="23">
        <f t="shared" si="11"/>
        <v>1</v>
      </c>
      <c r="W69" s="23" t="str">
        <f t="shared" si="11"/>
        <v/>
      </c>
      <c r="X69" s="23" t="str">
        <f t="shared" si="11"/>
        <v/>
      </c>
      <c r="Y69" s="23" t="str">
        <f t="shared" si="11"/>
        <v/>
      </c>
      <c r="Z69" s="23" t="str">
        <f t="shared" si="11"/>
        <v/>
      </c>
      <c r="AA69" s="23" t="str">
        <f t="shared" si="11"/>
        <v/>
      </c>
      <c r="AB69" s="23" t="str">
        <f t="shared" si="11"/>
        <v/>
      </c>
      <c r="AC69" s="23" t="str">
        <f t="shared" si="11"/>
        <v/>
      </c>
      <c r="AD69" s="23" t="str">
        <f t="shared" si="11"/>
        <v/>
      </c>
      <c r="AE69" s="23" t="str">
        <f t="shared" si="11"/>
        <v/>
      </c>
      <c r="AF69" s="23" t="str">
        <f t="shared" si="11"/>
        <v/>
      </c>
      <c r="AG69" s="23" t="str">
        <f t="shared" si="11"/>
        <v/>
      </c>
      <c r="AH69" s="23" t="str">
        <f t="shared" si="11"/>
        <v/>
      </c>
      <c r="AI69" s="23" t="str">
        <f t="shared" si="10"/>
        <v/>
      </c>
      <c r="AJ69" s="23" t="str">
        <f t="shared" si="10"/>
        <v/>
      </c>
      <c r="AK69" s="23" t="str">
        <f t="shared" si="10"/>
        <v/>
      </c>
      <c r="AL69" s="23" t="str">
        <f t="shared" si="10"/>
        <v/>
      </c>
    </row>
    <row r="70" spans="2:38" s="23" customFormat="1">
      <c r="B70" s="84">
        <v>529</v>
      </c>
      <c r="C70" s="104" t="s">
        <v>877</v>
      </c>
      <c r="D70" s="30">
        <v>1</v>
      </c>
      <c r="E70" s="82" t="s">
        <v>61</v>
      </c>
      <c r="F70" s="81">
        <v>4169.2309999999998</v>
      </c>
      <c r="G70" s="80">
        <v>-0.93900215444945123</v>
      </c>
      <c r="H70" s="79">
        <v>313</v>
      </c>
      <c r="I70" s="78">
        <v>6</v>
      </c>
      <c r="J70" s="77" t="s">
        <v>876</v>
      </c>
      <c r="K70" s="24"/>
      <c r="L70" s="150" t="s">
        <v>785</v>
      </c>
      <c r="M70" s="151">
        <v>0.01</v>
      </c>
      <c r="O70" s="38" t="s">
        <v>749</v>
      </c>
      <c r="P70" s="149">
        <f t="shared" si="2"/>
        <v>10.55</v>
      </c>
      <c r="Q70" s="23">
        <f t="shared" si="3"/>
        <v>20</v>
      </c>
      <c r="R70" s="149">
        <f t="shared" si="4"/>
        <v>2.8751811537130432</v>
      </c>
      <c r="S70" s="23" t="str">
        <f t="shared" si="11"/>
        <v/>
      </c>
      <c r="T70" s="23" t="str">
        <f t="shared" si="11"/>
        <v/>
      </c>
      <c r="U70" s="23" t="str">
        <f t="shared" si="11"/>
        <v/>
      </c>
      <c r="V70" s="23" t="str">
        <f t="shared" si="11"/>
        <v/>
      </c>
      <c r="W70" s="23" t="str">
        <f t="shared" si="11"/>
        <v/>
      </c>
      <c r="X70" s="23">
        <f t="shared" si="11"/>
        <v>2</v>
      </c>
      <c r="Y70" s="23">
        <f t="shared" si="11"/>
        <v>2</v>
      </c>
      <c r="Z70" s="23" t="str">
        <f t="shared" si="11"/>
        <v/>
      </c>
      <c r="AA70" s="23" t="str">
        <f t="shared" si="11"/>
        <v/>
      </c>
      <c r="AB70" s="23">
        <f t="shared" si="11"/>
        <v>3</v>
      </c>
      <c r="AC70" s="23">
        <f t="shared" si="11"/>
        <v>3</v>
      </c>
      <c r="AD70" s="23">
        <f t="shared" si="11"/>
        <v>9</v>
      </c>
      <c r="AE70" s="23" t="str">
        <f t="shared" si="11"/>
        <v/>
      </c>
      <c r="AF70" s="23">
        <f t="shared" si="11"/>
        <v>1</v>
      </c>
      <c r="AG70" s="23" t="str">
        <f t="shared" si="11"/>
        <v/>
      </c>
      <c r="AH70" s="23" t="str">
        <f t="shared" si="11"/>
        <v/>
      </c>
      <c r="AI70" s="23" t="str">
        <f t="shared" si="10"/>
        <v/>
      </c>
      <c r="AJ70" s="23" t="str">
        <f t="shared" si="10"/>
        <v/>
      </c>
      <c r="AK70" s="23" t="str">
        <f t="shared" si="10"/>
        <v/>
      </c>
      <c r="AL70" s="23" t="str">
        <f t="shared" si="10"/>
        <v/>
      </c>
    </row>
    <row r="71" spans="2:38" s="23" customFormat="1">
      <c r="B71" s="84">
        <v>3650</v>
      </c>
      <c r="C71" s="104" t="s">
        <v>875</v>
      </c>
      <c r="D71" s="30">
        <v>1</v>
      </c>
      <c r="E71" s="82" t="s">
        <v>61</v>
      </c>
      <c r="F71" s="81">
        <v>6628.4180000000015</v>
      </c>
      <c r="G71" s="80">
        <v>0.88651360105679822</v>
      </c>
      <c r="H71" s="79">
        <v>1297</v>
      </c>
      <c r="I71" s="78">
        <v>14</v>
      </c>
      <c r="J71" s="77" t="s">
        <v>874</v>
      </c>
      <c r="K71" s="24"/>
      <c r="L71" s="150" t="s">
        <v>964</v>
      </c>
      <c r="M71" s="151">
        <v>0</v>
      </c>
      <c r="O71" s="38" t="s">
        <v>737</v>
      </c>
      <c r="P71" s="149">
        <f t="shared" si="2"/>
        <v>11.102040816326531</v>
      </c>
      <c r="Q71" s="23">
        <f t="shared" si="3"/>
        <v>49</v>
      </c>
      <c r="R71" s="149">
        <f t="shared" si="4"/>
        <v>5.1668586753876458</v>
      </c>
      <c r="S71" s="23" t="str">
        <f t="shared" si="11"/>
        <v/>
      </c>
      <c r="T71" s="23" t="str">
        <f t="shared" si="11"/>
        <v/>
      </c>
      <c r="U71" s="23" t="str">
        <f t="shared" si="11"/>
        <v/>
      </c>
      <c r="V71" s="23" t="str">
        <f t="shared" si="11"/>
        <v/>
      </c>
      <c r="W71" s="23" t="str">
        <f t="shared" si="11"/>
        <v/>
      </c>
      <c r="X71" s="23" t="str">
        <f t="shared" si="11"/>
        <v/>
      </c>
      <c r="Y71" s="23">
        <f t="shared" si="11"/>
        <v>2</v>
      </c>
      <c r="Z71" s="23">
        <f t="shared" si="11"/>
        <v>2</v>
      </c>
      <c r="AA71" s="23">
        <f t="shared" si="11"/>
        <v>3</v>
      </c>
      <c r="AB71" s="23">
        <f t="shared" si="11"/>
        <v>6</v>
      </c>
      <c r="AC71" s="23">
        <f t="shared" si="11"/>
        <v>15</v>
      </c>
      <c r="AD71" s="23">
        <f t="shared" si="11"/>
        <v>12</v>
      </c>
      <c r="AE71" s="23">
        <f t="shared" si="11"/>
        <v>8</v>
      </c>
      <c r="AF71" s="23">
        <f t="shared" si="11"/>
        <v>1</v>
      </c>
      <c r="AG71" s="23" t="str">
        <f t="shared" si="11"/>
        <v/>
      </c>
      <c r="AH71" s="23" t="str">
        <f t="shared" ref="AH71:AL86" si="12">IF(COUNTIFS($C$7:$C$1622,$O71,$I$7:$I$1622,AH$6)&gt;0,COUNTIFS($C$7:$C$1622,$O71,$I$7:$I$1622,AH$6),"")</f>
        <v/>
      </c>
      <c r="AI71" s="23" t="str">
        <f t="shared" si="10"/>
        <v/>
      </c>
      <c r="AJ71" s="23" t="str">
        <f t="shared" si="10"/>
        <v/>
      </c>
      <c r="AK71" s="23" t="str">
        <f t="shared" si="10"/>
        <v/>
      </c>
      <c r="AL71" s="23" t="str">
        <f t="shared" si="10"/>
        <v/>
      </c>
    </row>
    <row r="72" spans="2:38" s="23" customFormat="1">
      <c r="B72" s="84">
        <v>3570</v>
      </c>
      <c r="C72" s="104" t="s">
        <v>873</v>
      </c>
      <c r="D72" s="30">
        <v>1</v>
      </c>
      <c r="E72" s="82" t="s">
        <v>61</v>
      </c>
      <c r="F72" s="81">
        <v>2278.268</v>
      </c>
      <c r="G72" s="80">
        <v>-0.12810911082554938</v>
      </c>
      <c r="H72" s="79">
        <v>742</v>
      </c>
      <c r="I72" s="78">
        <v>10</v>
      </c>
      <c r="J72" s="77" t="s">
        <v>872</v>
      </c>
      <c r="K72" s="24"/>
      <c r="L72" s="150" t="s">
        <v>783</v>
      </c>
      <c r="M72" s="151">
        <v>0.02</v>
      </c>
      <c r="O72" s="38" t="s">
        <v>734</v>
      </c>
      <c r="P72" s="149">
        <f t="shared" ref="P72:P135" si="13">AVERAGEIF($C$7:$C$1622,O72,$I$7:$I$1622)</f>
        <v>4</v>
      </c>
      <c r="Q72" s="23">
        <f t="shared" ref="Q72:Q135" si="14">COUNTIF($C$7:$C$1622,O72)</f>
        <v>1</v>
      </c>
      <c r="R72" s="149">
        <f t="shared" ref="R72:R135" si="15">IF(COUNT(S72:AL72)=1,0,STDEV(S72:AL72))</f>
        <v>0</v>
      </c>
      <c r="S72" s="23" t="str">
        <f t="shared" ref="S72:AH87" si="16">IF(COUNTIFS($C$7:$C$1622,$O72,$I$7:$I$1622,S$6)&gt;0,COUNTIFS($C$7:$C$1622,$O72,$I$7:$I$1622,S$6),"")</f>
        <v/>
      </c>
      <c r="T72" s="23" t="str">
        <f t="shared" si="16"/>
        <v/>
      </c>
      <c r="U72" s="23" t="str">
        <f t="shared" si="16"/>
        <v/>
      </c>
      <c r="V72" s="23">
        <f t="shared" si="16"/>
        <v>1</v>
      </c>
      <c r="W72" s="23" t="str">
        <f t="shared" si="16"/>
        <v/>
      </c>
      <c r="X72" s="23" t="str">
        <f t="shared" si="16"/>
        <v/>
      </c>
      <c r="Y72" s="23" t="str">
        <f t="shared" si="16"/>
        <v/>
      </c>
      <c r="Z72" s="23" t="str">
        <f t="shared" si="16"/>
        <v/>
      </c>
      <c r="AA72" s="23" t="str">
        <f t="shared" si="16"/>
        <v/>
      </c>
      <c r="AB72" s="23" t="str">
        <f t="shared" si="16"/>
        <v/>
      </c>
      <c r="AC72" s="23" t="str">
        <f t="shared" si="16"/>
        <v/>
      </c>
      <c r="AD72" s="23" t="str">
        <f t="shared" si="16"/>
        <v/>
      </c>
      <c r="AE72" s="23" t="str">
        <f t="shared" si="16"/>
        <v/>
      </c>
      <c r="AF72" s="23" t="str">
        <f t="shared" si="16"/>
        <v/>
      </c>
      <c r="AG72" s="23" t="str">
        <f t="shared" si="16"/>
        <v/>
      </c>
      <c r="AH72" s="23" t="str">
        <f t="shared" si="12"/>
        <v/>
      </c>
      <c r="AI72" s="23" t="str">
        <f t="shared" si="10"/>
        <v/>
      </c>
      <c r="AJ72" s="23" t="str">
        <f t="shared" si="10"/>
        <v/>
      </c>
      <c r="AK72" s="23" t="str">
        <f t="shared" si="10"/>
        <v/>
      </c>
      <c r="AL72" s="23" t="str">
        <f t="shared" si="10"/>
        <v/>
      </c>
    </row>
    <row r="73" spans="2:38" s="23" customFormat="1">
      <c r="B73" s="84">
        <v>3570</v>
      </c>
      <c r="C73" s="104" t="s">
        <v>873</v>
      </c>
      <c r="D73" s="30">
        <v>3</v>
      </c>
      <c r="E73" s="82" t="s">
        <v>64</v>
      </c>
      <c r="F73" s="81">
        <v>4276.6039999999985</v>
      </c>
      <c r="G73" s="80">
        <v>3.1458058552700965E-2</v>
      </c>
      <c r="H73" s="79">
        <v>848</v>
      </c>
      <c r="I73" s="78">
        <v>11</v>
      </c>
      <c r="J73" s="77" t="s">
        <v>872</v>
      </c>
      <c r="K73" s="24"/>
      <c r="L73" s="150" t="s">
        <v>965</v>
      </c>
      <c r="M73" s="151">
        <v>0</v>
      </c>
      <c r="O73" s="38" t="s">
        <v>732</v>
      </c>
      <c r="P73" s="149">
        <f t="shared" si="13"/>
        <v>6</v>
      </c>
      <c r="Q73" s="23">
        <f t="shared" si="14"/>
        <v>1</v>
      </c>
      <c r="R73" s="149">
        <f t="shared" si="15"/>
        <v>0</v>
      </c>
      <c r="S73" s="23" t="str">
        <f t="shared" si="16"/>
        <v/>
      </c>
      <c r="T73" s="23" t="str">
        <f t="shared" si="16"/>
        <v/>
      </c>
      <c r="U73" s="23" t="str">
        <f t="shared" si="16"/>
        <v/>
      </c>
      <c r="V73" s="23" t="str">
        <f t="shared" si="16"/>
        <v/>
      </c>
      <c r="W73" s="23" t="str">
        <f t="shared" si="16"/>
        <v/>
      </c>
      <c r="X73" s="23">
        <f t="shared" si="16"/>
        <v>1</v>
      </c>
      <c r="Y73" s="23" t="str">
        <f t="shared" si="16"/>
        <v/>
      </c>
      <c r="Z73" s="23" t="str">
        <f t="shared" si="16"/>
        <v/>
      </c>
      <c r="AA73" s="23" t="str">
        <f t="shared" si="16"/>
        <v/>
      </c>
      <c r="AB73" s="23" t="str">
        <f t="shared" si="16"/>
        <v/>
      </c>
      <c r="AC73" s="23" t="str">
        <f t="shared" si="16"/>
        <v/>
      </c>
      <c r="AD73" s="23" t="str">
        <f t="shared" si="16"/>
        <v/>
      </c>
      <c r="AE73" s="23" t="str">
        <f t="shared" si="16"/>
        <v/>
      </c>
      <c r="AF73" s="23" t="str">
        <f t="shared" si="16"/>
        <v/>
      </c>
      <c r="AG73" s="23" t="str">
        <f t="shared" si="16"/>
        <v/>
      </c>
      <c r="AH73" s="23" t="str">
        <f t="shared" si="12"/>
        <v/>
      </c>
      <c r="AI73" s="23" t="str">
        <f t="shared" si="10"/>
        <v/>
      </c>
      <c r="AJ73" s="23" t="str">
        <f t="shared" si="10"/>
        <v/>
      </c>
      <c r="AK73" s="23" t="str">
        <f t="shared" si="10"/>
        <v/>
      </c>
      <c r="AL73" s="23" t="str">
        <f t="shared" si="10"/>
        <v/>
      </c>
    </row>
    <row r="74" spans="2:38" s="23" customFormat="1">
      <c r="B74" s="84">
        <v>3570</v>
      </c>
      <c r="C74" s="104" t="s">
        <v>873</v>
      </c>
      <c r="D74" s="30">
        <v>2</v>
      </c>
      <c r="E74" s="82" t="s">
        <v>63</v>
      </c>
      <c r="F74" s="81">
        <v>2740.840999999999</v>
      </c>
      <c r="G74" s="80">
        <v>0.11697879883640019</v>
      </c>
      <c r="H74" s="79">
        <v>907</v>
      </c>
      <c r="I74" s="78">
        <v>11</v>
      </c>
      <c r="J74" s="77" t="s">
        <v>872</v>
      </c>
      <c r="K74" s="24"/>
      <c r="L74" s="150" t="s">
        <v>772</v>
      </c>
      <c r="M74" s="151">
        <v>0</v>
      </c>
      <c r="O74" s="38" t="s">
        <v>700</v>
      </c>
      <c r="P74" s="149">
        <f t="shared" si="13"/>
        <v>12.319444444444445</v>
      </c>
      <c r="Q74" s="23">
        <f t="shared" si="14"/>
        <v>72</v>
      </c>
      <c r="R74" s="149">
        <f t="shared" si="15"/>
        <v>2.503331114069145</v>
      </c>
      <c r="S74" s="23" t="str">
        <f t="shared" si="16"/>
        <v/>
      </c>
      <c r="T74" s="23" t="str">
        <f t="shared" si="16"/>
        <v/>
      </c>
      <c r="U74" s="23" t="str">
        <f t="shared" si="16"/>
        <v/>
      </c>
      <c r="V74" s="23" t="str">
        <f t="shared" si="16"/>
        <v/>
      </c>
      <c r="W74" s="23">
        <f t="shared" si="16"/>
        <v>1</v>
      </c>
      <c r="X74" s="23">
        <f t="shared" si="16"/>
        <v>5</v>
      </c>
      <c r="Y74" s="23">
        <f t="shared" si="16"/>
        <v>3</v>
      </c>
      <c r="Z74" s="23">
        <f t="shared" si="16"/>
        <v>4</v>
      </c>
      <c r="AA74" s="23">
        <f t="shared" si="16"/>
        <v>7</v>
      </c>
      <c r="AB74" s="23">
        <f t="shared" si="16"/>
        <v>8</v>
      </c>
      <c r="AC74" s="23">
        <f t="shared" si="16"/>
        <v>5</v>
      </c>
      <c r="AD74" s="23">
        <f t="shared" si="16"/>
        <v>4</v>
      </c>
      <c r="AE74" s="23">
        <f t="shared" si="16"/>
        <v>7</v>
      </c>
      <c r="AF74" s="23">
        <f t="shared" si="16"/>
        <v>7</v>
      </c>
      <c r="AG74" s="23">
        <f t="shared" si="16"/>
        <v>1</v>
      </c>
      <c r="AH74" s="23">
        <f t="shared" si="12"/>
        <v>4</v>
      </c>
      <c r="AI74" s="23">
        <f t="shared" si="10"/>
        <v>9</v>
      </c>
      <c r="AJ74" s="23">
        <f t="shared" si="10"/>
        <v>3</v>
      </c>
      <c r="AK74" s="23">
        <f t="shared" si="10"/>
        <v>2</v>
      </c>
      <c r="AL74" s="23">
        <f t="shared" si="10"/>
        <v>2</v>
      </c>
    </row>
    <row r="75" spans="2:38" s="23" customFormat="1">
      <c r="B75" s="84">
        <v>3570</v>
      </c>
      <c r="C75" s="104" t="s">
        <v>873</v>
      </c>
      <c r="D75" s="30">
        <v>5</v>
      </c>
      <c r="E75" s="82" t="s">
        <v>191</v>
      </c>
      <c r="F75" s="81">
        <v>2652.0530000000012</v>
      </c>
      <c r="G75" s="80">
        <v>0.12462142266313127</v>
      </c>
      <c r="H75" s="79">
        <v>911</v>
      </c>
      <c r="I75" s="78">
        <v>11</v>
      </c>
      <c r="J75" s="77" t="s">
        <v>872</v>
      </c>
      <c r="K75" s="24"/>
      <c r="L75" s="150" t="s">
        <v>966</v>
      </c>
      <c r="M75" s="151">
        <v>0</v>
      </c>
      <c r="O75" s="38" t="s">
        <v>698</v>
      </c>
      <c r="P75" s="149">
        <f t="shared" si="13"/>
        <v>6</v>
      </c>
      <c r="Q75" s="23">
        <f t="shared" si="14"/>
        <v>1</v>
      </c>
      <c r="R75" s="149">
        <f t="shared" si="15"/>
        <v>0</v>
      </c>
      <c r="S75" s="23" t="str">
        <f t="shared" si="16"/>
        <v/>
      </c>
      <c r="T75" s="23" t="str">
        <f t="shared" si="16"/>
        <v/>
      </c>
      <c r="U75" s="23" t="str">
        <f t="shared" si="16"/>
        <v/>
      </c>
      <c r="V75" s="23" t="str">
        <f t="shared" si="16"/>
        <v/>
      </c>
      <c r="W75" s="23" t="str">
        <f t="shared" si="16"/>
        <v/>
      </c>
      <c r="X75" s="23">
        <f t="shared" si="16"/>
        <v>1</v>
      </c>
      <c r="Y75" s="23" t="str">
        <f t="shared" si="16"/>
        <v/>
      </c>
      <c r="Z75" s="23" t="str">
        <f t="shared" si="16"/>
        <v/>
      </c>
      <c r="AA75" s="23" t="str">
        <f t="shared" si="16"/>
        <v/>
      </c>
      <c r="AB75" s="23" t="str">
        <f t="shared" si="16"/>
        <v/>
      </c>
      <c r="AC75" s="23" t="str">
        <f t="shared" si="16"/>
        <v/>
      </c>
      <c r="AD75" s="23" t="str">
        <f t="shared" si="16"/>
        <v/>
      </c>
      <c r="AE75" s="23" t="str">
        <f t="shared" si="16"/>
        <v/>
      </c>
      <c r="AF75" s="23" t="str">
        <f t="shared" si="16"/>
        <v/>
      </c>
      <c r="AG75" s="23" t="str">
        <f t="shared" si="16"/>
        <v/>
      </c>
      <c r="AH75" s="23" t="str">
        <f t="shared" si="12"/>
        <v/>
      </c>
      <c r="AI75" s="23" t="str">
        <f t="shared" si="12"/>
        <v/>
      </c>
      <c r="AJ75" s="23" t="str">
        <f t="shared" si="12"/>
        <v/>
      </c>
      <c r="AK75" s="23" t="str">
        <f t="shared" si="12"/>
        <v/>
      </c>
      <c r="AL75" s="23" t="str">
        <f t="shared" si="12"/>
        <v/>
      </c>
    </row>
    <row r="76" spans="2:38" s="23" customFormat="1">
      <c r="B76" s="84">
        <v>3570</v>
      </c>
      <c r="C76" s="93" t="s">
        <v>873</v>
      </c>
      <c r="D76" s="30">
        <v>4</v>
      </c>
      <c r="E76" s="82" t="s">
        <v>193</v>
      </c>
      <c r="F76" s="81">
        <v>4060.5929999999985</v>
      </c>
      <c r="G76" s="80">
        <v>0.21081493364189566</v>
      </c>
      <c r="H76" s="79">
        <v>964</v>
      </c>
      <c r="I76" s="78">
        <v>11</v>
      </c>
      <c r="J76" s="77" t="s">
        <v>872</v>
      </c>
      <c r="K76" s="24"/>
      <c r="L76" s="150" t="s">
        <v>967</v>
      </c>
      <c r="M76" s="151">
        <v>0</v>
      </c>
      <c r="O76" s="38" t="s">
        <v>693</v>
      </c>
      <c r="P76" s="149">
        <f t="shared" si="13"/>
        <v>7.7272727272727275</v>
      </c>
      <c r="Q76" s="23">
        <f t="shared" si="14"/>
        <v>11</v>
      </c>
      <c r="R76" s="149">
        <f t="shared" si="15"/>
        <v>0.83666002653407567</v>
      </c>
      <c r="S76" s="23" t="str">
        <f t="shared" si="16"/>
        <v/>
      </c>
      <c r="T76" s="23" t="str">
        <f t="shared" si="16"/>
        <v/>
      </c>
      <c r="U76" s="23" t="str">
        <f t="shared" si="16"/>
        <v/>
      </c>
      <c r="V76" s="23" t="str">
        <f t="shared" si="16"/>
        <v/>
      </c>
      <c r="W76" s="23" t="str">
        <f t="shared" si="16"/>
        <v/>
      </c>
      <c r="X76" s="23">
        <f t="shared" si="16"/>
        <v>3</v>
      </c>
      <c r="Y76" s="23">
        <f t="shared" si="16"/>
        <v>2</v>
      </c>
      <c r="Z76" s="23">
        <f t="shared" si="16"/>
        <v>2</v>
      </c>
      <c r="AA76" s="23">
        <f t="shared" si="16"/>
        <v>3</v>
      </c>
      <c r="AB76" s="23">
        <f t="shared" si="16"/>
        <v>1</v>
      </c>
      <c r="AC76" s="23" t="str">
        <f t="shared" si="16"/>
        <v/>
      </c>
      <c r="AD76" s="23" t="str">
        <f t="shared" si="16"/>
        <v/>
      </c>
      <c r="AE76" s="23" t="str">
        <f t="shared" si="16"/>
        <v/>
      </c>
      <c r="AF76" s="23" t="str">
        <f t="shared" si="16"/>
        <v/>
      </c>
      <c r="AG76" s="23" t="str">
        <f t="shared" si="16"/>
        <v/>
      </c>
      <c r="AH76" s="23" t="str">
        <f t="shared" si="12"/>
        <v/>
      </c>
      <c r="AI76" s="23" t="str">
        <f t="shared" si="12"/>
        <v/>
      </c>
      <c r="AJ76" s="23" t="str">
        <f t="shared" si="12"/>
        <v/>
      </c>
      <c r="AK76" s="23" t="str">
        <f t="shared" si="12"/>
        <v/>
      </c>
      <c r="AL76" s="23" t="str">
        <f t="shared" si="12"/>
        <v/>
      </c>
    </row>
    <row r="77" spans="2:38" s="23" customFormat="1">
      <c r="B77" s="84">
        <v>70</v>
      </c>
      <c r="C77" s="83" t="s">
        <v>866</v>
      </c>
      <c r="D77" s="30">
        <v>141</v>
      </c>
      <c r="E77" s="82" t="s">
        <v>871</v>
      </c>
      <c r="F77" s="81">
        <v>3743.6520000000005</v>
      </c>
      <c r="G77" s="80">
        <v>-1.9925637676006225</v>
      </c>
      <c r="H77" s="79">
        <v>14</v>
      </c>
      <c r="I77" s="78">
        <v>2</v>
      </c>
      <c r="J77" s="77" t="s">
        <v>865</v>
      </c>
      <c r="K77" s="24"/>
      <c r="L77" s="150" t="s">
        <v>968</v>
      </c>
      <c r="M77" s="151">
        <v>0</v>
      </c>
      <c r="O77" s="38" t="s">
        <v>691</v>
      </c>
      <c r="P77" s="149">
        <f t="shared" si="13"/>
        <v>5.666666666666667</v>
      </c>
      <c r="Q77" s="23">
        <f t="shared" si="14"/>
        <v>3</v>
      </c>
      <c r="R77" s="149">
        <f t="shared" si="15"/>
        <v>0.70710678118654757</v>
      </c>
      <c r="S77" s="23" t="str">
        <f t="shared" si="16"/>
        <v/>
      </c>
      <c r="T77" s="23" t="str">
        <f t="shared" si="16"/>
        <v/>
      </c>
      <c r="U77" s="23" t="str">
        <f t="shared" si="16"/>
        <v/>
      </c>
      <c r="V77" s="23" t="str">
        <f t="shared" si="16"/>
        <v/>
      </c>
      <c r="W77" s="23">
        <f t="shared" si="16"/>
        <v>2</v>
      </c>
      <c r="X77" s="23" t="str">
        <f t="shared" si="16"/>
        <v/>
      </c>
      <c r="Y77" s="23">
        <f t="shared" si="16"/>
        <v>1</v>
      </c>
      <c r="Z77" s="23" t="str">
        <f t="shared" si="16"/>
        <v/>
      </c>
      <c r="AA77" s="23" t="str">
        <f t="shared" si="16"/>
        <v/>
      </c>
      <c r="AB77" s="23" t="str">
        <f t="shared" si="16"/>
        <v/>
      </c>
      <c r="AC77" s="23" t="str">
        <f t="shared" si="16"/>
        <v/>
      </c>
      <c r="AD77" s="23" t="str">
        <f t="shared" si="16"/>
        <v/>
      </c>
      <c r="AE77" s="23" t="str">
        <f t="shared" si="16"/>
        <v/>
      </c>
      <c r="AF77" s="23" t="str">
        <f t="shared" si="16"/>
        <v/>
      </c>
      <c r="AG77" s="23" t="str">
        <f t="shared" si="16"/>
        <v/>
      </c>
      <c r="AH77" s="23" t="str">
        <f t="shared" si="12"/>
        <v/>
      </c>
      <c r="AI77" s="23" t="str">
        <f t="shared" si="12"/>
        <v/>
      </c>
      <c r="AJ77" s="23" t="str">
        <f t="shared" si="12"/>
        <v/>
      </c>
      <c r="AK77" s="23" t="str">
        <f t="shared" si="12"/>
        <v/>
      </c>
      <c r="AL77" s="23" t="str">
        <f t="shared" si="12"/>
        <v/>
      </c>
    </row>
    <row r="78" spans="2:38" s="23" customFormat="1">
      <c r="B78" s="84">
        <v>70</v>
      </c>
      <c r="C78" s="83" t="s">
        <v>866</v>
      </c>
      <c r="D78" s="30">
        <v>322</v>
      </c>
      <c r="E78" s="82" t="s">
        <v>252</v>
      </c>
      <c r="F78" s="81">
        <v>4090.7130000000011</v>
      </c>
      <c r="G78" s="80">
        <v>-1.8935440669232602</v>
      </c>
      <c r="H78" s="79">
        <v>25</v>
      </c>
      <c r="I78" s="78">
        <v>2</v>
      </c>
      <c r="J78" s="77" t="s">
        <v>865</v>
      </c>
      <c r="K78" s="24"/>
      <c r="L78" s="150" t="s">
        <v>969</v>
      </c>
      <c r="M78" s="151">
        <v>0.02</v>
      </c>
      <c r="O78" s="38" t="s">
        <v>688</v>
      </c>
      <c r="P78" s="149">
        <f t="shared" si="13"/>
        <v>5.1428571428571432</v>
      </c>
      <c r="Q78" s="23">
        <f t="shared" si="14"/>
        <v>7</v>
      </c>
      <c r="R78" s="149">
        <f t="shared" si="15"/>
        <v>0.57735026918962629</v>
      </c>
      <c r="S78" s="23" t="str">
        <f t="shared" si="16"/>
        <v/>
      </c>
      <c r="T78" s="23" t="str">
        <f t="shared" si="16"/>
        <v/>
      </c>
      <c r="U78" s="23" t="str">
        <f t="shared" si="16"/>
        <v/>
      </c>
      <c r="V78" s="23">
        <f t="shared" si="16"/>
        <v>2</v>
      </c>
      <c r="W78" s="23">
        <f t="shared" si="16"/>
        <v>2</v>
      </c>
      <c r="X78" s="23">
        <f t="shared" si="16"/>
        <v>3</v>
      </c>
      <c r="Y78" s="23" t="str">
        <f t="shared" si="16"/>
        <v/>
      </c>
      <c r="Z78" s="23" t="str">
        <f t="shared" si="16"/>
        <v/>
      </c>
      <c r="AA78" s="23" t="str">
        <f t="shared" si="16"/>
        <v/>
      </c>
      <c r="AB78" s="23" t="str">
        <f t="shared" si="16"/>
        <v/>
      </c>
      <c r="AC78" s="23" t="str">
        <f t="shared" si="16"/>
        <v/>
      </c>
      <c r="AD78" s="23" t="str">
        <f t="shared" si="16"/>
        <v/>
      </c>
      <c r="AE78" s="23" t="str">
        <f t="shared" si="16"/>
        <v/>
      </c>
      <c r="AF78" s="23" t="str">
        <f t="shared" si="16"/>
        <v/>
      </c>
      <c r="AG78" s="23" t="str">
        <f t="shared" si="16"/>
        <v/>
      </c>
      <c r="AH78" s="23" t="str">
        <f t="shared" si="12"/>
        <v/>
      </c>
      <c r="AI78" s="23" t="str">
        <f t="shared" si="12"/>
        <v/>
      </c>
      <c r="AJ78" s="23" t="str">
        <f t="shared" si="12"/>
        <v/>
      </c>
      <c r="AK78" s="23" t="str">
        <f t="shared" si="12"/>
        <v/>
      </c>
      <c r="AL78" s="23" t="str">
        <f t="shared" si="12"/>
        <v/>
      </c>
    </row>
    <row r="79" spans="2:38" s="23" customFormat="1">
      <c r="B79" s="84">
        <v>70</v>
      </c>
      <c r="C79" s="83" t="s">
        <v>866</v>
      </c>
      <c r="D79" s="30">
        <v>212</v>
      </c>
      <c r="E79" s="82" t="s">
        <v>95</v>
      </c>
      <c r="F79" s="81">
        <v>6186.2169999999978</v>
      </c>
      <c r="G79" s="80">
        <v>-1.8364173298672406</v>
      </c>
      <c r="H79" s="79">
        <v>32</v>
      </c>
      <c r="I79" s="78">
        <v>2</v>
      </c>
      <c r="J79" s="77" t="s">
        <v>865</v>
      </c>
      <c r="K79" s="24"/>
      <c r="L79" s="150" t="s">
        <v>970</v>
      </c>
      <c r="M79" s="151">
        <v>0.04</v>
      </c>
      <c r="O79" s="38" t="s">
        <v>685</v>
      </c>
      <c r="P79" s="149">
        <f t="shared" si="13"/>
        <v>5.5</v>
      </c>
      <c r="Q79" s="23">
        <f t="shared" si="14"/>
        <v>4</v>
      </c>
      <c r="R79" s="149">
        <f t="shared" si="15"/>
        <v>0</v>
      </c>
      <c r="S79" s="23" t="str">
        <f t="shared" si="16"/>
        <v/>
      </c>
      <c r="T79" s="23" t="str">
        <f t="shared" si="16"/>
        <v/>
      </c>
      <c r="U79" s="23" t="str">
        <f t="shared" si="16"/>
        <v/>
      </c>
      <c r="V79" s="23" t="str">
        <f t="shared" si="16"/>
        <v/>
      </c>
      <c r="W79" s="23">
        <f t="shared" si="16"/>
        <v>2</v>
      </c>
      <c r="X79" s="23">
        <f t="shared" si="16"/>
        <v>2</v>
      </c>
      <c r="Y79" s="23" t="str">
        <f t="shared" si="16"/>
        <v/>
      </c>
      <c r="Z79" s="23" t="str">
        <f t="shared" si="16"/>
        <v/>
      </c>
      <c r="AA79" s="23" t="str">
        <f t="shared" si="16"/>
        <v/>
      </c>
      <c r="AB79" s="23" t="str">
        <f t="shared" si="16"/>
        <v/>
      </c>
      <c r="AC79" s="23" t="str">
        <f t="shared" si="16"/>
        <v/>
      </c>
      <c r="AD79" s="23" t="str">
        <f t="shared" si="16"/>
        <v/>
      </c>
      <c r="AE79" s="23" t="str">
        <f t="shared" si="16"/>
        <v/>
      </c>
      <c r="AF79" s="23" t="str">
        <f t="shared" si="16"/>
        <v/>
      </c>
      <c r="AG79" s="23" t="str">
        <f t="shared" si="16"/>
        <v/>
      </c>
      <c r="AH79" s="23" t="str">
        <f t="shared" si="12"/>
        <v/>
      </c>
      <c r="AI79" s="23" t="str">
        <f t="shared" si="12"/>
        <v/>
      </c>
      <c r="AJ79" s="23" t="str">
        <f t="shared" si="12"/>
        <v/>
      </c>
      <c r="AK79" s="23" t="str">
        <f t="shared" si="12"/>
        <v/>
      </c>
      <c r="AL79" s="23" t="str">
        <f t="shared" si="12"/>
        <v/>
      </c>
    </row>
    <row r="80" spans="2:38" s="23" customFormat="1">
      <c r="B80" s="84">
        <v>70</v>
      </c>
      <c r="C80" s="83" t="s">
        <v>866</v>
      </c>
      <c r="D80" s="30">
        <v>211</v>
      </c>
      <c r="E80" s="82" t="s">
        <v>68</v>
      </c>
      <c r="F80" s="81">
        <v>8706.4719999999998</v>
      </c>
      <c r="G80" s="80">
        <v>-1.6189734318906677</v>
      </c>
      <c r="H80" s="79">
        <v>69</v>
      </c>
      <c r="I80" s="78">
        <v>3</v>
      </c>
      <c r="J80" s="77" t="s">
        <v>865</v>
      </c>
      <c r="K80" s="24"/>
      <c r="L80" s="150" t="s">
        <v>971</v>
      </c>
      <c r="M80" s="151">
        <v>0.02</v>
      </c>
      <c r="O80" s="38" t="s">
        <v>682</v>
      </c>
      <c r="P80" s="149">
        <f t="shared" si="13"/>
        <v>8</v>
      </c>
      <c r="Q80" s="23">
        <f t="shared" si="14"/>
        <v>5</v>
      </c>
      <c r="R80" s="149">
        <f t="shared" si="15"/>
        <v>1.1547005383792515</v>
      </c>
      <c r="S80" s="23" t="str">
        <f t="shared" si="16"/>
        <v/>
      </c>
      <c r="T80" s="23" t="str">
        <f t="shared" si="16"/>
        <v/>
      </c>
      <c r="U80" s="23" t="str">
        <f t="shared" si="16"/>
        <v/>
      </c>
      <c r="V80" s="23" t="str">
        <f t="shared" si="16"/>
        <v/>
      </c>
      <c r="W80" s="23" t="str">
        <f t="shared" si="16"/>
        <v/>
      </c>
      <c r="X80" s="23" t="str">
        <f t="shared" si="16"/>
        <v/>
      </c>
      <c r="Y80" s="23">
        <f t="shared" si="16"/>
        <v>3</v>
      </c>
      <c r="Z80" s="23" t="str">
        <f t="shared" si="16"/>
        <v/>
      </c>
      <c r="AA80" s="23">
        <f t="shared" si="16"/>
        <v>1</v>
      </c>
      <c r="AB80" s="23">
        <f t="shared" si="16"/>
        <v>1</v>
      </c>
      <c r="AC80" s="23" t="str">
        <f t="shared" si="16"/>
        <v/>
      </c>
      <c r="AD80" s="23" t="str">
        <f t="shared" si="16"/>
        <v/>
      </c>
      <c r="AE80" s="23" t="str">
        <f t="shared" si="16"/>
        <v/>
      </c>
      <c r="AF80" s="23" t="str">
        <f t="shared" si="16"/>
        <v/>
      </c>
      <c r="AG80" s="23" t="str">
        <f t="shared" si="16"/>
        <v/>
      </c>
      <c r="AH80" s="23" t="str">
        <f t="shared" si="12"/>
        <v/>
      </c>
      <c r="AI80" s="23" t="str">
        <f t="shared" si="12"/>
        <v/>
      </c>
      <c r="AJ80" s="23" t="str">
        <f t="shared" si="12"/>
        <v/>
      </c>
      <c r="AK80" s="23" t="str">
        <f t="shared" si="12"/>
        <v/>
      </c>
      <c r="AL80" s="23" t="str">
        <f t="shared" si="12"/>
        <v/>
      </c>
    </row>
    <row r="81" spans="2:38" s="23" customFormat="1">
      <c r="B81" s="84">
        <v>70</v>
      </c>
      <c r="C81" s="83" t="s">
        <v>866</v>
      </c>
      <c r="D81" s="30">
        <v>144</v>
      </c>
      <c r="E81" s="82" t="s">
        <v>362</v>
      </c>
      <c r="F81" s="81">
        <v>5406.1849999999986</v>
      </c>
      <c r="G81" s="80">
        <v>-1.3301908119396959</v>
      </c>
      <c r="H81" s="79">
        <v>159</v>
      </c>
      <c r="I81" s="78">
        <v>4</v>
      </c>
      <c r="J81" s="77" t="s">
        <v>865</v>
      </c>
      <c r="K81" s="24"/>
      <c r="L81" s="150" t="s">
        <v>972</v>
      </c>
      <c r="M81" s="151">
        <v>0.02</v>
      </c>
      <c r="O81" s="38" t="s">
        <v>677</v>
      </c>
      <c r="P81" s="149">
        <f t="shared" si="13"/>
        <v>4.833333333333333</v>
      </c>
      <c r="Q81" s="23">
        <f t="shared" si="14"/>
        <v>6</v>
      </c>
      <c r="R81" s="149">
        <f t="shared" si="15"/>
        <v>1</v>
      </c>
      <c r="S81" s="23" t="str">
        <f t="shared" si="16"/>
        <v/>
      </c>
      <c r="T81" s="23" t="str">
        <f t="shared" si="16"/>
        <v/>
      </c>
      <c r="U81" s="23" t="str">
        <f t="shared" si="16"/>
        <v/>
      </c>
      <c r="V81" s="23">
        <f t="shared" si="16"/>
        <v>2</v>
      </c>
      <c r="W81" s="23">
        <f t="shared" si="16"/>
        <v>3</v>
      </c>
      <c r="X81" s="23">
        <f t="shared" si="16"/>
        <v>1</v>
      </c>
      <c r="Y81" s="23" t="str">
        <f t="shared" si="16"/>
        <v/>
      </c>
      <c r="Z81" s="23" t="str">
        <f t="shared" si="16"/>
        <v/>
      </c>
      <c r="AA81" s="23" t="str">
        <f t="shared" si="16"/>
        <v/>
      </c>
      <c r="AB81" s="23" t="str">
        <f t="shared" si="16"/>
        <v/>
      </c>
      <c r="AC81" s="23" t="str">
        <f t="shared" si="16"/>
        <v/>
      </c>
      <c r="AD81" s="23" t="str">
        <f t="shared" si="16"/>
        <v/>
      </c>
      <c r="AE81" s="23" t="str">
        <f t="shared" si="16"/>
        <v/>
      </c>
      <c r="AF81" s="23" t="str">
        <f t="shared" si="16"/>
        <v/>
      </c>
      <c r="AG81" s="23" t="str">
        <f t="shared" si="16"/>
        <v/>
      </c>
      <c r="AH81" s="23" t="str">
        <f t="shared" si="12"/>
        <v/>
      </c>
      <c r="AI81" s="23" t="str">
        <f t="shared" si="12"/>
        <v/>
      </c>
      <c r="AJ81" s="23" t="str">
        <f t="shared" si="12"/>
        <v/>
      </c>
      <c r="AK81" s="23" t="str">
        <f t="shared" si="12"/>
        <v/>
      </c>
      <c r="AL81" s="23" t="str">
        <f t="shared" si="12"/>
        <v/>
      </c>
    </row>
    <row r="82" spans="2:38" s="23" customFormat="1">
      <c r="B82" s="84">
        <v>70</v>
      </c>
      <c r="C82" s="83" t="s">
        <v>866</v>
      </c>
      <c r="D82" s="30">
        <v>143</v>
      </c>
      <c r="E82" s="82" t="s">
        <v>359</v>
      </c>
      <c r="F82" s="81">
        <v>4091.6150000000011</v>
      </c>
      <c r="G82" s="80">
        <v>-1.2911156018090229</v>
      </c>
      <c r="H82" s="79">
        <v>173</v>
      </c>
      <c r="I82" s="78">
        <v>4</v>
      </c>
      <c r="J82" s="77" t="s">
        <v>865</v>
      </c>
      <c r="K82" s="24"/>
      <c r="L82" s="150" t="s">
        <v>770</v>
      </c>
      <c r="M82" s="151">
        <v>0.01</v>
      </c>
      <c r="O82" s="38" t="s">
        <v>675</v>
      </c>
      <c r="P82" s="149">
        <f t="shared" si="13"/>
        <v>5</v>
      </c>
      <c r="Q82" s="23">
        <f t="shared" si="14"/>
        <v>1</v>
      </c>
      <c r="R82" s="149">
        <f t="shared" si="15"/>
        <v>0</v>
      </c>
      <c r="S82" s="23" t="str">
        <f t="shared" si="16"/>
        <v/>
      </c>
      <c r="T82" s="23" t="str">
        <f t="shared" si="16"/>
        <v/>
      </c>
      <c r="U82" s="23" t="str">
        <f t="shared" si="16"/>
        <v/>
      </c>
      <c r="V82" s="23" t="str">
        <f t="shared" si="16"/>
        <v/>
      </c>
      <c r="W82" s="23">
        <f t="shared" si="16"/>
        <v>1</v>
      </c>
      <c r="X82" s="23" t="str">
        <f t="shared" si="16"/>
        <v/>
      </c>
      <c r="Y82" s="23" t="str">
        <f t="shared" si="16"/>
        <v/>
      </c>
      <c r="Z82" s="23" t="str">
        <f t="shared" si="16"/>
        <v/>
      </c>
      <c r="AA82" s="23" t="str">
        <f t="shared" si="16"/>
        <v/>
      </c>
      <c r="AB82" s="23" t="str">
        <f t="shared" si="16"/>
        <v/>
      </c>
      <c r="AC82" s="23" t="str">
        <f t="shared" si="16"/>
        <v/>
      </c>
      <c r="AD82" s="23" t="str">
        <f t="shared" si="16"/>
        <v/>
      </c>
      <c r="AE82" s="23" t="str">
        <f t="shared" si="16"/>
        <v/>
      </c>
      <c r="AF82" s="23" t="str">
        <f t="shared" si="16"/>
        <v/>
      </c>
      <c r="AG82" s="23" t="str">
        <f t="shared" si="16"/>
        <v/>
      </c>
      <c r="AH82" s="23" t="str">
        <f t="shared" si="12"/>
        <v/>
      </c>
      <c r="AI82" s="23" t="str">
        <f t="shared" si="12"/>
        <v/>
      </c>
      <c r="AJ82" s="23" t="str">
        <f t="shared" si="12"/>
        <v/>
      </c>
      <c r="AK82" s="23" t="str">
        <f t="shared" si="12"/>
        <v/>
      </c>
      <c r="AL82" s="23" t="str">
        <f t="shared" si="12"/>
        <v/>
      </c>
    </row>
    <row r="83" spans="2:38" s="23" customFormat="1">
      <c r="B83" s="84">
        <v>70</v>
      </c>
      <c r="C83" s="83" t="s">
        <v>866</v>
      </c>
      <c r="D83" s="30">
        <v>142</v>
      </c>
      <c r="E83" s="82" t="s">
        <v>870</v>
      </c>
      <c r="F83" s="81">
        <v>3010.96</v>
      </c>
      <c r="G83" s="80">
        <v>-1.2610718933194731</v>
      </c>
      <c r="H83" s="79">
        <v>193</v>
      </c>
      <c r="I83" s="78">
        <v>4</v>
      </c>
      <c r="J83" s="77" t="s">
        <v>865</v>
      </c>
      <c r="K83" s="24"/>
      <c r="L83" s="150" t="s">
        <v>768</v>
      </c>
      <c r="M83" s="151">
        <v>0</v>
      </c>
      <c r="O83" s="38" t="s">
        <v>673</v>
      </c>
      <c r="P83" s="149">
        <f t="shared" si="13"/>
        <v>7</v>
      </c>
      <c r="Q83" s="23">
        <f t="shared" si="14"/>
        <v>1</v>
      </c>
      <c r="R83" s="149">
        <f t="shared" si="15"/>
        <v>0</v>
      </c>
      <c r="S83" s="23" t="str">
        <f t="shared" si="16"/>
        <v/>
      </c>
      <c r="T83" s="23" t="str">
        <f t="shared" si="16"/>
        <v/>
      </c>
      <c r="U83" s="23" t="str">
        <f t="shared" si="16"/>
        <v/>
      </c>
      <c r="V83" s="23" t="str">
        <f t="shared" si="16"/>
        <v/>
      </c>
      <c r="W83" s="23" t="str">
        <f t="shared" si="16"/>
        <v/>
      </c>
      <c r="X83" s="23" t="str">
        <f t="shared" si="16"/>
        <v/>
      </c>
      <c r="Y83" s="23">
        <f t="shared" si="16"/>
        <v>1</v>
      </c>
      <c r="Z83" s="23" t="str">
        <f t="shared" si="16"/>
        <v/>
      </c>
      <c r="AA83" s="23" t="str">
        <f t="shared" si="16"/>
        <v/>
      </c>
      <c r="AB83" s="23" t="str">
        <f t="shared" si="16"/>
        <v/>
      </c>
      <c r="AC83" s="23" t="str">
        <f t="shared" si="16"/>
        <v/>
      </c>
      <c r="AD83" s="23" t="str">
        <f t="shared" si="16"/>
        <v/>
      </c>
      <c r="AE83" s="23" t="str">
        <f t="shared" si="16"/>
        <v/>
      </c>
      <c r="AF83" s="23" t="str">
        <f t="shared" si="16"/>
        <v/>
      </c>
      <c r="AG83" s="23" t="str">
        <f t="shared" si="16"/>
        <v/>
      </c>
      <c r="AH83" s="23" t="str">
        <f t="shared" si="12"/>
        <v/>
      </c>
      <c r="AI83" s="23" t="str">
        <f t="shared" si="12"/>
        <v/>
      </c>
      <c r="AJ83" s="23" t="str">
        <f t="shared" si="12"/>
        <v/>
      </c>
      <c r="AK83" s="23" t="str">
        <f t="shared" si="12"/>
        <v/>
      </c>
      <c r="AL83" s="23" t="str">
        <f t="shared" si="12"/>
        <v/>
      </c>
    </row>
    <row r="84" spans="2:38" s="23" customFormat="1">
      <c r="B84" s="84">
        <v>70</v>
      </c>
      <c r="C84" s="83" t="s">
        <v>866</v>
      </c>
      <c r="D84" s="30">
        <v>133</v>
      </c>
      <c r="E84" s="82" t="s">
        <v>110</v>
      </c>
      <c r="F84" s="81">
        <v>4601.4790000000012</v>
      </c>
      <c r="G84" s="80">
        <v>-1.0460246101959916</v>
      </c>
      <c r="H84" s="79">
        <v>278</v>
      </c>
      <c r="I84" s="78">
        <v>5</v>
      </c>
      <c r="J84" s="77" t="s">
        <v>865</v>
      </c>
      <c r="K84" s="24"/>
      <c r="L84" s="150" t="s">
        <v>973</v>
      </c>
      <c r="M84" s="151">
        <v>0.02</v>
      </c>
      <c r="O84" s="38" t="s">
        <v>671</v>
      </c>
      <c r="P84" s="149">
        <f t="shared" si="13"/>
        <v>10.428571428571429</v>
      </c>
      <c r="Q84" s="23">
        <f t="shared" si="14"/>
        <v>7</v>
      </c>
      <c r="R84" s="149">
        <f t="shared" si="15"/>
        <v>0.40824829046386318</v>
      </c>
      <c r="S84" s="23" t="str">
        <f t="shared" si="16"/>
        <v/>
      </c>
      <c r="T84" s="23" t="str">
        <f t="shared" si="16"/>
        <v/>
      </c>
      <c r="U84" s="23" t="str">
        <f t="shared" si="16"/>
        <v/>
      </c>
      <c r="V84" s="23" t="str">
        <f t="shared" si="16"/>
        <v/>
      </c>
      <c r="W84" s="23" t="str">
        <f t="shared" si="16"/>
        <v/>
      </c>
      <c r="X84" s="23" t="str">
        <f t="shared" si="16"/>
        <v/>
      </c>
      <c r="Y84" s="23">
        <f t="shared" si="16"/>
        <v>1</v>
      </c>
      <c r="Z84" s="23">
        <f t="shared" si="16"/>
        <v>2</v>
      </c>
      <c r="AA84" s="23">
        <f t="shared" si="16"/>
        <v>1</v>
      </c>
      <c r="AB84" s="23" t="str">
        <f t="shared" si="16"/>
        <v/>
      </c>
      <c r="AC84" s="23">
        <f t="shared" si="16"/>
        <v>1</v>
      </c>
      <c r="AD84" s="23" t="str">
        <f t="shared" si="16"/>
        <v/>
      </c>
      <c r="AE84" s="23">
        <f t="shared" si="16"/>
        <v>1</v>
      </c>
      <c r="AF84" s="23" t="str">
        <f t="shared" si="16"/>
        <v/>
      </c>
      <c r="AG84" s="23" t="str">
        <f t="shared" si="16"/>
        <v/>
      </c>
      <c r="AH84" s="23" t="str">
        <f t="shared" si="12"/>
        <v/>
      </c>
      <c r="AI84" s="23">
        <f t="shared" si="12"/>
        <v>1</v>
      </c>
      <c r="AJ84" s="23" t="str">
        <f t="shared" si="12"/>
        <v/>
      </c>
      <c r="AK84" s="23" t="str">
        <f t="shared" si="12"/>
        <v/>
      </c>
      <c r="AL84" s="23" t="str">
        <f t="shared" si="12"/>
        <v/>
      </c>
    </row>
    <row r="85" spans="2:38" s="23" customFormat="1">
      <c r="B85" s="84">
        <v>70</v>
      </c>
      <c r="C85" s="83" t="s">
        <v>866</v>
      </c>
      <c r="D85" s="30">
        <v>125</v>
      </c>
      <c r="E85" s="82" t="s">
        <v>100</v>
      </c>
      <c r="F85" s="81">
        <v>2338.5489999999986</v>
      </c>
      <c r="G85" s="80">
        <v>-0.88123659929675757</v>
      </c>
      <c r="H85" s="79">
        <v>333</v>
      </c>
      <c r="I85" s="78">
        <v>6</v>
      </c>
      <c r="J85" s="77" t="s">
        <v>865</v>
      </c>
      <c r="K85" s="24"/>
      <c r="L85" s="150" t="s">
        <v>974</v>
      </c>
      <c r="M85" s="151">
        <v>0.02</v>
      </c>
      <c r="O85" s="38" t="s">
        <v>669</v>
      </c>
      <c r="P85" s="149">
        <f t="shared" si="13"/>
        <v>12.285714285714286</v>
      </c>
      <c r="Q85" s="23">
        <f t="shared" si="14"/>
        <v>7</v>
      </c>
      <c r="R85" s="149">
        <f t="shared" si="15"/>
        <v>0.40824829046386318</v>
      </c>
      <c r="S85" s="23" t="str">
        <f t="shared" si="16"/>
        <v/>
      </c>
      <c r="T85" s="23" t="str">
        <f t="shared" si="16"/>
        <v/>
      </c>
      <c r="U85" s="23" t="str">
        <f t="shared" si="16"/>
        <v/>
      </c>
      <c r="V85" s="23" t="str">
        <f t="shared" si="16"/>
        <v/>
      </c>
      <c r="W85" s="23" t="str">
        <f t="shared" si="16"/>
        <v/>
      </c>
      <c r="X85" s="23" t="str">
        <f t="shared" si="16"/>
        <v/>
      </c>
      <c r="Y85" s="23" t="str">
        <f t="shared" si="16"/>
        <v/>
      </c>
      <c r="Z85" s="23">
        <f t="shared" si="16"/>
        <v>1</v>
      </c>
      <c r="AA85" s="23">
        <f t="shared" si="16"/>
        <v>1</v>
      </c>
      <c r="AB85" s="23">
        <f t="shared" si="16"/>
        <v>1</v>
      </c>
      <c r="AC85" s="23" t="str">
        <f t="shared" si="16"/>
        <v/>
      </c>
      <c r="AD85" s="23">
        <f t="shared" si="16"/>
        <v>1</v>
      </c>
      <c r="AE85" s="23">
        <f t="shared" si="16"/>
        <v>1</v>
      </c>
      <c r="AF85" s="23" t="str">
        <f t="shared" si="16"/>
        <v/>
      </c>
      <c r="AG85" s="23" t="str">
        <f t="shared" si="16"/>
        <v/>
      </c>
      <c r="AH85" s="23" t="str">
        <f t="shared" si="12"/>
        <v/>
      </c>
      <c r="AI85" s="23">
        <f t="shared" si="12"/>
        <v>2</v>
      </c>
      <c r="AJ85" s="23" t="str">
        <f t="shared" si="12"/>
        <v/>
      </c>
      <c r="AK85" s="23" t="str">
        <f t="shared" si="12"/>
        <v/>
      </c>
      <c r="AL85" s="23" t="str">
        <f t="shared" si="12"/>
        <v/>
      </c>
    </row>
    <row r="86" spans="2:38" s="23" customFormat="1">
      <c r="B86" s="84">
        <v>70</v>
      </c>
      <c r="C86" s="83" t="s">
        <v>866</v>
      </c>
      <c r="D86" s="30">
        <v>242</v>
      </c>
      <c r="E86" s="82" t="s">
        <v>420</v>
      </c>
      <c r="F86" s="81">
        <v>2824.1419999999989</v>
      </c>
      <c r="G86" s="80">
        <v>-0.86839752276087834</v>
      </c>
      <c r="H86" s="79">
        <v>337</v>
      </c>
      <c r="I86" s="78">
        <v>6</v>
      </c>
      <c r="J86" s="77" t="s">
        <v>865</v>
      </c>
      <c r="K86" s="24"/>
      <c r="L86" s="150" t="s">
        <v>975</v>
      </c>
      <c r="M86" s="151">
        <v>0.04</v>
      </c>
      <c r="O86" s="38" t="s">
        <v>667</v>
      </c>
      <c r="P86" s="149">
        <f t="shared" si="13"/>
        <v>14</v>
      </c>
      <c r="Q86" s="23">
        <f t="shared" si="14"/>
        <v>1</v>
      </c>
      <c r="R86" s="149">
        <f t="shared" si="15"/>
        <v>0</v>
      </c>
      <c r="S86" s="23" t="str">
        <f t="shared" si="16"/>
        <v/>
      </c>
      <c r="T86" s="23" t="str">
        <f t="shared" si="16"/>
        <v/>
      </c>
      <c r="U86" s="23" t="str">
        <f t="shared" si="16"/>
        <v/>
      </c>
      <c r="V86" s="23" t="str">
        <f t="shared" si="16"/>
        <v/>
      </c>
      <c r="W86" s="23" t="str">
        <f t="shared" si="16"/>
        <v/>
      </c>
      <c r="X86" s="23" t="str">
        <f t="shared" si="16"/>
        <v/>
      </c>
      <c r="Y86" s="23" t="str">
        <f t="shared" si="16"/>
        <v/>
      </c>
      <c r="Z86" s="23" t="str">
        <f t="shared" si="16"/>
        <v/>
      </c>
      <c r="AA86" s="23" t="str">
        <f t="shared" si="16"/>
        <v/>
      </c>
      <c r="AB86" s="23" t="str">
        <f t="shared" si="16"/>
        <v/>
      </c>
      <c r="AC86" s="23" t="str">
        <f t="shared" si="16"/>
        <v/>
      </c>
      <c r="AD86" s="23" t="str">
        <f t="shared" si="16"/>
        <v/>
      </c>
      <c r="AE86" s="23" t="str">
        <f t="shared" si="16"/>
        <v/>
      </c>
      <c r="AF86" s="23">
        <f t="shared" si="16"/>
        <v>1</v>
      </c>
      <c r="AG86" s="23" t="str">
        <f t="shared" si="16"/>
        <v/>
      </c>
      <c r="AH86" s="23" t="str">
        <f t="shared" si="12"/>
        <v/>
      </c>
      <c r="AI86" s="23" t="str">
        <f t="shared" si="12"/>
        <v/>
      </c>
      <c r="AJ86" s="23" t="str">
        <f t="shared" si="12"/>
        <v/>
      </c>
      <c r="AK86" s="23" t="str">
        <f t="shared" si="12"/>
        <v/>
      </c>
      <c r="AL86" s="23" t="str">
        <f t="shared" si="12"/>
        <v/>
      </c>
    </row>
    <row r="87" spans="2:38" s="23" customFormat="1">
      <c r="B87" s="84">
        <v>70</v>
      </c>
      <c r="C87" s="83" t="s">
        <v>866</v>
      </c>
      <c r="D87" s="30">
        <v>221</v>
      </c>
      <c r="E87" s="82" t="s">
        <v>250</v>
      </c>
      <c r="F87" s="81">
        <v>2783.9610000000002</v>
      </c>
      <c r="G87" s="80">
        <v>-0.86660634814219373</v>
      </c>
      <c r="H87" s="79">
        <v>340</v>
      </c>
      <c r="I87" s="78">
        <v>6</v>
      </c>
      <c r="J87" s="77" t="s">
        <v>865</v>
      </c>
      <c r="K87" s="24"/>
      <c r="L87" s="150" t="s">
        <v>759</v>
      </c>
      <c r="M87" s="151">
        <v>0.03</v>
      </c>
      <c r="O87" s="38" t="s">
        <v>665</v>
      </c>
      <c r="P87" s="149">
        <f t="shared" si="13"/>
        <v>5.6</v>
      </c>
      <c r="Q87" s="23">
        <f t="shared" si="14"/>
        <v>5</v>
      </c>
      <c r="R87" s="149">
        <f t="shared" si="15"/>
        <v>0.57735026918962551</v>
      </c>
      <c r="S87" s="23" t="str">
        <f t="shared" si="16"/>
        <v/>
      </c>
      <c r="T87" s="23" t="str">
        <f t="shared" si="16"/>
        <v/>
      </c>
      <c r="U87" s="23" t="str">
        <f t="shared" si="16"/>
        <v/>
      </c>
      <c r="V87" s="23">
        <f t="shared" si="16"/>
        <v>1</v>
      </c>
      <c r="W87" s="23">
        <f t="shared" si="16"/>
        <v>2</v>
      </c>
      <c r="X87" s="23" t="str">
        <f t="shared" si="16"/>
        <v/>
      </c>
      <c r="Y87" s="23">
        <f t="shared" si="16"/>
        <v>2</v>
      </c>
      <c r="Z87" s="23" t="str">
        <f t="shared" si="16"/>
        <v/>
      </c>
      <c r="AA87" s="23" t="str">
        <f t="shared" si="16"/>
        <v/>
      </c>
      <c r="AB87" s="23" t="str">
        <f t="shared" si="16"/>
        <v/>
      </c>
      <c r="AC87" s="23" t="str">
        <f t="shared" si="16"/>
        <v/>
      </c>
      <c r="AD87" s="23" t="str">
        <f t="shared" si="16"/>
        <v/>
      </c>
      <c r="AE87" s="23" t="str">
        <f t="shared" si="16"/>
        <v/>
      </c>
      <c r="AF87" s="23" t="str">
        <f t="shared" si="16"/>
        <v/>
      </c>
      <c r="AG87" s="23" t="str">
        <f t="shared" si="16"/>
        <v/>
      </c>
      <c r="AH87" s="23" t="str">
        <f t="shared" si="16"/>
        <v/>
      </c>
      <c r="AI87" s="23" t="str">
        <f t="shared" ref="AI87:AL106" si="17">IF(COUNTIFS($C$7:$C$1622,$O87,$I$7:$I$1622,AI$6)&gt;0,COUNTIFS($C$7:$C$1622,$O87,$I$7:$I$1622,AI$6),"")</f>
        <v/>
      </c>
      <c r="AJ87" s="23" t="str">
        <f t="shared" si="17"/>
        <v/>
      </c>
      <c r="AK87" s="23" t="str">
        <f t="shared" si="17"/>
        <v/>
      </c>
      <c r="AL87" s="23" t="str">
        <f t="shared" si="17"/>
        <v/>
      </c>
    </row>
    <row r="88" spans="2:38" s="23" customFormat="1">
      <c r="B88" s="103">
        <v>70</v>
      </c>
      <c r="C88" s="102" t="s">
        <v>866</v>
      </c>
      <c r="D88" s="74">
        <v>132</v>
      </c>
      <c r="E88" s="101" t="s">
        <v>76</v>
      </c>
      <c r="F88" s="100">
        <v>2234.4910000000009</v>
      </c>
      <c r="G88" s="99">
        <v>-0.85257116380868281</v>
      </c>
      <c r="H88" s="98">
        <v>347</v>
      </c>
      <c r="I88" s="97">
        <v>6</v>
      </c>
      <c r="J88" s="96" t="s">
        <v>865</v>
      </c>
      <c r="K88" s="24"/>
      <c r="L88" s="150" t="s">
        <v>757</v>
      </c>
      <c r="M88" s="151">
        <v>0</v>
      </c>
      <c r="O88" s="75" t="s">
        <v>662</v>
      </c>
      <c r="P88" s="149">
        <f t="shared" si="13"/>
        <v>11.8</v>
      </c>
      <c r="Q88" s="23">
        <f t="shared" si="14"/>
        <v>5</v>
      </c>
      <c r="R88" s="149">
        <f t="shared" si="15"/>
        <v>0.5</v>
      </c>
      <c r="S88" s="23" t="str">
        <f t="shared" ref="S88:AH103" si="18">IF(COUNTIFS($C$7:$C$1622,$O88,$I$7:$I$1622,S$6)&gt;0,COUNTIFS($C$7:$C$1622,$O88,$I$7:$I$1622,S$6),"")</f>
        <v/>
      </c>
      <c r="T88" s="23" t="str">
        <f t="shared" si="18"/>
        <v/>
      </c>
      <c r="U88" s="23" t="str">
        <f t="shared" si="18"/>
        <v/>
      </c>
      <c r="V88" s="23" t="str">
        <f t="shared" si="18"/>
        <v/>
      </c>
      <c r="W88" s="23" t="str">
        <f t="shared" si="18"/>
        <v/>
      </c>
      <c r="X88" s="23" t="str">
        <f t="shared" si="18"/>
        <v/>
      </c>
      <c r="Y88" s="23" t="str">
        <f t="shared" si="18"/>
        <v/>
      </c>
      <c r="Z88" s="23" t="str">
        <f t="shared" si="18"/>
        <v/>
      </c>
      <c r="AA88" s="23" t="str">
        <f t="shared" si="18"/>
        <v/>
      </c>
      <c r="AB88" s="23">
        <f t="shared" si="18"/>
        <v>2</v>
      </c>
      <c r="AC88" s="23">
        <f t="shared" si="18"/>
        <v>1</v>
      </c>
      <c r="AD88" s="23" t="str">
        <f t="shared" si="18"/>
        <v/>
      </c>
      <c r="AE88" s="23">
        <f t="shared" si="18"/>
        <v>1</v>
      </c>
      <c r="AF88" s="23" t="str">
        <f t="shared" si="18"/>
        <v/>
      </c>
      <c r="AG88" s="23">
        <f t="shared" si="18"/>
        <v>1</v>
      </c>
      <c r="AH88" s="23" t="str">
        <f t="shared" si="18"/>
        <v/>
      </c>
      <c r="AI88" s="23" t="str">
        <f t="shared" si="17"/>
        <v/>
      </c>
      <c r="AJ88" s="23" t="str">
        <f t="shared" si="17"/>
        <v/>
      </c>
      <c r="AK88" s="23" t="str">
        <f t="shared" si="17"/>
        <v/>
      </c>
      <c r="AL88" s="23" t="str">
        <f t="shared" si="17"/>
        <v/>
      </c>
    </row>
    <row r="89" spans="2:38" s="23" customFormat="1">
      <c r="B89" s="84">
        <v>70</v>
      </c>
      <c r="C89" s="83" t="s">
        <v>866</v>
      </c>
      <c r="D89" s="30">
        <v>323</v>
      </c>
      <c r="E89" s="82" t="s">
        <v>104</v>
      </c>
      <c r="F89" s="81">
        <v>4304.0230000000001</v>
      </c>
      <c r="G89" s="80">
        <v>-0.8240676881690906</v>
      </c>
      <c r="H89" s="79">
        <v>359</v>
      </c>
      <c r="I89" s="78">
        <v>6</v>
      </c>
      <c r="J89" s="77" t="s">
        <v>865</v>
      </c>
      <c r="K89" s="24"/>
      <c r="L89" s="150" t="s">
        <v>755</v>
      </c>
      <c r="M89" s="151">
        <v>0</v>
      </c>
      <c r="O89" s="38" t="s">
        <v>660</v>
      </c>
      <c r="P89" s="149">
        <f t="shared" si="13"/>
        <v>7</v>
      </c>
      <c r="Q89" s="23">
        <f t="shared" si="14"/>
        <v>1</v>
      </c>
      <c r="R89" s="149">
        <f t="shared" si="15"/>
        <v>0</v>
      </c>
      <c r="S89" s="23" t="str">
        <f t="shared" si="18"/>
        <v/>
      </c>
      <c r="T89" s="23" t="str">
        <f t="shared" si="18"/>
        <v/>
      </c>
      <c r="U89" s="23" t="str">
        <f t="shared" si="18"/>
        <v/>
      </c>
      <c r="V89" s="23" t="str">
        <f t="shared" si="18"/>
        <v/>
      </c>
      <c r="W89" s="23" t="str">
        <f t="shared" si="18"/>
        <v/>
      </c>
      <c r="X89" s="23" t="str">
        <f t="shared" si="18"/>
        <v/>
      </c>
      <c r="Y89" s="23">
        <f t="shared" si="18"/>
        <v>1</v>
      </c>
      <c r="Z89" s="23" t="str">
        <f t="shared" si="18"/>
        <v/>
      </c>
      <c r="AA89" s="23" t="str">
        <f t="shared" si="18"/>
        <v/>
      </c>
      <c r="AB89" s="23" t="str">
        <f t="shared" si="18"/>
        <v/>
      </c>
      <c r="AC89" s="23" t="str">
        <f t="shared" si="18"/>
        <v/>
      </c>
      <c r="AD89" s="23" t="str">
        <f t="shared" si="18"/>
        <v/>
      </c>
      <c r="AE89" s="23" t="str">
        <f t="shared" si="18"/>
        <v/>
      </c>
      <c r="AF89" s="23" t="str">
        <f t="shared" si="18"/>
        <v/>
      </c>
      <c r="AG89" s="23" t="str">
        <f t="shared" si="18"/>
        <v/>
      </c>
      <c r="AH89" s="23" t="str">
        <f t="shared" si="18"/>
        <v/>
      </c>
      <c r="AI89" s="23" t="str">
        <f t="shared" si="17"/>
        <v/>
      </c>
      <c r="AJ89" s="23" t="str">
        <f t="shared" si="17"/>
        <v/>
      </c>
      <c r="AK89" s="23" t="str">
        <f t="shared" si="17"/>
        <v/>
      </c>
      <c r="AL89" s="23" t="str">
        <f t="shared" si="17"/>
        <v/>
      </c>
    </row>
    <row r="90" spans="2:38" s="23" customFormat="1">
      <c r="B90" s="84">
        <v>70</v>
      </c>
      <c r="C90" s="83" t="s">
        <v>866</v>
      </c>
      <c r="D90" s="30">
        <v>223</v>
      </c>
      <c r="E90" s="82" t="s">
        <v>77</v>
      </c>
      <c r="F90" s="81">
        <v>3508.6650000000009</v>
      </c>
      <c r="G90" s="80">
        <v>-0.80581449334945343</v>
      </c>
      <c r="H90" s="79">
        <v>372</v>
      </c>
      <c r="I90" s="78">
        <v>6</v>
      </c>
      <c r="J90" s="77" t="s">
        <v>865</v>
      </c>
      <c r="K90" s="24"/>
      <c r="L90" s="150" t="s">
        <v>976</v>
      </c>
      <c r="M90" s="151">
        <v>0.01</v>
      </c>
      <c r="O90" s="38" t="s">
        <v>569</v>
      </c>
      <c r="P90" s="149">
        <f t="shared" si="13"/>
        <v>9.6165413533834592</v>
      </c>
      <c r="Q90" s="23">
        <f t="shared" si="14"/>
        <v>133</v>
      </c>
      <c r="R90" s="149">
        <f t="shared" si="15"/>
        <v>5.3381488676631461</v>
      </c>
      <c r="S90" s="23" t="str">
        <f t="shared" si="18"/>
        <v/>
      </c>
      <c r="T90" s="23">
        <f t="shared" si="18"/>
        <v>4</v>
      </c>
      <c r="U90" s="23">
        <f t="shared" si="18"/>
        <v>3</v>
      </c>
      <c r="V90" s="23">
        <f t="shared" si="18"/>
        <v>17</v>
      </c>
      <c r="W90" s="23">
        <f t="shared" si="18"/>
        <v>5</v>
      </c>
      <c r="X90" s="23">
        <f t="shared" si="18"/>
        <v>8</v>
      </c>
      <c r="Y90" s="23">
        <f t="shared" si="18"/>
        <v>6</v>
      </c>
      <c r="Z90" s="23" t="str">
        <f t="shared" si="18"/>
        <v/>
      </c>
      <c r="AA90" s="23">
        <f t="shared" si="18"/>
        <v>15</v>
      </c>
      <c r="AB90" s="23">
        <f t="shared" si="18"/>
        <v>14</v>
      </c>
      <c r="AC90" s="23">
        <f t="shared" si="18"/>
        <v>18</v>
      </c>
      <c r="AD90" s="23">
        <f t="shared" si="18"/>
        <v>12</v>
      </c>
      <c r="AE90" s="23">
        <f t="shared" si="18"/>
        <v>5</v>
      </c>
      <c r="AF90" s="23">
        <f t="shared" si="18"/>
        <v>8</v>
      </c>
      <c r="AG90" s="23">
        <f t="shared" si="18"/>
        <v>9</v>
      </c>
      <c r="AH90" s="23">
        <f t="shared" si="18"/>
        <v>5</v>
      </c>
      <c r="AI90" s="23">
        <f t="shared" si="17"/>
        <v>3</v>
      </c>
      <c r="AJ90" s="23" t="str">
        <f t="shared" si="17"/>
        <v/>
      </c>
      <c r="AK90" s="23">
        <f t="shared" si="17"/>
        <v>1</v>
      </c>
      <c r="AL90" s="23" t="str">
        <f t="shared" si="17"/>
        <v/>
      </c>
    </row>
    <row r="91" spans="2:38" s="23" customFormat="1">
      <c r="B91" s="84">
        <v>70</v>
      </c>
      <c r="C91" s="83" t="s">
        <v>866</v>
      </c>
      <c r="D91" s="30">
        <v>131</v>
      </c>
      <c r="E91" s="82" t="s">
        <v>72</v>
      </c>
      <c r="F91" s="81">
        <v>2351.123000000001</v>
      </c>
      <c r="G91" s="80">
        <v>-0.70837739165088442</v>
      </c>
      <c r="H91" s="79">
        <v>418</v>
      </c>
      <c r="I91" s="78">
        <v>7</v>
      </c>
      <c r="J91" s="77" t="s">
        <v>865</v>
      </c>
      <c r="K91" s="24"/>
      <c r="L91" s="150" t="s">
        <v>977</v>
      </c>
      <c r="M91" s="151">
        <v>0.02</v>
      </c>
      <c r="O91" s="38" t="s">
        <v>547</v>
      </c>
      <c r="P91" s="149">
        <f t="shared" si="13"/>
        <v>8.8039215686274517</v>
      </c>
      <c r="Q91" s="23">
        <f t="shared" si="14"/>
        <v>153</v>
      </c>
      <c r="R91" s="149">
        <f t="shared" si="15"/>
        <v>5.9213596411635052</v>
      </c>
      <c r="S91" s="23" t="str">
        <f t="shared" si="18"/>
        <v/>
      </c>
      <c r="T91" s="23">
        <f t="shared" si="18"/>
        <v>11</v>
      </c>
      <c r="U91" s="23">
        <f t="shared" si="18"/>
        <v>6</v>
      </c>
      <c r="V91" s="23">
        <f t="shared" si="18"/>
        <v>24</v>
      </c>
      <c r="W91" s="23">
        <f t="shared" si="18"/>
        <v>7</v>
      </c>
      <c r="X91" s="23">
        <f t="shared" si="18"/>
        <v>8</v>
      </c>
      <c r="Y91" s="23">
        <f t="shared" si="18"/>
        <v>7</v>
      </c>
      <c r="Z91" s="23" t="str">
        <f t="shared" si="18"/>
        <v/>
      </c>
      <c r="AA91" s="23">
        <f t="shared" si="18"/>
        <v>15</v>
      </c>
      <c r="AB91" s="23">
        <f t="shared" si="18"/>
        <v>14</v>
      </c>
      <c r="AC91" s="23">
        <f t="shared" si="18"/>
        <v>18</v>
      </c>
      <c r="AD91" s="23">
        <f t="shared" si="18"/>
        <v>12</v>
      </c>
      <c r="AE91" s="23">
        <f t="shared" si="18"/>
        <v>5</v>
      </c>
      <c r="AF91" s="23">
        <f t="shared" si="18"/>
        <v>8</v>
      </c>
      <c r="AG91" s="23">
        <f t="shared" si="18"/>
        <v>9</v>
      </c>
      <c r="AH91" s="23">
        <f t="shared" si="18"/>
        <v>5</v>
      </c>
      <c r="AI91" s="23">
        <f t="shared" si="17"/>
        <v>3</v>
      </c>
      <c r="AJ91" s="23" t="str">
        <f t="shared" si="17"/>
        <v/>
      </c>
      <c r="AK91" s="23">
        <f t="shared" si="17"/>
        <v>1</v>
      </c>
      <c r="AL91" s="23" t="str">
        <f t="shared" si="17"/>
        <v/>
      </c>
    </row>
    <row r="92" spans="2:38" s="23" customFormat="1">
      <c r="B92" s="84">
        <v>70</v>
      </c>
      <c r="C92" s="83" t="s">
        <v>866</v>
      </c>
      <c r="D92" s="30">
        <v>222</v>
      </c>
      <c r="E92" s="82" t="s">
        <v>243</v>
      </c>
      <c r="F92" s="81">
        <v>3815.0470000000014</v>
      </c>
      <c r="G92" s="80">
        <v>-0.69670145346328638</v>
      </c>
      <c r="H92" s="79">
        <v>424</v>
      </c>
      <c r="I92" s="78">
        <v>7</v>
      </c>
      <c r="J92" s="77" t="s">
        <v>865</v>
      </c>
      <c r="K92" s="24"/>
      <c r="L92" s="150" t="s">
        <v>978</v>
      </c>
      <c r="M92" s="151">
        <v>0.03</v>
      </c>
      <c r="O92" s="38" t="s">
        <v>544</v>
      </c>
      <c r="P92" s="149">
        <f t="shared" si="13"/>
        <v>4.333333333333333</v>
      </c>
      <c r="Q92" s="23">
        <f t="shared" si="14"/>
        <v>3</v>
      </c>
      <c r="R92" s="149">
        <f t="shared" si="15"/>
        <v>0.70710678118654757</v>
      </c>
      <c r="S92" s="23" t="str">
        <f t="shared" si="18"/>
        <v/>
      </c>
      <c r="T92" s="23" t="str">
        <f t="shared" si="18"/>
        <v/>
      </c>
      <c r="U92" s="23" t="str">
        <f t="shared" si="18"/>
        <v/>
      </c>
      <c r="V92" s="23">
        <f t="shared" si="18"/>
        <v>2</v>
      </c>
      <c r="W92" s="23">
        <f t="shared" si="18"/>
        <v>1</v>
      </c>
      <c r="X92" s="23" t="str">
        <f t="shared" si="18"/>
        <v/>
      </c>
      <c r="Y92" s="23" t="str">
        <f t="shared" si="18"/>
        <v/>
      </c>
      <c r="Z92" s="23" t="str">
        <f t="shared" si="18"/>
        <v/>
      </c>
      <c r="AA92" s="23" t="str">
        <f t="shared" si="18"/>
        <v/>
      </c>
      <c r="AB92" s="23" t="str">
        <f t="shared" si="18"/>
        <v/>
      </c>
      <c r="AC92" s="23" t="str">
        <f t="shared" si="18"/>
        <v/>
      </c>
      <c r="AD92" s="23" t="str">
        <f t="shared" si="18"/>
        <v/>
      </c>
      <c r="AE92" s="23" t="str">
        <f t="shared" si="18"/>
        <v/>
      </c>
      <c r="AF92" s="23" t="str">
        <f t="shared" si="18"/>
        <v/>
      </c>
      <c r="AG92" s="23" t="str">
        <f t="shared" si="18"/>
        <v/>
      </c>
      <c r="AH92" s="23" t="str">
        <f t="shared" si="18"/>
        <v/>
      </c>
      <c r="AI92" s="23" t="str">
        <f t="shared" si="17"/>
        <v/>
      </c>
      <c r="AJ92" s="23" t="str">
        <f t="shared" si="17"/>
        <v/>
      </c>
      <c r="AK92" s="23" t="str">
        <f t="shared" si="17"/>
        <v/>
      </c>
      <c r="AL92" s="23" t="str">
        <f t="shared" si="17"/>
        <v/>
      </c>
    </row>
    <row r="93" spans="2:38" s="23" customFormat="1">
      <c r="B93" s="84">
        <v>70</v>
      </c>
      <c r="C93" s="83" t="s">
        <v>866</v>
      </c>
      <c r="D93" s="30">
        <v>321</v>
      </c>
      <c r="E93" s="82" t="s">
        <v>249</v>
      </c>
      <c r="F93" s="81">
        <v>4383.5149999999994</v>
      </c>
      <c r="G93" s="80">
        <v>-0.53271474877325253</v>
      </c>
      <c r="H93" s="79">
        <v>503</v>
      </c>
      <c r="I93" s="78">
        <v>8</v>
      </c>
      <c r="J93" s="77" t="s">
        <v>865</v>
      </c>
      <c r="K93" s="24"/>
      <c r="L93" s="150" t="s">
        <v>749</v>
      </c>
      <c r="M93" s="151">
        <v>0.01</v>
      </c>
      <c r="O93" s="38" t="s">
        <v>542</v>
      </c>
      <c r="P93" s="149">
        <f t="shared" si="13"/>
        <v>5</v>
      </c>
      <c r="Q93" s="23">
        <f t="shared" si="14"/>
        <v>1</v>
      </c>
      <c r="R93" s="149">
        <f t="shared" si="15"/>
        <v>0</v>
      </c>
      <c r="S93" s="23" t="str">
        <f t="shared" si="18"/>
        <v/>
      </c>
      <c r="T93" s="23" t="str">
        <f t="shared" si="18"/>
        <v/>
      </c>
      <c r="U93" s="23" t="str">
        <f t="shared" si="18"/>
        <v/>
      </c>
      <c r="V93" s="23" t="str">
        <f t="shared" si="18"/>
        <v/>
      </c>
      <c r="W93" s="23">
        <f t="shared" si="18"/>
        <v>1</v>
      </c>
      <c r="X93" s="23" t="str">
        <f t="shared" si="18"/>
        <v/>
      </c>
      <c r="Y93" s="23" t="str">
        <f t="shared" si="18"/>
        <v/>
      </c>
      <c r="Z93" s="23" t="str">
        <f t="shared" si="18"/>
        <v/>
      </c>
      <c r="AA93" s="23" t="str">
        <f t="shared" si="18"/>
        <v/>
      </c>
      <c r="AB93" s="23" t="str">
        <f t="shared" si="18"/>
        <v/>
      </c>
      <c r="AC93" s="23" t="str">
        <f t="shared" si="18"/>
        <v/>
      </c>
      <c r="AD93" s="23" t="str">
        <f t="shared" si="18"/>
        <v/>
      </c>
      <c r="AE93" s="23" t="str">
        <f t="shared" si="18"/>
        <v/>
      </c>
      <c r="AF93" s="23" t="str">
        <f t="shared" si="18"/>
        <v/>
      </c>
      <c r="AG93" s="23" t="str">
        <f t="shared" si="18"/>
        <v/>
      </c>
      <c r="AH93" s="23" t="str">
        <f t="shared" si="18"/>
        <v/>
      </c>
      <c r="AI93" s="23" t="str">
        <f t="shared" si="17"/>
        <v/>
      </c>
      <c r="AJ93" s="23" t="str">
        <f t="shared" si="17"/>
        <v/>
      </c>
      <c r="AK93" s="23" t="str">
        <f t="shared" si="17"/>
        <v/>
      </c>
      <c r="AL93" s="23" t="str">
        <f t="shared" si="17"/>
        <v/>
      </c>
    </row>
    <row r="94" spans="2:38" s="23" customFormat="1">
      <c r="B94" s="84">
        <v>70</v>
      </c>
      <c r="C94" s="83" t="s">
        <v>866</v>
      </c>
      <c r="D94" s="30">
        <v>126</v>
      </c>
      <c r="E94" s="82" t="s">
        <v>294</v>
      </c>
      <c r="F94" s="81">
        <v>3841.6959999999985</v>
      </c>
      <c r="G94" s="80">
        <v>-0.46240901731604017</v>
      </c>
      <c r="H94" s="79">
        <v>528</v>
      </c>
      <c r="I94" s="78">
        <v>8</v>
      </c>
      <c r="J94" s="77" t="s">
        <v>865</v>
      </c>
      <c r="K94" s="24"/>
      <c r="L94" s="150" t="s">
        <v>737</v>
      </c>
      <c r="M94" s="151">
        <v>0.01</v>
      </c>
      <c r="O94" s="38" t="s">
        <v>540</v>
      </c>
      <c r="P94" s="149">
        <f t="shared" si="13"/>
        <v>5</v>
      </c>
      <c r="Q94" s="23">
        <f t="shared" si="14"/>
        <v>1</v>
      </c>
      <c r="R94" s="149">
        <f t="shared" si="15"/>
        <v>0</v>
      </c>
      <c r="S94" s="23" t="str">
        <f t="shared" si="18"/>
        <v/>
      </c>
      <c r="T94" s="23" t="str">
        <f t="shared" si="18"/>
        <v/>
      </c>
      <c r="U94" s="23" t="str">
        <f t="shared" si="18"/>
        <v/>
      </c>
      <c r="V94" s="23" t="str">
        <f t="shared" si="18"/>
        <v/>
      </c>
      <c r="W94" s="23">
        <f t="shared" si="18"/>
        <v>1</v>
      </c>
      <c r="X94" s="23" t="str">
        <f t="shared" si="18"/>
        <v/>
      </c>
      <c r="Y94" s="23" t="str">
        <f t="shared" si="18"/>
        <v/>
      </c>
      <c r="Z94" s="23" t="str">
        <f t="shared" si="18"/>
        <v/>
      </c>
      <c r="AA94" s="23" t="str">
        <f t="shared" si="18"/>
        <v/>
      </c>
      <c r="AB94" s="23" t="str">
        <f t="shared" si="18"/>
        <v/>
      </c>
      <c r="AC94" s="23" t="str">
        <f t="shared" si="18"/>
        <v/>
      </c>
      <c r="AD94" s="23" t="str">
        <f t="shared" si="18"/>
        <v/>
      </c>
      <c r="AE94" s="23" t="str">
        <f t="shared" si="18"/>
        <v/>
      </c>
      <c r="AF94" s="23" t="str">
        <f t="shared" si="18"/>
        <v/>
      </c>
      <c r="AG94" s="23" t="str">
        <f t="shared" si="18"/>
        <v/>
      </c>
      <c r="AH94" s="23" t="str">
        <f t="shared" si="18"/>
        <v/>
      </c>
      <c r="AI94" s="23" t="str">
        <f t="shared" si="17"/>
        <v/>
      </c>
      <c r="AJ94" s="23" t="str">
        <f t="shared" si="17"/>
        <v/>
      </c>
      <c r="AK94" s="23" t="str">
        <f t="shared" si="17"/>
        <v/>
      </c>
      <c r="AL94" s="23" t="str">
        <f t="shared" si="17"/>
        <v/>
      </c>
    </row>
    <row r="95" spans="2:38" s="23" customFormat="1">
      <c r="B95" s="84">
        <v>70</v>
      </c>
      <c r="C95" s="83" t="s">
        <v>866</v>
      </c>
      <c r="D95" s="30">
        <v>232</v>
      </c>
      <c r="E95" s="82" t="s">
        <v>73</v>
      </c>
      <c r="F95" s="81">
        <v>3010.3050000000003</v>
      </c>
      <c r="G95" s="80">
        <v>-0.31744429211440206</v>
      </c>
      <c r="H95" s="79">
        <v>613</v>
      </c>
      <c r="I95" s="78">
        <v>9</v>
      </c>
      <c r="J95" s="77" t="s">
        <v>865</v>
      </c>
      <c r="K95" s="24"/>
      <c r="L95" s="150" t="s">
        <v>979</v>
      </c>
      <c r="M95" s="151">
        <v>0.03</v>
      </c>
      <c r="O95" s="38" t="s">
        <v>538</v>
      </c>
      <c r="P95" s="149">
        <f t="shared" si="13"/>
        <v>15.666666666666666</v>
      </c>
      <c r="Q95" s="23">
        <f t="shared" si="14"/>
        <v>3</v>
      </c>
      <c r="R95" s="149">
        <f t="shared" si="15"/>
        <v>0</v>
      </c>
      <c r="S95" s="23" t="str">
        <f t="shared" si="18"/>
        <v/>
      </c>
      <c r="T95" s="23" t="str">
        <f t="shared" si="18"/>
        <v/>
      </c>
      <c r="U95" s="23" t="str">
        <f t="shared" si="18"/>
        <v/>
      </c>
      <c r="V95" s="23" t="str">
        <f t="shared" si="18"/>
        <v/>
      </c>
      <c r="W95" s="23" t="str">
        <f t="shared" si="18"/>
        <v/>
      </c>
      <c r="X95" s="23" t="str">
        <f t="shared" si="18"/>
        <v/>
      </c>
      <c r="Y95" s="23" t="str">
        <f t="shared" si="18"/>
        <v/>
      </c>
      <c r="Z95" s="23" t="str">
        <f t="shared" si="18"/>
        <v/>
      </c>
      <c r="AA95" s="23" t="str">
        <f t="shared" si="18"/>
        <v/>
      </c>
      <c r="AB95" s="23" t="str">
        <f t="shared" si="18"/>
        <v/>
      </c>
      <c r="AC95" s="23" t="str">
        <f t="shared" si="18"/>
        <v/>
      </c>
      <c r="AD95" s="23" t="str">
        <f t="shared" si="18"/>
        <v/>
      </c>
      <c r="AE95" s="23" t="str">
        <f t="shared" si="18"/>
        <v/>
      </c>
      <c r="AF95" s="23">
        <f t="shared" si="18"/>
        <v>1</v>
      </c>
      <c r="AG95" s="23">
        <f t="shared" si="18"/>
        <v>1</v>
      </c>
      <c r="AH95" s="23" t="str">
        <f t="shared" si="18"/>
        <v/>
      </c>
      <c r="AI95" s="23" t="str">
        <f t="shared" si="17"/>
        <v/>
      </c>
      <c r="AJ95" s="23">
        <f t="shared" si="17"/>
        <v>1</v>
      </c>
      <c r="AK95" s="23" t="str">
        <f t="shared" si="17"/>
        <v/>
      </c>
      <c r="AL95" s="23" t="str">
        <f t="shared" si="17"/>
        <v/>
      </c>
    </row>
    <row r="96" spans="2:38" s="23" customFormat="1">
      <c r="B96" s="84">
        <v>70</v>
      </c>
      <c r="C96" s="83" t="s">
        <v>866</v>
      </c>
      <c r="D96" s="30">
        <v>411</v>
      </c>
      <c r="E96" s="82" t="s">
        <v>869</v>
      </c>
      <c r="F96" s="81">
        <v>4824.5829999999978</v>
      </c>
      <c r="G96" s="80">
        <v>-0.27249228456297775</v>
      </c>
      <c r="H96" s="79">
        <v>640</v>
      </c>
      <c r="I96" s="78">
        <v>9</v>
      </c>
      <c r="J96" s="77" t="s">
        <v>865</v>
      </c>
      <c r="K96" s="24"/>
      <c r="L96" s="150" t="s">
        <v>980</v>
      </c>
      <c r="M96" s="151">
        <v>0.03</v>
      </c>
      <c r="O96" s="38" t="s">
        <v>536</v>
      </c>
      <c r="P96" s="149">
        <f t="shared" si="13"/>
        <v>3</v>
      </c>
      <c r="Q96" s="23">
        <f t="shared" si="14"/>
        <v>1</v>
      </c>
      <c r="R96" s="149">
        <f t="shared" si="15"/>
        <v>0</v>
      </c>
      <c r="S96" s="23" t="str">
        <f t="shared" si="18"/>
        <v/>
      </c>
      <c r="T96" s="23" t="str">
        <f t="shared" si="18"/>
        <v/>
      </c>
      <c r="U96" s="23">
        <f t="shared" si="18"/>
        <v>1</v>
      </c>
      <c r="V96" s="23" t="str">
        <f t="shared" si="18"/>
        <v/>
      </c>
      <c r="W96" s="23" t="str">
        <f t="shared" si="18"/>
        <v/>
      </c>
      <c r="X96" s="23" t="str">
        <f t="shared" si="18"/>
        <v/>
      </c>
      <c r="Y96" s="23" t="str">
        <f t="shared" si="18"/>
        <v/>
      </c>
      <c r="Z96" s="23" t="str">
        <f t="shared" si="18"/>
        <v/>
      </c>
      <c r="AA96" s="23" t="str">
        <f t="shared" si="18"/>
        <v/>
      </c>
      <c r="AB96" s="23" t="str">
        <f t="shared" si="18"/>
        <v/>
      </c>
      <c r="AC96" s="23" t="str">
        <f t="shared" si="18"/>
        <v/>
      </c>
      <c r="AD96" s="23" t="str">
        <f t="shared" si="18"/>
        <v/>
      </c>
      <c r="AE96" s="23" t="str">
        <f t="shared" si="18"/>
        <v/>
      </c>
      <c r="AF96" s="23" t="str">
        <f t="shared" si="18"/>
        <v/>
      </c>
      <c r="AG96" s="23" t="str">
        <f t="shared" si="18"/>
        <v/>
      </c>
      <c r="AH96" s="23" t="str">
        <f t="shared" si="18"/>
        <v/>
      </c>
      <c r="AI96" s="23" t="str">
        <f t="shared" si="17"/>
        <v/>
      </c>
      <c r="AJ96" s="23" t="str">
        <f t="shared" si="17"/>
        <v/>
      </c>
      <c r="AK96" s="23" t="str">
        <f t="shared" si="17"/>
        <v/>
      </c>
      <c r="AL96" s="23" t="str">
        <f t="shared" si="17"/>
        <v/>
      </c>
    </row>
    <row r="97" spans="2:38" s="23" customFormat="1">
      <c r="B97" s="84">
        <v>70</v>
      </c>
      <c r="C97" s="83" t="s">
        <v>866</v>
      </c>
      <c r="D97" s="30">
        <v>123</v>
      </c>
      <c r="E97" s="82" t="s">
        <v>84</v>
      </c>
      <c r="F97" s="81">
        <v>3713.0610000000011</v>
      </c>
      <c r="G97" s="80">
        <v>-0.25935426378940307</v>
      </c>
      <c r="H97" s="79">
        <v>649</v>
      </c>
      <c r="I97" s="78">
        <v>9</v>
      </c>
      <c r="J97" s="77" t="s">
        <v>865</v>
      </c>
      <c r="K97" s="24"/>
      <c r="L97" s="150" t="s">
        <v>981</v>
      </c>
      <c r="M97" s="151">
        <v>0.01</v>
      </c>
      <c r="O97" s="38" t="s">
        <v>534</v>
      </c>
      <c r="P97" s="149">
        <f t="shared" si="13"/>
        <v>4</v>
      </c>
      <c r="Q97" s="23">
        <f t="shared" si="14"/>
        <v>1</v>
      </c>
      <c r="R97" s="149">
        <f t="shared" si="15"/>
        <v>0</v>
      </c>
      <c r="S97" s="23" t="str">
        <f t="shared" si="18"/>
        <v/>
      </c>
      <c r="T97" s="23" t="str">
        <f t="shared" si="18"/>
        <v/>
      </c>
      <c r="U97" s="23" t="str">
        <f t="shared" si="18"/>
        <v/>
      </c>
      <c r="V97" s="23">
        <f t="shared" si="18"/>
        <v>1</v>
      </c>
      <c r="W97" s="23" t="str">
        <f t="shared" si="18"/>
        <v/>
      </c>
      <c r="X97" s="23" t="str">
        <f t="shared" si="18"/>
        <v/>
      </c>
      <c r="Y97" s="23" t="str">
        <f t="shared" si="18"/>
        <v/>
      </c>
      <c r="Z97" s="23" t="str">
        <f t="shared" si="18"/>
        <v/>
      </c>
      <c r="AA97" s="23" t="str">
        <f t="shared" si="18"/>
        <v/>
      </c>
      <c r="AB97" s="23" t="str">
        <f t="shared" si="18"/>
        <v/>
      </c>
      <c r="AC97" s="23" t="str">
        <f t="shared" si="18"/>
        <v/>
      </c>
      <c r="AD97" s="23" t="str">
        <f t="shared" si="18"/>
        <v/>
      </c>
      <c r="AE97" s="23" t="str">
        <f t="shared" si="18"/>
        <v/>
      </c>
      <c r="AF97" s="23" t="str">
        <f t="shared" si="18"/>
        <v/>
      </c>
      <c r="AG97" s="23" t="str">
        <f t="shared" si="18"/>
        <v/>
      </c>
      <c r="AH97" s="23" t="str">
        <f t="shared" si="18"/>
        <v/>
      </c>
      <c r="AI97" s="23" t="str">
        <f t="shared" si="17"/>
        <v/>
      </c>
      <c r="AJ97" s="23" t="str">
        <f t="shared" si="17"/>
        <v/>
      </c>
      <c r="AK97" s="23" t="str">
        <f t="shared" si="17"/>
        <v/>
      </c>
      <c r="AL97" s="23" t="str">
        <f t="shared" si="17"/>
        <v/>
      </c>
    </row>
    <row r="98" spans="2:38" s="23" customFormat="1">
      <c r="B98" s="84">
        <v>70</v>
      </c>
      <c r="C98" s="83" t="s">
        <v>866</v>
      </c>
      <c r="D98" s="30">
        <v>122</v>
      </c>
      <c r="E98" s="82" t="s">
        <v>80</v>
      </c>
      <c r="F98" s="81">
        <v>2242.567</v>
      </c>
      <c r="G98" s="80">
        <v>-0.23121443033459677</v>
      </c>
      <c r="H98" s="79">
        <v>674</v>
      </c>
      <c r="I98" s="78">
        <v>9</v>
      </c>
      <c r="J98" s="77" t="s">
        <v>865</v>
      </c>
      <c r="K98" s="24"/>
      <c r="L98" s="150" t="s">
        <v>734</v>
      </c>
      <c r="M98" s="151">
        <v>0</v>
      </c>
      <c r="O98" s="38" t="s">
        <v>532</v>
      </c>
      <c r="P98" s="149">
        <f t="shared" si="13"/>
        <v>5</v>
      </c>
      <c r="Q98" s="23">
        <f t="shared" si="14"/>
        <v>1</v>
      </c>
      <c r="R98" s="149">
        <f t="shared" si="15"/>
        <v>0</v>
      </c>
      <c r="S98" s="23" t="str">
        <f t="shared" si="18"/>
        <v/>
      </c>
      <c r="T98" s="23" t="str">
        <f t="shared" si="18"/>
        <v/>
      </c>
      <c r="U98" s="23" t="str">
        <f t="shared" si="18"/>
        <v/>
      </c>
      <c r="V98" s="23" t="str">
        <f t="shared" si="18"/>
        <v/>
      </c>
      <c r="W98" s="23">
        <f t="shared" si="18"/>
        <v>1</v>
      </c>
      <c r="X98" s="23" t="str">
        <f t="shared" si="18"/>
        <v/>
      </c>
      <c r="Y98" s="23" t="str">
        <f t="shared" si="18"/>
        <v/>
      </c>
      <c r="Z98" s="23" t="str">
        <f t="shared" si="18"/>
        <v/>
      </c>
      <c r="AA98" s="23" t="str">
        <f t="shared" si="18"/>
        <v/>
      </c>
      <c r="AB98" s="23" t="str">
        <f t="shared" si="18"/>
        <v/>
      </c>
      <c r="AC98" s="23" t="str">
        <f t="shared" si="18"/>
        <v/>
      </c>
      <c r="AD98" s="23" t="str">
        <f t="shared" si="18"/>
        <v/>
      </c>
      <c r="AE98" s="23" t="str">
        <f t="shared" si="18"/>
        <v/>
      </c>
      <c r="AF98" s="23" t="str">
        <f t="shared" si="18"/>
        <v/>
      </c>
      <c r="AG98" s="23" t="str">
        <f t="shared" si="18"/>
        <v/>
      </c>
      <c r="AH98" s="23" t="str">
        <f t="shared" si="18"/>
        <v/>
      </c>
      <c r="AI98" s="23" t="str">
        <f t="shared" si="17"/>
        <v/>
      </c>
      <c r="AJ98" s="23" t="str">
        <f t="shared" si="17"/>
        <v/>
      </c>
      <c r="AK98" s="23" t="str">
        <f t="shared" si="17"/>
        <v/>
      </c>
      <c r="AL98" s="23" t="str">
        <f t="shared" si="17"/>
        <v/>
      </c>
    </row>
    <row r="99" spans="2:38" s="23" customFormat="1">
      <c r="B99" s="84">
        <v>70</v>
      </c>
      <c r="C99" s="83" t="s">
        <v>866</v>
      </c>
      <c r="D99" s="30">
        <v>234</v>
      </c>
      <c r="E99" s="82" t="s">
        <v>361</v>
      </c>
      <c r="F99" s="81">
        <v>3704.6490000000013</v>
      </c>
      <c r="G99" s="80">
        <v>-0.21127712508818614</v>
      </c>
      <c r="H99" s="79">
        <v>689</v>
      </c>
      <c r="I99" s="78">
        <v>10</v>
      </c>
      <c r="J99" s="77" t="s">
        <v>865</v>
      </c>
      <c r="K99" s="24"/>
      <c r="L99" s="150" t="s">
        <v>732</v>
      </c>
      <c r="M99" s="151">
        <v>0</v>
      </c>
      <c r="O99" s="38" t="s">
        <v>530</v>
      </c>
      <c r="P99" s="149">
        <f t="shared" si="13"/>
        <v>5</v>
      </c>
      <c r="Q99" s="23">
        <f t="shared" si="14"/>
        <v>1</v>
      </c>
      <c r="R99" s="149">
        <f t="shared" si="15"/>
        <v>0</v>
      </c>
      <c r="S99" s="23" t="str">
        <f t="shared" si="18"/>
        <v/>
      </c>
      <c r="T99" s="23" t="str">
        <f t="shared" si="18"/>
        <v/>
      </c>
      <c r="U99" s="23" t="str">
        <f t="shared" si="18"/>
        <v/>
      </c>
      <c r="V99" s="23" t="str">
        <f t="shared" si="18"/>
        <v/>
      </c>
      <c r="W99" s="23">
        <f t="shared" si="18"/>
        <v>1</v>
      </c>
      <c r="X99" s="23" t="str">
        <f t="shared" si="18"/>
        <v/>
      </c>
      <c r="Y99" s="23" t="str">
        <f t="shared" si="18"/>
        <v/>
      </c>
      <c r="Z99" s="23" t="str">
        <f t="shared" si="18"/>
        <v/>
      </c>
      <c r="AA99" s="23" t="str">
        <f t="shared" si="18"/>
        <v/>
      </c>
      <c r="AB99" s="23" t="str">
        <f t="shared" si="18"/>
        <v/>
      </c>
      <c r="AC99" s="23" t="str">
        <f t="shared" si="18"/>
        <v/>
      </c>
      <c r="AD99" s="23" t="str">
        <f t="shared" si="18"/>
        <v/>
      </c>
      <c r="AE99" s="23" t="str">
        <f t="shared" si="18"/>
        <v/>
      </c>
      <c r="AF99" s="23" t="str">
        <f t="shared" si="18"/>
        <v/>
      </c>
      <c r="AG99" s="23" t="str">
        <f t="shared" si="18"/>
        <v/>
      </c>
      <c r="AH99" s="23" t="str">
        <f t="shared" si="18"/>
        <v/>
      </c>
      <c r="AI99" s="23" t="str">
        <f t="shared" si="17"/>
        <v/>
      </c>
      <c r="AJ99" s="23" t="str">
        <f t="shared" si="17"/>
        <v/>
      </c>
      <c r="AK99" s="23" t="str">
        <f t="shared" si="17"/>
        <v/>
      </c>
      <c r="AL99" s="23" t="str">
        <f t="shared" si="17"/>
        <v/>
      </c>
    </row>
    <row r="100" spans="2:38" s="23" customFormat="1">
      <c r="B100" s="84">
        <v>70</v>
      </c>
      <c r="C100" s="83" t="s">
        <v>866</v>
      </c>
      <c r="D100" s="30">
        <v>241</v>
      </c>
      <c r="E100" s="82" t="s">
        <v>425</v>
      </c>
      <c r="F100" s="81">
        <v>5596.4789999999994</v>
      </c>
      <c r="G100" s="80">
        <v>-0.19504885662289398</v>
      </c>
      <c r="H100" s="79">
        <v>700</v>
      </c>
      <c r="I100" s="78">
        <v>10</v>
      </c>
      <c r="J100" s="77" t="s">
        <v>865</v>
      </c>
      <c r="K100" s="24"/>
      <c r="L100" s="150" t="s">
        <v>700</v>
      </c>
      <c r="M100" s="151">
        <v>0.03</v>
      </c>
      <c r="O100" s="38" t="s">
        <v>528</v>
      </c>
      <c r="P100" s="149">
        <f t="shared" si="13"/>
        <v>16</v>
      </c>
      <c r="Q100" s="23">
        <f t="shared" si="14"/>
        <v>1</v>
      </c>
      <c r="R100" s="149">
        <f t="shared" si="15"/>
        <v>0</v>
      </c>
      <c r="S100" s="23" t="str">
        <f t="shared" si="18"/>
        <v/>
      </c>
      <c r="T100" s="23" t="str">
        <f t="shared" si="18"/>
        <v/>
      </c>
      <c r="U100" s="23" t="str">
        <f t="shared" si="18"/>
        <v/>
      </c>
      <c r="V100" s="23" t="str">
        <f t="shared" si="18"/>
        <v/>
      </c>
      <c r="W100" s="23" t="str">
        <f t="shared" si="18"/>
        <v/>
      </c>
      <c r="X100" s="23" t="str">
        <f t="shared" si="18"/>
        <v/>
      </c>
      <c r="Y100" s="23" t="str">
        <f t="shared" si="18"/>
        <v/>
      </c>
      <c r="Z100" s="23" t="str">
        <f t="shared" si="18"/>
        <v/>
      </c>
      <c r="AA100" s="23" t="str">
        <f t="shared" si="18"/>
        <v/>
      </c>
      <c r="AB100" s="23" t="str">
        <f t="shared" si="18"/>
        <v/>
      </c>
      <c r="AC100" s="23" t="str">
        <f t="shared" si="18"/>
        <v/>
      </c>
      <c r="AD100" s="23" t="str">
        <f t="shared" si="18"/>
        <v/>
      </c>
      <c r="AE100" s="23" t="str">
        <f t="shared" si="18"/>
        <v/>
      </c>
      <c r="AF100" s="23" t="str">
        <f t="shared" si="18"/>
        <v/>
      </c>
      <c r="AG100" s="23" t="str">
        <f t="shared" si="18"/>
        <v/>
      </c>
      <c r="AH100" s="23">
        <f t="shared" si="18"/>
        <v>1</v>
      </c>
      <c r="AI100" s="23" t="str">
        <f t="shared" si="17"/>
        <v/>
      </c>
      <c r="AJ100" s="23" t="str">
        <f t="shared" si="17"/>
        <v/>
      </c>
      <c r="AK100" s="23" t="str">
        <f t="shared" si="17"/>
        <v/>
      </c>
      <c r="AL100" s="23" t="str">
        <f t="shared" si="17"/>
        <v/>
      </c>
    </row>
    <row r="101" spans="2:38" s="23" customFormat="1">
      <c r="B101" s="84">
        <v>70</v>
      </c>
      <c r="C101" s="83" t="s">
        <v>866</v>
      </c>
      <c r="D101" s="30">
        <v>331</v>
      </c>
      <c r="E101" s="82" t="s">
        <v>423</v>
      </c>
      <c r="F101" s="81">
        <v>3361.46</v>
      </c>
      <c r="G101" s="80">
        <v>-0.17790207490816021</v>
      </c>
      <c r="H101" s="79">
        <v>707</v>
      </c>
      <c r="I101" s="78">
        <v>10</v>
      </c>
      <c r="J101" s="77" t="s">
        <v>865</v>
      </c>
      <c r="K101" s="24"/>
      <c r="L101" s="150" t="s">
        <v>982</v>
      </c>
      <c r="M101" s="151">
        <v>0</v>
      </c>
      <c r="O101" s="38" t="s">
        <v>526</v>
      </c>
      <c r="P101" s="149">
        <f t="shared" si="13"/>
        <v>7</v>
      </c>
      <c r="Q101" s="23">
        <f t="shared" si="14"/>
        <v>1</v>
      </c>
      <c r="R101" s="149">
        <f t="shared" si="15"/>
        <v>0</v>
      </c>
      <c r="S101" s="23" t="str">
        <f t="shared" si="18"/>
        <v/>
      </c>
      <c r="T101" s="23" t="str">
        <f t="shared" si="18"/>
        <v/>
      </c>
      <c r="U101" s="23" t="str">
        <f t="shared" si="18"/>
        <v/>
      </c>
      <c r="V101" s="23" t="str">
        <f t="shared" si="18"/>
        <v/>
      </c>
      <c r="W101" s="23" t="str">
        <f t="shared" si="18"/>
        <v/>
      </c>
      <c r="X101" s="23" t="str">
        <f t="shared" si="18"/>
        <v/>
      </c>
      <c r="Y101" s="23">
        <f t="shared" si="18"/>
        <v>1</v>
      </c>
      <c r="Z101" s="23" t="str">
        <f t="shared" si="18"/>
        <v/>
      </c>
      <c r="AA101" s="23" t="str">
        <f t="shared" si="18"/>
        <v/>
      </c>
      <c r="AB101" s="23" t="str">
        <f t="shared" si="18"/>
        <v/>
      </c>
      <c r="AC101" s="23" t="str">
        <f t="shared" si="18"/>
        <v/>
      </c>
      <c r="AD101" s="23" t="str">
        <f t="shared" si="18"/>
        <v/>
      </c>
      <c r="AE101" s="23" t="str">
        <f t="shared" si="18"/>
        <v/>
      </c>
      <c r="AF101" s="23" t="str">
        <f t="shared" si="18"/>
        <v/>
      </c>
      <c r="AG101" s="23" t="str">
        <f t="shared" si="18"/>
        <v/>
      </c>
      <c r="AH101" s="23" t="str">
        <f t="shared" si="18"/>
        <v/>
      </c>
      <c r="AI101" s="23" t="str">
        <f t="shared" si="17"/>
        <v/>
      </c>
      <c r="AJ101" s="23" t="str">
        <f t="shared" si="17"/>
        <v/>
      </c>
      <c r="AK101" s="23" t="str">
        <f t="shared" si="17"/>
        <v/>
      </c>
      <c r="AL101" s="23" t="str">
        <f t="shared" si="17"/>
        <v/>
      </c>
    </row>
    <row r="102" spans="2:38" s="23" customFormat="1">
      <c r="B102" s="84">
        <v>70</v>
      </c>
      <c r="C102" s="83" t="s">
        <v>866</v>
      </c>
      <c r="D102" s="30">
        <v>332</v>
      </c>
      <c r="E102" s="82" t="s">
        <v>427</v>
      </c>
      <c r="F102" s="81">
        <v>1988.7960000000012</v>
      </c>
      <c r="G102" s="80">
        <v>-0.11851746667834258</v>
      </c>
      <c r="H102" s="79">
        <v>752</v>
      </c>
      <c r="I102" s="78">
        <v>10</v>
      </c>
      <c r="J102" s="77" t="s">
        <v>865</v>
      </c>
      <c r="K102" s="24"/>
      <c r="L102" s="150" t="s">
        <v>983</v>
      </c>
      <c r="M102" s="151">
        <v>0</v>
      </c>
      <c r="O102" s="38" t="s">
        <v>524</v>
      </c>
      <c r="P102" s="149">
        <f t="shared" si="13"/>
        <v>13</v>
      </c>
      <c r="Q102" s="23">
        <f t="shared" si="14"/>
        <v>3</v>
      </c>
      <c r="R102" s="149">
        <f t="shared" si="15"/>
        <v>0</v>
      </c>
      <c r="S102" s="23" t="str">
        <f t="shared" si="18"/>
        <v/>
      </c>
      <c r="T102" s="23" t="str">
        <f t="shared" si="18"/>
        <v/>
      </c>
      <c r="U102" s="23" t="str">
        <f t="shared" si="18"/>
        <v/>
      </c>
      <c r="V102" s="23" t="str">
        <f t="shared" si="18"/>
        <v/>
      </c>
      <c r="W102" s="23" t="str">
        <f t="shared" si="18"/>
        <v/>
      </c>
      <c r="X102" s="23" t="str">
        <f t="shared" si="18"/>
        <v/>
      </c>
      <c r="Y102" s="23" t="str">
        <f t="shared" si="18"/>
        <v/>
      </c>
      <c r="Z102" s="23" t="str">
        <f t="shared" si="18"/>
        <v/>
      </c>
      <c r="AA102" s="23" t="str">
        <f t="shared" si="18"/>
        <v/>
      </c>
      <c r="AB102" s="23" t="str">
        <f t="shared" si="18"/>
        <v/>
      </c>
      <c r="AC102" s="23" t="str">
        <f t="shared" si="18"/>
        <v/>
      </c>
      <c r="AD102" s="23">
        <f t="shared" si="18"/>
        <v>1</v>
      </c>
      <c r="AE102" s="23">
        <f t="shared" si="18"/>
        <v>1</v>
      </c>
      <c r="AF102" s="23">
        <f t="shared" si="18"/>
        <v>1</v>
      </c>
      <c r="AG102" s="23" t="str">
        <f t="shared" si="18"/>
        <v/>
      </c>
      <c r="AH102" s="23" t="str">
        <f t="shared" si="18"/>
        <v/>
      </c>
      <c r="AI102" s="23" t="str">
        <f t="shared" si="17"/>
        <v/>
      </c>
      <c r="AJ102" s="23" t="str">
        <f t="shared" si="17"/>
        <v/>
      </c>
      <c r="AK102" s="23" t="str">
        <f t="shared" si="17"/>
        <v/>
      </c>
      <c r="AL102" s="23" t="str">
        <f t="shared" si="17"/>
        <v/>
      </c>
    </row>
    <row r="103" spans="2:38" s="23" customFormat="1">
      <c r="B103" s="84">
        <v>70</v>
      </c>
      <c r="C103" s="83" t="s">
        <v>866</v>
      </c>
      <c r="D103" s="30">
        <v>413</v>
      </c>
      <c r="E103" s="82" t="s">
        <v>96</v>
      </c>
      <c r="F103" s="81">
        <v>2849.6360000000009</v>
      </c>
      <c r="G103" s="80">
        <v>-8.6266154199968414E-2</v>
      </c>
      <c r="H103" s="79">
        <v>766</v>
      </c>
      <c r="I103" s="78">
        <v>10</v>
      </c>
      <c r="J103" s="77" t="s">
        <v>865</v>
      </c>
      <c r="K103" s="24"/>
      <c r="L103" s="150" t="s">
        <v>693</v>
      </c>
      <c r="M103" s="151">
        <v>0.01</v>
      </c>
      <c r="O103" s="38" t="s">
        <v>522</v>
      </c>
      <c r="P103" s="149">
        <f t="shared" si="13"/>
        <v>7</v>
      </c>
      <c r="Q103" s="23">
        <f t="shared" si="14"/>
        <v>1</v>
      </c>
      <c r="R103" s="149">
        <f t="shared" si="15"/>
        <v>0</v>
      </c>
      <c r="S103" s="23" t="str">
        <f t="shared" si="18"/>
        <v/>
      </c>
      <c r="T103" s="23" t="str">
        <f t="shared" si="18"/>
        <v/>
      </c>
      <c r="U103" s="23" t="str">
        <f t="shared" si="18"/>
        <v/>
      </c>
      <c r="V103" s="23" t="str">
        <f t="shared" si="18"/>
        <v/>
      </c>
      <c r="W103" s="23" t="str">
        <f t="shared" si="18"/>
        <v/>
      </c>
      <c r="X103" s="23" t="str">
        <f t="shared" si="18"/>
        <v/>
      </c>
      <c r="Y103" s="23">
        <f t="shared" si="18"/>
        <v>1</v>
      </c>
      <c r="Z103" s="23" t="str">
        <f t="shared" si="18"/>
        <v/>
      </c>
      <c r="AA103" s="23" t="str">
        <f t="shared" si="18"/>
        <v/>
      </c>
      <c r="AB103" s="23" t="str">
        <f t="shared" si="18"/>
        <v/>
      </c>
      <c r="AC103" s="23" t="str">
        <f t="shared" si="18"/>
        <v/>
      </c>
      <c r="AD103" s="23" t="str">
        <f t="shared" si="18"/>
        <v/>
      </c>
      <c r="AE103" s="23" t="str">
        <f t="shared" si="18"/>
        <v/>
      </c>
      <c r="AF103" s="23" t="str">
        <f t="shared" si="18"/>
        <v/>
      </c>
      <c r="AG103" s="23" t="str">
        <f t="shared" si="18"/>
        <v/>
      </c>
      <c r="AH103" s="23" t="str">
        <f t="shared" ref="AH103:AL118" si="19">IF(COUNTIFS($C$7:$C$1622,$O103,$I$7:$I$1622,AH$6)&gt;0,COUNTIFS($C$7:$C$1622,$O103,$I$7:$I$1622,AH$6),"")</f>
        <v/>
      </c>
      <c r="AI103" s="23" t="str">
        <f t="shared" si="17"/>
        <v/>
      </c>
      <c r="AJ103" s="23" t="str">
        <f t="shared" si="17"/>
        <v/>
      </c>
      <c r="AK103" s="23" t="str">
        <f t="shared" si="17"/>
        <v/>
      </c>
      <c r="AL103" s="23" t="str">
        <f t="shared" si="17"/>
        <v/>
      </c>
    </row>
    <row r="104" spans="2:38" s="23" customFormat="1">
      <c r="B104" s="84">
        <v>70</v>
      </c>
      <c r="C104" s="83" t="s">
        <v>866</v>
      </c>
      <c r="D104" s="30">
        <v>343</v>
      </c>
      <c r="E104" s="82" t="s">
        <v>136</v>
      </c>
      <c r="F104" s="81">
        <v>3571.2549999999997</v>
      </c>
      <c r="G104" s="80">
        <v>-8.2060342363489872E-2</v>
      </c>
      <c r="H104" s="79">
        <v>770</v>
      </c>
      <c r="I104" s="78">
        <v>10</v>
      </c>
      <c r="J104" s="77" t="s">
        <v>865</v>
      </c>
      <c r="K104" s="24"/>
      <c r="L104" s="150" t="s">
        <v>984</v>
      </c>
      <c r="M104" s="151">
        <v>0</v>
      </c>
      <c r="O104" s="38" t="s">
        <v>520</v>
      </c>
      <c r="P104" s="149">
        <f t="shared" si="13"/>
        <v>3.4</v>
      </c>
      <c r="Q104" s="23">
        <f t="shared" si="14"/>
        <v>5</v>
      </c>
      <c r="R104" s="149">
        <f t="shared" si="15"/>
        <v>0.70710678118654757</v>
      </c>
      <c r="S104" s="23" t="str">
        <f t="shared" ref="S104:AH119" si="20">IF(COUNTIFS($C$7:$C$1622,$O104,$I$7:$I$1622,S$6)&gt;0,COUNTIFS($C$7:$C$1622,$O104,$I$7:$I$1622,S$6),"")</f>
        <v/>
      </c>
      <c r="T104" s="23" t="str">
        <f t="shared" si="20"/>
        <v/>
      </c>
      <c r="U104" s="23">
        <f t="shared" si="20"/>
        <v>3</v>
      </c>
      <c r="V104" s="23">
        <f t="shared" si="20"/>
        <v>2</v>
      </c>
      <c r="W104" s="23" t="str">
        <f t="shared" si="20"/>
        <v/>
      </c>
      <c r="X104" s="23" t="str">
        <f t="shared" si="20"/>
        <v/>
      </c>
      <c r="Y104" s="23" t="str">
        <f t="shared" si="20"/>
        <v/>
      </c>
      <c r="Z104" s="23" t="str">
        <f t="shared" si="20"/>
        <v/>
      </c>
      <c r="AA104" s="23" t="str">
        <f t="shared" si="20"/>
        <v/>
      </c>
      <c r="AB104" s="23" t="str">
        <f t="shared" si="20"/>
        <v/>
      </c>
      <c r="AC104" s="23" t="str">
        <f t="shared" si="20"/>
        <v/>
      </c>
      <c r="AD104" s="23" t="str">
        <f t="shared" si="20"/>
        <v/>
      </c>
      <c r="AE104" s="23" t="str">
        <f t="shared" si="20"/>
        <v/>
      </c>
      <c r="AF104" s="23" t="str">
        <f t="shared" si="20"/>
        <v/>
      </c>
      <c r="AG104" s="23" t="str">
        <f t="shared" si="20"/>
        <v/>
      </c>
      <c r="AH104" s="23" t="str">
        <f t="shared" si="19"/>
        <v/>
      </c>
      <c r="AI104" s="23" t="str">
        <f t="shared" si="17"/>
        <v/>
      </c>
      <c r="AJ104" s="23" t="str">
        <f t="shared" si="17"/>
        <v/>
      </c>
      <c r="AK104" s="23" t="str">
        <f t="shared" si="17"/>
        <v/>
      </c>
      <c r="AL104" s="23" t="str">
        <f t="shared" si="17"/>
        <v/>
      </c>
    </row>
    <row r="105" spans="2:38" s="23" customFormat="1">
      <c r="B105" s="84">
        <v>70</v>
      </c>
      <c r="C105" s="83" t="s">
        <v>866</v>
      </c>
      <c r="D105" s="30">
        <v>233</v>
      </c>
      <c r="E105" s="82" t="s">
        <v>112</v>
      </c>
      <c r="F105" s="81">
        <v>4079.3380000000011</v>
      </c>
      <c r="G105" s="80">
        <v>-3.5851307116531575E-2</v>
      </c>
      <c r="H105" s="79">
        <v>796</v>
      </c>
      <c r="I105" s="78">
        <v>10</v>
      </c>
      <c r="J105" s="77" t="s">
        <v>865</v>
      </c>
      <c r="K105" s="24"/>
      <c r="L105" s="150" t="s">
        <v>691</v>
      </c>
      <c r="M105" s="151">
        <v>0</v>
      </c>
      <c r="O105" s="38" t="s">
        <v>518</v>
      </c>
      <c r="P105" s="149">
        <f t="shared" si="13"/>
        <v>3.6666666666666665</v>
      </c>
      <c r="Q105" s="23">
        <f t="shared" si="14"/>
        <v>3</v>
      </c>
      <c r="R105" s="149">
        <f t="shared" si="15"/>
        <v>0.70710678118654757</v>
      </c>
      <c r="S105" s="23" t="str">
        <f t="shared" si="20"/>
        <v/>
      </c>
      <c r="T105" s="23" t="str">
        <f t="shared" si="20"/>
        <v/>
      </c>
      <c r="U105" s="23">
        <f t="shared" si="20"/>
        <v>1</v>
      </c>
      <c r="V105" s="23">
        <f t="shared" si="20"/>
        <v>2</v>
      </c>
      <c r="W105" s="23" t="str">
        <f t="shared" si="20"/>
        <v/>
      </c>
      <c r="X105" s="23" t="str">
        <f t="shared" si="20"/>
        <v/>
      </c>
      <c r="Y105" s="23" t="str">
        <f t="shared" si="20"/>
        <v/>
      </c>
      <c r="Z105" s="23" t="str">
        <f t="shared" si="20"/>
        <v/>
      </c>
      <c r="AA105" s="23" t="str">
        <f t="shared" si="20"/>
        <v/>
      </c>
      <c r="AB105" s="23" t="str">
        <f t="shared" si="20"/>
        <v/>
      </c>
      <c r="AC105" s="23" t="str">
        <f t="shared" si="20"/>
        <v/>
      </c>
      <c r="AD105" s="23" t="str">
        <f t="shared" si="20"/>
        <v/>
      </c>
      <c r="AE105" s="23" t="str">
        <f t="shared" si="20"/>
        <v/>
      </c>
      <c r="AF105" s="23" t="str">
        <f t="shared" si="20"/>
        <v/>
      </c>
      <c r="AG105" s="23" t="str">
        <f t="shared" si="20"/>
        <v/>
      </c>
      <c r="AH105" s="23" t="str">
        <f t="shared" si="19"/>
        <v/>
      </c>
      <c r="AI105" s="23" t="str">
        <f t="shared" si="17"/>
        <v/>
      </c>
      <c r="AJ105" s="23" t="str">
        <f t="shared" si="17"/>
        <v/>
      </c>
      <c r="AK105" s="23" t="str">
        <f t="shared" si="17"/>
        <v/>
      </c>
      <c r="AL105" s="23" t="str">
        <f t="shared" si="17"/>
        <v/>
      </c>
    </row>
    <row r="106" spans="2:38" s="23" customFormat="1">
      <c r="B106" s="84">
        <v>70</v>
      </c>
      <c r="C106" s="83" t="s">
        <v>866</v>
      </c>
      <c r="D106" s="30">
        <v>425</v>
      </c>
      <c r="E106" s="82" t="s">
        <v>269</v>
      </c>
      <c r="F106" s="81">
        <v>5435.14</v>
      </c>
      <c r="G106" s="80">
        <v>-2.3632029800290309E-2</v>
      </c>
      <c r="H106" s="79">
        <v>805</v>
      </c>
      <c r="I106" s="78">
        <v>10</v>
      </c>
      <c r="J106" s="77" t="s">
        <v>865</v>
      </c>
      <c r="K106" s="24"/>
      <c r="L106" s="150" t="s">
        <v>688</v>
      </c>
      <c r="M106" s="151">
        <v>0</v>
      </c>
      <c r="O106" s="38" t="s">
        <v>514</v>
      </c>
      <c r="P106" s="149">
        <f t="shared" si="13"/>
        <v>13.782608695652174</v>
      </c>
      <c r="Q106" s="23">
        <f t="shared" si="14"/>
        <v>23</v>
      </c>
      <c r="R106" s="149">
        <f t="shared" si="15"/>
        <v>2.9001231500945415</v>
      </c>
      <c r="S106" s="23" t="str">
        <f t="shared" si="20"/>
        <v/>
      </c>
      <c r="T106" s="23" t="str">
        <f t="shared" si="20"/>
        <v/>
      </c>
      <c r="U106" s="23" t="str">
        <f t="shared" si="20"/>
        <v/>
      </c>
      <c r="V106" s="23" t="str">
        <f t="shared" si="20"/>
        <v/>
      </c>
      <c r="W106" s="23" t="str">
        <f t="shared" si="20"/>
        <v/>
      </c>
      <c r="X106" s="23" t="str">
        <f t="shared" si="20"/>
        <v/>
      </c>
      <c r="Y106" s="23" t="str">
        <f t="shared" si="20"/>
        <v/>
      </c>
      <c r="Z106" s="23" t="str">
        <f t="shared" si="20"/>
        <v/>
      </c>
      <c r="AA106" s="23">
        <f t="shared" si="20"/>
        <v>1</v>
      </c>
      <c r="AB106" s="23">
        <f t="shared" si="20"/>
        <v>1</v>
      </c>
      <c r="AC106" s="23">
        <f t="shared" si="20"/>
        <v>1</v>
      </c>
      <c r="AD106" s="23">
        <f t="shared" si="20"/>
        <v>2</v>
      </c>
      <c r="AE106" s="23">
        <f t="shared" si="20"/>
        <v>1</v>
      </c>
      <c r="AF106" s="23">
        <f t="shared" si="20"/>
        <v>7</v>
      </c>
      <c r="AG106" s="23">
        <f t="shared" si="20"/>
        <v>8</v>
      </c>
      <c r="AH106" s="23">
        <f t="shared" si="19"/>
        <v>2</v>
      </c>
      <c r="AI106" s="23" t="str">
        <f t="shared" si="17"/>
        <v/>
      </c>
      <c r="AJ106" s="23" t="str">
        <f t="shared" si="17"/>
        <v/>
      </c>
      <c r="AK106" s="23" t="str">
        <f t="shared" si="17"/>
        <v/>
      </c>
      <c r="AL106" s="23" t="str">
        <f t="shared" si="17"/>
        <v/>
      </c>
    </row>
    <row r="107" spans="2:38" s="23" customFormat="1">
      <c r="B107" s="84">
        <v>70</v>
      </c>
      <c r="C107" s="83" t="s">
        <v>866</v>
      </c>
      <c r="D107" s="30">
        <v>424</v>
      </c>
      <c r="E107" s="82" t="s">
        <v>88</v>
      </c>
      <c r="F107" s="81">
        <v>2832.5160000000001</v>
      </c>
      <c r="G107" s="80">
        <v>3.4419037607892465E-2</v>
      </c>
      <c r="H107" s="79">
        <v>850</v>
      </c>
      <c r="I107" s="78">
        <v>11</v>
      </c>
      <c r="J107" s="77" t="s">
        <v>865</v>
      </c>
      <c r="K107" s="24"/>
      <c r="L107" s="150" t="s">
        <v>685</v>
      </c>
      <c r="M107" s="151">
        <v>0</v>
      </c>
      <c r="O107" s="38" t="s">
        <v>511</v>
      </c>
      <c r="P107" s="149">
        <f t="shared" si="13"/>
        <v>5</v>
      </c>
      <c r="Q107" s="23">
        <f t="shared" si="14"/>
        <v>3</v>
      </c>
      <c r="R107" s="149">
        <f t="shared" si="15"/>
        <v>0</v>
      </c>
      <c r="S107" s="23" t="str">
        <f t="shared" si="20"/>
        <v/>
      </c>
      <c r="T107" s="23" t="str">
        <f t="shared" si="20"/>
        <v/>
      </c>
      <c r="U107" s="23" t="str">
        <f t="shared" si="20"/>
        <v/>
      </c>
      <c r="V107" s="23">
        <f t="shared" si="20"/>
        <v>1</v>
      </c>
      <c r="W107" s="23">
        <f t="shared" si="20"/>
        <v>1</v>
      </c>
      <c r="X107" s="23">
        <f t="shared" si="20"/>
        <v>1</v>
      </c>
      <c r="Y107" s="23" t="str">
        <f t="shared" si="20"/>
        <v/>
      </c>
      <c r="Z107" s="23" t="str">
        <f t="shared" si="20"/>
        <v/>
      </c>
      <c r="AA107" s="23" t="str">
        <f t="shared" si="20"/>
        <v/>
      </c>
      <c r="AB107" s="23" t="str">
        <f t="shared" si="20"/>
        <v/>
      </c>
      <c r="AC107" s="23" t="str">
        <f t="shared" si="20"/>
        <v/>
      </c>
      <c r="AD107" s="23" t="str">
        <f t="shared" si="20"/>
        <v/>
      </c>
      <c r="AE107" s="23" t="str">
        <f t="shared" si="20"/>
        <v/>
      </c>
      <c r="AF107" s="23" t="str">
        <f t="shared" si="20"/>
        <v/>
      </c>
      <c r="AG107" s="23" t="str">
        <f t="shared" si="20"/>
        <v/>
      </c>
      <c r="AH107" s="23" t="str">
        <f t="shared" si="19"/>
        <v/>
      </c>
      <c r="AI107" s="23" t="str">
        <f t="shared" si="19"/>
        <v/>
      </c>
      <c r="AJ107" s="23" t="str">
        <f t="shared" si="19"/>
        <v/>
      </c>
      <c r="AK107" s="23" t="str">
        <f t="shared" si="19"/>
        <v/>
      </c>
      <c r="AL107" s="23" t="str">
        <f t="shared" si="19"/>
        <v/>
      </c>
    </row>
    <row r="108" spans="2:38" s="23" customFormat="1">
      <c r="B108" s="84">
        <v>70</v>
      </c>
      <c r="C108" s="83" t="s">
        <v>866</v>
      </c>
      <c r="D108" s="30">
        <v>231</v>
      </c>
      <c r="E108" s="82" t="s">
        <v>75</v>
      </c>
      <c r="F108" s="81">
        <v>3458.0209999999988</v>
      </c>
      <c r="G108" s="80">
        <v>4.5711676899948213E-2</v>
      </c>
      <c r="H108" s="79">
        <v>860</v>
      </c>
      <c r="I108" s="78">
        <v>11</v>
      </c>
      <c r="J108" s="77" t="s">
        <v>865</v>
      </c>
      <c r="K108" s="24"/>
      <c r="L108" s="150" t="s">
        <v>985</v>
      </c>
      <c r="M108" s="151">
        <v>0.01</v>
      </c>
      <c r="O108" s="38" t="s">
        <v>509</v>
      </c>
      <c r="P108" s="149">
        <f t="shared" si="13"/>
        <v>7.25</v>
      </c>
      <c r="Q108" s="23">
        <f t="shared" si="14"/>
        <v>4</v>
      </c>
      <c r="R108" s="149">
        <f t="shared" si="15"/>
        <v>0.57735026918962584</v>
      </c>
      <c r="S108" s="23" t="str">
        <f t="shared" si="20"/>
        <v/>
      </c>
      <c r="T108" s="23" t="str">
        <f t="shared" si="20"/>
        <v/>
      </c>
      <c r="U108" s="23" t="str">
        <f t="shared" si="20"/>
        <v/>
      </c>
      <c r="V108" s="23" t="str">
        <f t="shared" si="20"/>
        <v/>
      </c>
      <c r="W108" s="23" t="str">
        <f t="shared" si="20"/>
        <v/>
      </c>
      <c r="X108" s="23">
        <f t="shared" si="20"/>
        <v>2</v>
      </c>
      <c r="Y108" s="23" t="str">
        <f t="shared" si="20"/>
        <v/>
      </c>
      <c r="Z108" s="23">
        <f t="shared" si="20"/>
        <v>1</v>
      </c>
      <c r="AA108" s="23">
        <f t="shared" si="20"/>
        <v>1</v>
      </c>
      <c r="AB108" s="23" t="str">
        <f t="shared" si="20"/>
        <v/>
      </c>
      <c r="AC108" s="23" t="str">
        <f t="shared" si="20"/>
        <v/>
      </c>
      <c r="AD108" s="23" t="str">
        <f t="shared" si="20"/>
        <v/>
      </c>
      <c r="AE108" s="23" t="str">
        <f t="shared" si="20"/>
        <v/>
      </c>
      <c r="AF108" s="23" t="str">
        <f t="shared" si="20"/>
        <v/>
      </c>
      <c r="AG108" s="23" t="str">
        <f t="shared" si="20"/>
        <v/>
      </c>
      <c r="AH108" s="23" t="str">
        <f t="shared" si="19"/>
        <v/>
      </c>
      <c r="AI108" s="23" t="str">
        <f t="shared" si="19"/>
        <v/>
      </c>
      <c r="AJ108" s="23" t="str">
        <f t="shared" si="19"/>
        <v/>
      </c>
      <c r="AK108" s="23" t="str">
        <f t="shared" si="19"/>
        <v/>
      </c>
      <c r="AL108" s="23" t="str">
        <f t="shared" si="19"/>
        <v/>
      </c>
    </row>
    <row r="109" spans="2:38" s="23" customFormat="1">
      <c r="B109" s="84">
        <v>70</v>
      </c>
      <c r="C109" s="83" t="s">
        <v>866</v>
      </c>
      <c r="D109" s="30">
        <v>315</v>
      </c>
      <c r="E109" s="82" t="s">
        <v>101</v>
      </c>
      <c r="F109" s="81">
        <v>3615.31</v>
      </c>
      <c r="G109" s="80">
        <v>4.8546858342690999E-2</v>
      </c>
      <c r="H109" s="79">
        <v>861</v>
      </c>
      <c r="I109" s="78">
        <v>11</v>
      </c>
      <c r="J109" s="77" t="s">
        <v>865</v>
      </c>
      <c r="K109" s="24"/>
      <c r="L109" s="150" t="s">
        <v>677</v>
      </c>
      <c r="M109" s="151">
        <v>0</v>
      </c>
      <c r="O109" s="38" t="s">
        <v>507</v>
      </c>
      <c r="P109" s="149">
        <f t="shared" si="13"/>
        <v>19</v>
      </c>
      <c r="Q109" s="23">
        <f t="shared" si="14"/>
        <v>1</v>
      </c>
      <c r="R109" s="149">
        <f t="shared" si="15"/>
        <v>0</v>
      </c>
      <c r="S109" s="23" t="str">
        <f t="shared" si="20"/>
        <v/>
      </c>
      <c r="T109" s="23" t="str">
        <f t="shared" si="20"/>
        <v/>
      </c>
      <c r="U109" s="23" t="str">
        <f t="shared" si="20"/>
        <v/>
      </c>
      <c r="V109" s="23" t="str">
        <f t="shared" si="20"/>
        <v/>
      </c>
      <c r="W109" s="23" t="str">
        <f t="shared" si="20"/>
        <v/>
      </c>
      <c r="X109" s="23" t="str">
        <f t="shared" si="20"/>
        <v/>
      </c>
      <c r="Y109" s="23" t="str">
        <f t="shared" si="20"/>
        <v/>
      </c>
      <c r="Z109" s="23" t="str">
        <f t="shared" si="20"/>
        <v/>
      </c>
      <c r="AA109" s="23" t="str">
        <f t="shared" si="20"/>
        <v/>
      </c>
      <c r="AB109" s="23" t="str">
        <f t="shared" si="20"/>
        <v/>
      </c>
      <c r="AC109" s="23" t="str">
        <f t="shared" si="20"/>
        <v/>
      </c>
      <c r="AD109" s="23" t="str">
        <f t="shared" si="20"/>
        <v/>
      </c>
      <c r="AE109" s="23" t="str">
        <f t="shared" si="20"/>
        <v/>
      </c>
      <c r="AF109" s="23" t="str">
        <f t="shared" si="20"/>
        <v/>
      </c>
      <c r="AG109" s="23" t="str">
        <f t="shared" si="20"/>
        <v/>
      </c>
      <c r="AH109" s="23" t="str">
        <f t="shared" si="19"/>
        <v/>
      </c>
      <c r="AI109" s="23" t="str">
        <f t="shared" si="19"/>
        <v/>
      </c>
      <c r="AJ109" s="23" t="str">
        <f t="shared" si="19"/>
        <v/>
      </c>
      <c r="AK109" s="23">
        <f t="shared" si="19"/>
        <v>1</v>
      </c>
      <c r="AL109" s="23" t="str">
        <f t="shared" si="19"/>
        <v/>
      </c>
    </row>
    <row r="110" spans="2:38" s="23" customFormat="1">
      <c r="B110" s="84">
        <v>70</v>
      </c>
      <c r="C110" s="83" t="s">
        <v>866</v>
      </c>
      <c r="D110" s="30">
        <v>342</v>
      </c>
      <c r="E110" s="82" t="s">
        <v>135</v>
      </c>
      <c r="F110" s="81">
        <v>5012.8159999999998</v>
      </c>
      <c r="G110" s="80">
        <v>6.3243411049571638E-2</v>
      </c>
      <c r="H110" s="79">
        <v>873</v>
      </c>
      <c r="I110" s="78">
        <v>11</v>
      </c>
      <c r="J110" s="77" t="s">
        <v>865</v>
      </c>
      <c r="K110" s="24"/>
      <c r="L110" s="150" t="s">
        <v>673</v>
      </c>
      <c r="M110" s="151">
        <v>0</v>
      </c>
      <c r="O110" s="38" t="s">
        <v>505</v>
      </c>
      <c r="P110" s="149">
        <f t="shared" si="13"/>
        <v>15</v>
      </c>
      <c r="Q110" s="23">
        <f t="shared" si="14"/>
        <v>1</v>
      </c>
      <c r="R110" s="149">
        <f t="shared" si="15"/>
        <v>0</v>
      </c>
      <c r="S110" s="23" t="str">
        <f t="shared" si="20"/>
        <v/>
      </c>
      <c r="T110" s="23" t="str">
        <f t="shared" si="20"/>
        <v/>
      </c>
      <c r="U110" s="23" t="str">
        <f t="shared" si="20"/>
        <v/>
      </c>
      <c r="V110" s="23" t="str">
        <f t="shared" si="20"/>
        <v/>
      </c>
      <c r="W110" s="23" t="str">
        <f t="shared" si="20"/>
        <v/>
      </c>
      <c r="X110" s="23" t="str">
        <f t="shared" si="20"/>
        <v/>
      </c>
      <c r="Y110" s="23" t="str">
        <f t="shared" si="20"/>
        <v/>
      </c>
      <c r="Z110" s="23" t="str">
        <f t="shared" si="20"/>
        <v/>
      </c>
      <c r="AA110" s="23" t="str">
        <f t="shared" si="20"/>
        <v/>
      </c>
      <c r="AB110" s="23" t="str">
        <f t="shared" si="20"/>
        <v/>
      </c>
      <c r="AC110" s="23" t="str">
        <f t="shared" si="20"/>
        <v/>
      </c>
      <c r="AD110" s="23" t="str">
        <f t="shared" si="20"/>
        <v/>
      </c>
      <c r="AE110" s="23" t="str">
        <f t="shared" si="20"/>
        <v/>
      </c>
      <c r="AF110" s="23" t="str">
        <f t="shared" si="20"/>
        <v/>
      </c>
      <c r="AG110" s="23">
        <f t="shared" si="20"/>
        <v>1</v>
      </c>
      <c r="AH110" s="23" t="str">
        <f t="shared" si="19"/>
        <v/>
      </c>
      <c r="AI110" s="23" t="str">
        <f t="shared" si="19"/>
        <v/>
      </c>
      <c r="AJ110" s="23" t="str">
        <f t="shared" si="19"/>
        <v/>
      </c>
      <c r="AK110" s="23" t="str">
        <f t="shared" si="19"/>
        <v/>
      </c>
      <c r="AL110" s="23" t="str">
        <f t="shared" si="19"/>
        <v/>
      </c>
    </row>
    <row r="111" spans="2:38" s="23" customFormat="1">
      <c r="B111" s="84">
        <v>70</v>
      </c>
      <c r="C111" s="83" t="s">
        <v>866</v>
      </c>
      <c r="D111" s="30">
        <v>412</v>
      </c>
      <c r="E111" s="82" t="s">
        <v>82</v>
      </c>
      <c r="F111" s="81">
        <v>3930.52</v>
      </c>
      <c r="G111" s="80">
        <v>6.6151689046682283E-2</v>
      </c>
      <c r="H111" s="79">
        <v>875</v>
      </c>
      <c r="I111" s="78">
        <v>11</v>
      </c>
      <c r="J111" s="77" t="s">
        <v>865</v>
      </c>
      <c r="K111" s="24"/>
      <c r="L111" s="150" t="s">
        <v>671</v>
      </c>
      <c r="M111" s="151">
        <v>0.02</v>
      </c>
      <c r="O111" s="38" t="s">
        <v>503</v>
      </c>
      <c r="P111" s="149">
        <f t="shared" si="13"/>
        <v>11.5</v>
      </c>
      <c r="Q111" s="23">
        <f t="shared" si="14"/>
        <v>12</v>
      </c>
      <c r="R111" s="149">
        <f t="shared" si="15"/>
        <v>2.0736441353327719</v>
      </c>
      <c r="S111" s="23" t="str">
        <f t="shared" si="20"/>
        <v/>
      </c>
      <c r="T111" s="23" t="str">
        <f t="shared" si="20"/>
        <v/>
      </c>
      <c r="U111" s="23" t="str">
        <f t="shared" si="20"/>
        <v/>
      </c>
      <c r="V111" s="23" t="str">
        <f t="shared" si="20"/>
        <v/>
      </c>
      <c r="W111" s="23" t="str">
        <f t="shared" si="20"/>
        <v/>
      </c>
      <c r="X111" s="23" t="str">
        <f t="shared" si="20"/>
        <v/>
      </c>
      <c r="Y111" s="23" t="str">
        <f t="shared" si="20"/>
        <v/>
      </c>
      <c r="Z111" s="23" t="str">
        <f t="shared" si="20"/>
        <v/>
      </c>
      <c r="AA111" s="23">
        <f t="shared" si="20"/>
        <v>1</v>
      </c>
      <c r="AB111" s="23">
        <f t="shared" si="20"/>
        <v>2</v>
      </c>
      <c r="AC111" s="23">
        <f t="shared" si="20"/>
        <v>2</v>
      </c>
      <c r="AD111" s="23">
        <f t="shared" si="20"/>
        <v>6</v>
      </c>
      <c r="AE111" s="23" t="str">
        <f t="shared" si="20"/>
        <v/>
      </c>
      <c r="AF111" s="23" t="str">
        <f t="shared" si="20"/>
        <v/>
      </c>
      <c r="AG111" s="23">
        <f t="shared" si="20"/>
        <v>1</v>
      </c>
      <c r="AH111" s="23" t="str">
        <f t="shared" si="19"/>
        <v/>
      </c>
      <c r="AI111" s="23" t="str">
        <f t="shared" si="19"/>
        <v/>
      </c>
      <c r="AJ111" s="23" t="str">
        <f t="shared" si="19"/>
        <v/>
      </c>
      <c r="AK111" s="23" t="str">
        <f t="shared" si="19"/>
        <v/>
      </c>
      <c r="AL111" s="23" t="str">
        <f t="shared" si="19"/>
        <v/>
      </c>
    </row>
    <row r="112" spans="2:38" s="23" customFormat="1">
      <c r="B112" s="84">
        <v>70</v>
      </c>
      <c r="C112" s="83" t="s">
        <v>866</v>
      </c>
      <c r="D112" s="30">
        <v>333</v>
      </c>
      <c r="E112" s="82" t="s">
        <v>426</v>
      </c>
      <c r="F112" s="81">
        <v>4872.79</v>
      </c>
      <c r="G112" s="80">
        <v>0.12737253366060167</v>
      </c>
      <c r="H112" s="79">
        <v>913</v>
      </c>
      <c r="I112" s="78">
        <v>11</v>
      </c>
      <c r="J112" s="77" t="s">
        <v>865</v>
      </c>
      <c r="K112" s="24"/>
      <c r="L112" s="150" t="s">
        <v>986</v>
      </c>
      <c r="M112" s="151">
        <v>0.03</v>
      </c>
      <c r="O112" s="38" t="s">
        <v>501</v>
      </c>
      <c r="P112" s="149">
        <f t="shared" si="13"/>
        <v>16</v>
      </c>
      <c r="Q112" s="23">
        <f t="shared" si="14"/>
        <v>1</v>
      </c>
      <c r="R112" s="149">
        <f t="shared" si="15"/>
        <v>0</v>
      </c>
      <c r="S112" s="23" t="str">
        <f t="shared" si="20"/>
        <v/>
      </c>
      <c r="T112" s="23" t="str">
        <f t="shared" si="20"/>
        <v/>
      </c>
      <c r="U112" s="23" t="str">
        <f t="shared" si="20"/>
        <v/>
      </c>
      <c r="V112" s="23" t="str">
        <f t="shared" si="20"/>
        <v/>
      </c>
      <c r="W112" s="23" t="str">
        <f t="shared" si="20"/>
        <v/>
      </c>
      <c r="X112" s="23" t="str">
        <f t="shared" si="20"/>
        <v/>
      </c>
      <c r="Y112" s="23" t="str">
        <f t="shared" si="20"/>
        <v/>
      </c>
      <c r="Z112" s="23" t="str">
        <f t="shared" si="20"/>
        <v/>
      </c>
      <c r="AA112" s="23" t="str">
        <f t="shared" si="20"/>
        <v/>
      </c>
      <c r="AB112" s="23" t="str">
        <f t="shared" si="20"/>
        <v/>
      </c>
      <c r="AC112" s="23" t="str">
        <f t="shared" si="20"/>
        <v/>
      </c>
      <c r="AD112" s="23" t="str">
        <f t="shared" si="20"/>
        <v/>
      </c>
      <c r="AE112" s="23" t="str">
        <f t="shared" si="20"/>
        <v/>
      </c>
      <c r="AF112" s="23" t="str">
        <f t="shared" si="20"/>
        <v/>
      </c>
      <c r="AG112" s="23" t="str">
        <f t="shared" si="20"/>
        <v/>
      </c>
      <c r="AH112" s="23">
        <f t="shared" si="19"/>
        <v>1</v>
      </c>
      <c r="AI112" s="23" t="str">
        <f t="shared" si="19"/>
        <v/>
      </c>
      <c r="AJ112" s="23" t="str">
        <f t="shared" si="19"/>
        <v/>
      </c>
      <c r="AK112" s="23" t="str">
        <f t="shared" si="19"/>
        <v/>
      </c>
      <c r="AL112" s="23" t="str">
        <f t="shared" si="19"/>
        <v/>
      </c>
    </row>
    <row r="113" spans="2:38" s="23" customFormat="1">
      <c r="B113" s="84">
        <v>70</v>
      </c>
      <c r="C113" s="83" t="s">
        <v>866</v>
      </c>
      <c r="D113" s="30">
        <v>317</v>
      </c>
      <c r="E113" s="82" t="s">
        <v>868</v>
      </c>
      <c r="F113" s="81">
        <v>4337.7660000000024</v>
      </c>
      <c r="G113" s="80">
        <v>0.13333651053004705</v>
      </c>
      <c r="H113" s="79">
        <v>919</v>
      </c>
      <c r="I113" s="78">
        <v>11</v>
      </c>
      <c r="J113" s="77" t="s">
        <v>865</v>
      </c>
      <c r="K113" s="24"/>
      <c r="L113" s="150" t="s">
        <v>987</v>
      </c>
      <c r="M113" s="151">
        <v>0.02</v>
      </c>
      <c r="O113" s="38" t="s">
        <v>494</v>
      </c>
      <c r="P113" s="149">
        <f t="shared" si="13"/>
        <v>8.0555555555555554</v>
      </c>
      <c r="Q113" s="23">
        <f t="shared" si="14"/>
        <v>18</v>
      </c>
      <c r="R113" s="149">
        <f t="shared" si="15"/>
        <v>1.0350983390135313</v>
      </c>
      <c r="S113" s="23" t="str">
        <f t="shared" si="20"/>
        <v/>
      </c>
      <c r="T113" s="23">
        <f t="shared" si="20"/>
        <v>1</v>
      </c>
      <c r="U113" s="23">
        <f t="shared" si="20"/>
        <v>2</v>
      </c>
      <c r="V113" s="23" t="str">
        <f t="shared" si="20"/>
        <v/>
      </c>
      <c r="W113" s="23" t="str">
        <f t="shared" si="20"/>
        <v/>
      </c>
      <c r="X113" s="23">
        <f t="shared" si="20"/>
        <v>2</v>
      </c>
      <c r="Y113" s="23">
        <f t="shared" si="20"/>
        <v>3</v>
      </c>
      <c r="Z113" s="23" t="str">
        <f t="shared" si="20"/>
        <v/>
      </c>
      <c r="AA113" s="23">
        <f t="shared" si="20"/>
        <v>2</v>
      </c>
      <c r="AB113" s="23">
        <f t="shared" si="20"/>
        <v>3</v>
      </c>
      <c r="AC113" s="23">
        <f t="shared" si="20"/>
        <v>4</v>
      </c>
      <c r="AD113" s="23">
        <f t="shared" si="20"/>
        <v>1</v>
      </c>
      <c r="AE113" s="23" t="str">
        <f t="shared" si="20"/>
        <v/>
      </c>
      <c r="AF113" s="23" t="str">
        <f t="shared" si="20"/>
        <v/>
      </c>
      <c r="AG113" s="23" t="str">
        <f t="shared" si="20"/>
        <v/>
      </c>
      <c r="AH113" s="23" t="str">
        <f t="shared" si="19"/>
        <v/>
      </c>
      <c r="AI113" s="23" t="str">
        <f t="shared" si="19"/>
        <v/>
      </c>
      <c r="AJ113" s="23" t="str">
        <f t="shared" si="19"/>
        <v/>
      </c>
      <c r="AK113" s="23" t="str">
        <f t="shared" si="19"/>
        <v/>
      </c>
      <c r="AL113" s="23" t="str">
        <f t="shared" si="19"/>
        <v/>
      </c>
    </row>
    <row r="114" spans="2:38" s="23" customFormat="1">
      <c r="B114" s="84">
        <v>70</v>
      </c>
      <c r="C114" s="83" t="s">
        <v>866</v>
      </c>
      <c r="D114" s="30">
        <v>314</v>
      </c>
      <c r="E114" s="82" t="s">
        <v>108</v>
      </c>
      <c r="F114" s="81">
        <v>5371.5310000000018</v>
      </c>
      <c r="G114" s="80">
        <v>0.27285545128732758</v>
      </c>
      <c r="H114" s="79">
        <v>1007</v>
      </c>
      <c r="I114" s="78">
        <v>11</v>
      </c>
      <c r="J114" s="77" t="s">
        <v>865</v>
      </c>
      <c r="K114" s="24"/>
      <c r="L114" s="150" t="s">
        <v>988</v>
      </c>
      <c r="M114" s="151">
        <v>0</v>
      </c>
      <c r="O114" s="38" t="s">
        <v>492</v>
      </c>
      <c r="P114" s="149">
        <f t="shared" si="13"/>
        <v>2</v>
      </c>
      <c r="Q114" s="23">
        <f t="shared" si="14"/>
        <v>1</v>
      </c>
      <c r="R114" s="149">
        <f t="shared" si="15"/>
        <v>0</v>
      </c>
      <c r="S114" s="23" t="str">
        <f t="shared" si="20"/>
        <v/>
      </c>
      <c r="T114" s="23">
        <f t="shared" si="20"/>
        <v>1</v>
      </c>
      <c r="U114" s="23" t="str">
        <f t="shared" si="20"/>
        <v/>
      </c>
      <c r="V114" s="23" t="str">
        <f t="shared" si="20"/>
        <v/>
      </c>
      <c r="W114" s="23" t="str">
        <f t="shared" si="20"/>
        <v/>
      </c>
      <c r="X114" s="23" t="str">
        <f t="shared" si="20"/>
        <v/>
      </c>
      <c r="Y114" s="23" t="str">
        <f t="shared" si="20"/>
        <v/>
      </c>
      <c r="Z114" s="23" t="str">
        <f t="shared" si="20"/>
        <v/>
      </c>
      <c r="AA114" s="23" t="str">
        <f t="shared" si="20"/>
        <v/>
      </c>
      <c r="AB114" s="23" t="str">
        <f t="shared" si="20"/>
        <v/>
      </c>
      <c r="AC114" s="23" t="str">
        <f t="shared" si="20"/>
        <v/>
      </c>
      <c r="AD114" s="23" t="str">
        <f t="shared" si="20"/>
        <v/>
      </c>
      <c r="AE114" s="23" t="str">
        <f t="shared" si="20"/>
        <v/>
      </c>
      <c r="AF114" s="23" t="str">
        <f t="shared" si="20"/>
        <v/>
      </c>
      <c r="AG114" s="23" t="str">
        <f t="shared" si="20"/>
        <v/>
      </c>
      <c r="AH114" s="23" t="str">
        <f t="shared" si="19"/>
        <v/>
      </c>
      <c r="AI114" s="23" t="str">
        <f t="shared" si="19"/>
        <v/>
      </c>
      <c r="AJ114" s="23" t="str">
        <f t="shared" si="19"/>
        <v/>
      </c>
      <c r="AK114" s="23" t="str">
        <f t="shared" si="19"/>
        <v/>
      </c>
      <c r="AL114" s="23" t="str">
        <f t="shared" si="19"/>
        <v/>
      </c>
    </row>
    <row r="115" spans="2:38" s="23" customFormat="1">
      <c r="B115" s="84">
        <v>70</v>
      </c>
      <c r="C115" s="83" t="s">
        <v>866</v>
      </c>
      <c r="D115" s="30">
        <v>423</v>
      </c>
      <c r="E115" s="82" t="s">
        <v>79</v>
      </c>
      <c r="F115" s="81">
        <v>4575.3019999999988</v>
      </c>
      <c r="G115" s="80">
        <v>0.33192321575321826</v>
      </c>
      <c r="H115" s="79">
        <v>1030</v>
      </c>
      <c r="I115" s="78">
        <v>12</v>
      </c>
      <c r="J115" s="77" t="s">
        <v>865</v>
      </c>
      <c r="K115" s="24"/>
      <c r="L115" s="150" t="s">
        <v>667</v>
      </c>
      <c r="M115" s="151">
        <v>0</v>
      </c>
      <c r="O115" s="38" t="s">
        <v>490</v>
      </c>
      <c r="P115" s="149">
        <f t="shared" si="13"/>
        <v>14</v>
      </c>
      <c r="Q115" s="23">
        <f t="shared" si="14"/>
        <v>6</v>
      </c>
      <c r="R115" s="149">
        <f t="shared" si="15"/>
        <v>1</v>
      </c>
      <c r="S115" s="23" t="str">
        <f t="shared" si="20"/>
        <v/>
      </c>
      <c r="T115" s="23" t="str">
        <f t="shared" si="20"/>
        <v/>
      </c>
      <c r="U115" s="23" t="str">
        <f t="shared" si="20"/>
        <v/>
      </c>
      <c r="V115" s="23" t="str">
        <f t="shared" si="20"/>
        <v/>
      </c>
      <c r="W115" s="23" t="str">
        <f t="shared" si="20"/>
        <v/>
      </c>
      <c r="X115" s="23" t="str">
        <f t="shared" si="20"/>
        <v/>
      </c>
      <c r="Y115" s="23" t="str">
        <f t="shared" si="20"/>
        <v/>
      </c>
      <c r="Z115" s="23" t="str">
        <f t="shared" si="20"/>
        <v/>
      </c>
      <c r="AA115" s="23" t="str">
        <f t="shared" si="20"/>
        <v/>
      </c>
      <c r="AB115" s="23" t="str">
        <f t="shared" si="20"/>
        <v/>
      </c>
      <c r="AC115" s="23" t="str">
        <f t="shared" si="20"/>
        <v/>
      </c>
      <c r="AD115" s="23">
        <f t="shared" si="20"/>
        <v>3</v>
      </c>
      <c r="AE115" s="23" t="str">
        <f t="shared" si="20"/>
        <v/>
      </c>
      <c r="AF115" s="23">
        <f t="shared" si="20"/>
        <v>1</v>
      </c>
      <c r="AG115" s="23" t="str">
        <f t="shared" si="20"/>
        <v/>
      </c>
      <c r="AH115" s="23" t="str">
        <f t="shared" si="19"/>
        <v/>
      </c>
      <c r="AI115" s="23">
        <f t="shared" si="19"/>
        <v>2</v>
      </c>
      <c r="AJ115" s="23" t="str">
        <f t="shared" si="19"/>
        <v/>
      </c>
      <c r="AK115" s="23" t="str">
        <f t="shared" si="19"/>
        <v/>
      </c>
      <c r="AL115" s="23" t="str">
        <f t="shared" si="19"/>
        <v/>
      </c>
    </row>
    <row r="116" spans="2:38" s="23" customFormat="1">
      <c r="B116" s="84">
        <v>70</v>
      </c>
      <c r="C116" s="83" t="s">
        <v>866</v>
      </c>
      <c r="D116" s="30">
        <v>421</v>
      </c>
      <c r="E116" s="82" t="s">
        <v>91</v>
      </c>
      <c r="F116" s="81">
        <v>7183.7719999999981</v>
      </c>
      <c r="G116" s="80">
        <v>0.33306760172108196</v>
      </c>
      <c r="H116" s="79">
        <v>1031</v>
      </c>
      <c r="I116" s="78">
        <v>12</v>
      </c>
      <c r="J116" s="77" t="s">
        <v>865</v>
      </c>
      <c r="K116" s="24"/>
      <c r="L116" s="150" t="s">
        <v>665</v>
      </c>
      <c r="M116" s="151">
        <v>0.01</v>
      </c>
      <c r="O116" s="38" t="s">
        <v>488</v>
      </c>
      <c r="P116" s="149">
        <f t="shared" si="13"/>
        <v>4</v>
      </c>
      <c r="Q116" s="23">
        <f t="shared" si="14"/>
        <v>3</v>
      </c>
      <c r="R116" s="149">
        <f t="shared" si="15"/>
        <v>0</v>
      </c>
      <c r="S116" s="23" t="str">
        <f t="shared" si="20"/>
        <v/>
      </c>
      <c r="T116" s="23" t="str">
        <f t="shared" si="20"/>
        <v/>
      </c>
      <c r="U116" s="23" t="str">
        <f t="shared" si="20"/>
        <v/>
      </c>
      <c r="V116" s="23">
        <f t="shared" si="20"/>
        <v>3</v>
      </c>
      <c r="W116" s="23" t="str">
        <f t="shared" si="20"/>
        <v/>
      </c>
      <c r="X116" s="23" t="str">
        <f t="shared" si="20"/>
        <v/>
      </c>
      <c r="Y116" s="23" t="str">
        <f t="shared" si="20"/>
        <v/>
      </c>
      <c r="Z116" s="23" t="str">
        <f t="shared" si="20"/>
        <v/>
      </c>
      <c r="AA116" s="23" t="str">
        <f t="shared" si="20"/>
        <v/>
      </c>
      <c r="AB116" s="23" t="str">
        <f t="shared" si="20"/>
        <v/>
      </c>
      <c r="AC116" s="23" t="str">
        <f t="shared" si="20"/>
        <v/>
      </c>
      <c r="AD116" s="23" t="str">
        <f t="shared" si="20"/>
        <v/>
      </c>
      <c r="AE116" s="23" t="str">
        <f t="shared" si="20"/>
        <v/>
      </c>
      <c r="AF116" s="23" t="str">
        <f t="shared" si="20"/>
        <v/>
      </c>
      <c r="AG116" s="23" t="str">
        <f t="shared" si="20"/>
        <v/>
      </c>
      <c r="AH116" s="23" t="str">
        <f t="shared" si="19"/>
        <v/>
      </c>
      <c r="AI116" s="23" t="str">
        <f t="shared" si="19"/>
        <v/>
      </c>
      <c r="AJ116" s="23" t="str">
        <f t="shared" si="19"/>
        <v/>
      </c>
      <c r="AK116" s="23" t="str">
        <f t="shared" si="19"/>
        <v/>
      </c>
      <c r="AL116" s="23" t="str">
        <f t="shared" si="19"/>
        <v/>
      </c>
    </row>
    <row r="117" spans="2:38" s="23" customFormat="1">
      <c r="B117" s="84">
        <v>70</v>
      </c>
      <c r="C117" s="83" t="s">
        <v>866</v>
      </c>
      <c r="D117" s="30">
        <v>243</v>
      </c>
      <c r="E117" s="82" t="s">
        <v>418</v>
      </c>
      <c r="F117" s="81">
        <v>3316.6149999999993</v>
      </c>
      <c r="G117" s="80">
        <v>0.33707449766248837</v>
      </c>
      <c r="H117" s="79">
        <v>1032</v>
      </c>
      <c r="I117" s="78">
        <v>12</v>
      </c>
      <c r="J117" s="77" t="s">
        <v>865</v>
      </c>
      <c r="K117" s="24"/>
      <c r="L117" s="150" t="s">
        <v>989</v>
      </c>
      <c r="M117" s="151">
        <v>0.01</v>
      </c>
      <c r="O117" s="38" t="s">
        <v>486</v>
      </c>
      <c r="P117" s="149">
        <f t="shared" si="13"/>
        <v>4</v>
      </c>
      <c r="Q117" s="23">
        <f t="shared" si="14"/>
        <v>1</v>
      </c>
      <c r="R117" s="149">
        <f t="shared" si="15"/>
        <v>0</v>
      </c>
      <c r="S117" s="23" t="str">
        <f t="shared" si="20"/>
        <v/>
      </c>
      <c r="T117" s="23" t="str">
        <f t="shared" si="20"/>
        <v/>
      </c>
      <c r="U117" s="23" t="str">
        <f t="shared" si="20"/>
        <v/>
      </c>
      <c r="V117" s="23">
        <f t="shared" si="20"/>
        <v>1</v>
      </c>
      <c r="W117" s="23" t="str">
        <f t="shared" si="20"/>
        <v/>
      </c>
      <c r="X117" s="23" t="str">
        <f t="shared" si="20"/>
        <v/>
      </c>
      <c r="Y117" s="23" t="str">
        <f t="shared" si="20"/>
        <v/>
      </c>
      <c r="Z117" s="23" t="str">
        <f t="shared" si="20"/>
        <v/>
      </c>
      <c r="AA117" s="23" t="str">
        <f t="shared" si="20"/>
        <v/>
      </c>
      <c r="AB117" s="23" t="str">
        <f t="shared" si="20"/>
        <v/>
      </c>
      <c r="AC117" s="23" t="str">
        <f t="shared" si="20"/>
        <v/>
      </c>
      <c r="AD117" s="23" t="str">
        <f t="shared" si="20"/>
        <v/>
      </c>
      <c r="AE117" s="23" t="str">
        <f t="shared" si="20"/>
        <v/>
      </c>
      <c r="AF117" s="23" t="str">
        <f t="shared" si="20"/>
        <v/>
      </c>
      <c r="AG117" s="23" t="str">
        <f t="shared" si="20"/>
        <v/>
      </c>
      <c r="AH117" s="23" t="str">
        <f t="shared" si="19"/>
        <v/>
      </c>
      <c r="AI117" s="23" t="str">
        <f t="shared" si="19"/>
        <v/>
      </c>
      <c r="AJ117" s="23" t="str">
        <f t="shared" si="19"/>
        <v/>
      </c>
      <c r="AK117" s="23" t="str">
        <f t="shared" si="19"/>
        <v/>
      </c>
      <c r="AL117" s="23" t="str">
        <f t="shared" si="19"/>
        <v/>
      </c>
    </row>
    <row r="118" spans="2:38" s="23" customFormat="1">
      <c r="B118" s="84">
        <v>70</v>
      </c>
      <c r="C118" s="83" t="s">
        <v>866</v>
      </c>
      <c r="D118" s="30">
        <v>422</v>
      </c>
      <c r="E118" s="82" t="s">
        <v>98</v>
      </c>
      <c r="F118" s="81">
        <v>8114.2370000000046</v>
      </c>
      <c r="G118" s="80">
        <v>0.33765767468398566</v>
      </c>
      <c r="H118" s="79">
        <v>1034</v>
      </c>
      <c r="I118" s="78">
        <v>12</v>
      </c>
      <c r="J118" s="77" t="s">
        <v>865</v>
      </c>
      <c r="K118" s="24"/>
      <c r="L118" s="150" t="s">
        <v>660</v>
      </c>
      <c r="M118" s="151">
        <v>0</v>
      </c>
      <c r="O118" s="38" t="s">
        <v>484</v>
      </c>
      <c r="P118" s="149">
        <f t="shared" si="13"/>
        <v>4.2</v>
      </c>
      <c r="Q118" s="23">
        <f t="shared" si="14"/>
        <v>5</v>
      </c>
      <c r="R118" s="149">
        <f t="shared" si="15"/>
        <v>2.1213203435596424</v>
      </c>
      <c r="S118" s="23" t="str">
        <f t="shared" si="20"/>
        <v/>
      </c>
      <c r="T118" s="23" t="str">
        <f t="shared" si="20"/>
        <v/>
      </c>
      <c r="U118" s="23" t="str">
        <f t="shared" si="20"/>
        <v/>
      </c>
      <c r="V118" s="23">
        <f t="shared" si="20"/>
        <v>4</v>
      </c>
      <c r="W118" s="23">
        <f t="shared" si="20"/>
        <v>1</v>
      </c>
      <c r="X118" s="23" t="str">
        <f t="shared" si="20"/>
        <v/>
      </c>
      <c r="Y118" s="23" t="str">
        <f t="shared" si="20"/>
        <v/>
      </c>
      <c r="Z118" s="23" t="str">
        <f t="shared" si="20"/>
        <v/>
      </c>
      <c r="AA118" s="23" t="str">
        <f t="shared" si="20"/>
        <v/>
      </c>
      <c r="AB118" s="23" t="str">
        <f t="shared" si="20"/>
        <v/>
      </c>
      <c r="AC118" s="23" t="str">
        <f t="shared" si="20"/>
        <v/>
      </c>
      <c r="AD118" s="23" t="str">
        <f t="shared" si="20"/>
        <v/>
      </c>
      <c r="AE118" s="23" t="str">
        <f t="shared" si="20"/>
        <v/>
      </c>
      <c r="AF118" s="23" t="str">
        <f t="shared" si="20"/>
        <v/>
      </c>
      <c r="AG118" s="23" t="str">
        <f t="shared" si="20"/>
        <v/>
      </c>
      <c r="AH118" s="23" t="str">
        <f t="shared" si="19"/>
        <v/>
      </c>
      <c r="AI118" s="23" t="str">
        <f t="shared" si="19"/>
        <v/>
      </c>
      <c r="AJ118" s="23" t="str">
        <f t="shared" si="19"/>
        <v/>
      </c>
      <c r="AK118" s="23" t="str">
        <f t="shared" si="19"/>
        <v/>
      </c>
      <c r="AL118" s="23" t="str">
        <f t="shared" si="19"/>
        <v/>
      </c>
    </row>
    <row r="119" spans="2:38" s="23" customFormat="1">
      <c r="B119" s="84">
        <v>70</v>
      </c>
      <c r="C119" s="83" t="s">
        <v>866</v>
      </c>
      <c r="D119" s="30">
        <v>316</v>
      </c>
      <c r="E119" s="82" t="s">
        <v>809</v>
      </c>
      <c r="F119" s="81">
        <v>5385.3160000000034</v>
      </c>
      <c r="G119" s="80">
        <v>0.44690296999844753</v>
      </c>
      <c r="H119" s="79">
        <v>1096</v>
      </c>
      <c r="I119" s="78">
        <v>12</v>
      </c>
      <c r="J119" s="77" t="s">
        <v>865</v>
      </c>
      <c r="K119" s="24"/>
      <c r="L119" s="150" t="s">
        <v>569</v>
      </c>
      <c r="M119" s="151">
        <v>0.04</v>
      </c>
      <c r="O119" s="38" t="s">
        <v>482</v>
      </c>
      <c r="P119" s="149">
        <f t="shared" si="13"/>
        <v>10</v>
      </c>
      <c r="Q119" s="23">
        <f t="shared" si="14"/>
        <v>1</v>
      </c>
      <c r="R119" s="149">
        <f t="shared" si="15"/>
        <v>0</v>
      </c>
      <c r="S119" s="23" t="str">
        <f t="shared" si="20"/>
        <v/>
      </c>
      <c r="T119" s="23" t="str">
        <f t="shared" si="20"/>
        <v/>
      </c>
      <c r="U119" s="23" t="str">
        <f t="shared" si="20"/>
        <v/>
      </c>
      <c r="V119" s="23" t="str">
        <f t="shared" si="20"/>
        <v/>
      </c>
      <c r="W119" s="23" t="str">
        <f t="shared" si="20"/>
        <v/>
      </c>
      <c r="X119" s="23" t="str">
        <f t="shared" si="20"/>
        <v/>
      </c>
      <c r="Y119" s="23" t="str">
        <f t="shared" si="20"/>
        <v/>
      </c>
      <c r="Z119" s="23" t="str">
        <f t="shared" si="20"/>
        <v/>
      </c>
      <c r="AA119" s="23" t="str">
        <f t="shared" si="20"/>
        <v/>
      </c>
      <c r="AB119" s="23">
        <f t="shared" si="20"/>
        <v>1</v>
      </c>
      <c r="AC119" s="23" t="str">
        <f t="shared" si="20"/>
        <v/>
      </c>
      <c r="AD119" s="23" t="str">
        <f t="shared" si="20"/>
        <v/>
      </c>
      <c r="AE119" s="23" t="str">
        <f t="shared" si="20"/>
        <v/>
      </c>
      <c r="AF119" s="23" t="str">
        <f t="shared" si="20"/>
        <v/>
      </c>
      <c r="AG119" s="23" t="str">
        <f t="shared" si="20"/>
        <v/>
      </c>
      <c r="AH119" s="23" t="str">
        <f t="shared" si="20"/>
        <v/>
      </c>
      <c r="AI119" s="23" t="str">
        <f t="shared" ref="AI119:AL138" si="21">IF(COUNTIFS($C$7:$C$1622,$O119,$I$7:$I$1622,AI$6)&gt;0,COUNTIFS($C$7:$C$1622,$O119,$I$7:$I$1622,AI$6),"")</f>
        <v/>
      </c>
      <c r="AJ119" s="23" t="str">
        <f t="shared" si="21"/>
        <v/>
      </c>
      <c r="AK119" s="23" t="str">
        <f t="shared" si="21"/>
        <v/>
      </c>
      <c r="AL119" s="23" t="str">
        <f t="shared" si="21"/>
        <v/>
      </c>
    </row>
    <row r="120" spans="2:38" s="23" customFormat="1">
      <c r="B120" s="84">
        <v>70</v>
      </c>
      <c r="C120" s="83" t="s">
        <v>866</v>
      </c>
      <c r="D120" s="30">
        <v>312</v>
      </c>
      <c r="E120" s="82" t="s">
        <v>123</v>
      </c>
      <c r="F120" s="81">
        <v>2091.4899999999998</v>
      </c>
      <c r="G120" s="80">
        <v>0.58462570255622381</v>
      </c>
      <c r="H120" s="79">
        <v>1159</v>
      </c>
      <c r="I120" s="78">
        <v>12</v>
      </c>
      <c r="J120" s="77" t="s">
        <v>865</v>
      </c>
      <c r="K120" s="24"/>
      <c r="L120" s="150" t="s">
        <v>544</v>
      </c>
      <c r="M120" s="151">
        <v>0</v>
      </c>
      <c r="O120" s="38" t="s">
        <v>480</v>
      </c>
      <c r="P120" s="149">
        <f t="shared" si="13"/>
        <v>8.6666666666666661</v>
      </c>
      <c r="Q120" s="23">
        <f t="shared" si="14"/>
        <v>6</v>
      </c>
      <c r="R120" s="149">
        <f t="shared" si="15"/>
        <v>1</v>
      </c>
      <c r="S120" s="23" t="str">
        <f t="shared" ref="S120:AH135" si="22">IF(COUNTIFS($C$7:$C$1622,$O120,$I$7:$I$1622,S$6)&gt;0,COUNTIFS($C$7:$C$1622,$O120,$I$7:$I$1622,S$6),"")</f>
        <v/>
      </c>
      <c r="T120" s="23" t="str">
        <f t="shared" si="22"/>
        <v/>
      </c>
      <c r="U120" s="23" t="str">
        <f t="shared" si="22"/>
        <v/>
      </c>
      <c r="V120" s="23" t="str">
        <f t="shared" si="22"/>
        <v/>
      </c>
      <c r="W120" s="23" t="str">
        <f t="shared" si="22"/>
        <v/>
      </c>
      <c r="X120" s="23" t="str">
        <f t="shared" si="22"/>
        <v/>
      </c>
      <c r="Y120" s="23">
        <f t="shared" si="22"/>
        <v>3</v>
      </c>
      <c r="Z120" s="23" t="str">
        <f t="shared" si="22"/>
        <v/>
      </c>
      <c r="AA120" s="23">
        <f t="shared" si="22"/>
        <v>1</v>
      </c>
      <c r="AB120" s="23" t="str">
        <f t="shared" si="22"/>
        <v/>
      </c>
      <c r="AC120" s="23">
        <f t="shared" si="22"/>
        <v>2</v>
      </c>
      <c r="AD120" s="23" t="str">
        <f t="shared" si="22"/>
        <v/>
      </c>
      <c r="AE120" s="23" t="str">
        <f t="shared" si="22"/>
        <v/>
      </c>
      <c r="AF120" s="23" t="str">
        <f t="shared" si="22"/>
        <v/>
      </c>
      <c r="AG120" s="23" t="str">
        <f t="shared" si="22"/>
        <v/>
      </c>
      <c r="AH120" s="23" t="str">
        <f t="shared" si="22"/>
        <v/>
      </c>
      <c r="AI120" s="23" t="str">
        <f t="shared" si="21"/>
        <v/>
      </c>
      <c r="AJ120" s="23" t="str">
        <f t="shared" si="21"/>
        <v/>
      </c>
      <c r="AK120" s="23" t="str">
        <f t="shared" si="21"/>
        <v/>
      </c>
      <c r="AL120" s="23" t="str">
        <f t="shared" si="21"/>
        <v/>
      </c>
    </row>
    <row r="121" spans="2:38" s="23" customFormat="1">
      <c r="B121" s="84">
        <v>70</v>
      </c>
      <c r="C121" s="83" t="s">
        <v>866</v>
      </c>
      <c r="D121" s="30">
        <v>244</v>
      </c>
      <c r="E121" s="82" t="s">
        <v>867</v>
      </c>
      <c r="F121" s="81">
        <v>2414.27</v>
      </c>
      <c r="G121" s="80">
        <v>0.59750690485013547</v>
      </c>
      <c r="H121" s="79">
        <v>1164</v>
      </c>
      <c r="I121" s="78">
        <v>13</v>
      </c>
      <c r="J121" s="77" t="s">
        <v>865</v>
      </c>
      <c r="K121" s="24"/>
      <c r="L121" s="150" t="s">
        <v>542</v>
      </c>
      <c r="M121" s="151">
        <v>0</v>
      </c>
      <c r="O121" s="38" t="s">
        <v>477</v>
      </c>
      <c r="P121" s="149">
        <f t="shared" si="13"/>
        <v>14.8</v>
      </c>
      <c r="Q121" s="23">
        <f t="shared" si="14"/>
        <v>15</v>
      </c>
      <c r="R121" s="149">
        <f t="shared" si="15"/>
        <v>1.51657508881031</v>
      </c>
      <c r="S121" s="23" t="str">
        <f t="shared" si="22"/>
        <v/>
      </c>
      <c r="T121" s="23" t="str">
        <f t="shared" si="22"/>
        <v/>
      </c>
      <c r="U121" s="23" t="str">
        <f t="shared" si="22"/>
        <v/>
      </c>
      <c r="V121" s="23" t="str">
        <f t="shared" si="22"/>
        <v/>
      </c>
      <c r="W121" s="23" t="str">
        <f t="shared" si="22"/>
        <v/>
      </c>
      <c r="X121" s="23" t="str">
        <f t="shared" si="22"/>
        <v/>
      </c>
      <c r="Y121" s="23" t="str">
        <f t="shared" si="22"/>
        <v/>
      </c>
      <c r="Z121" s="23" t="str">
        <f t="shared" si="22"/>
        <v/>
      </c>
      <c r="AA121" s="23" t="str">
        <f t="shared" si="22"/>
        <v/>
      </c>
      <c r="AB121" s="23" t="str">
        <f t="shared" si="22"/>
        <v/>
      </c>
      <c r="AC121" s="23" t="str">
        <f t="shared" si="22"/>
        <v/>
      </c>
      <c r="AD121" s="23" t="str">
        <f t="shared" si="22"/>
        <v/>
      </c>
      <c r="AE121" s="23">
        <f t="shared" si="22"/>
        <v>5</v>
      </c>
      <c r="AF121" s="23">
        <f t="shared" si="22"/>
        <v>3</v>
      </c>
      <c r="AG121" s="23">
        <f t="shared" si="22"/>
        <v>1</v>
      </c>
      <c r="AH121" s="23">
        <f t="shared" si="22"/>
        <v>3</v>
      </c>
      <c r="AI121" s="23">
        <f t="shared" si="21"/>
        <v>2</v>
      </c>
      <c r="AJ121" s="23">
        <f t="shared" si="21"/>
        <v>1</v>
      </c>
      <c r="AK121" s="23" t="str">
        <f t="shared" si="21"/>
        <v/>
      </c>
      <c r="AL121" s="23" t="str">
        <f t="shared" si="21"/>
        <v/>
      </c>
    </row>
    <row r="122" spans="2:38" s="23" customFormat="1">
      <c r="B122" s="84">
        <v>70</v>
      </c>
      <c r="C122" s="83" t="s">
        <v>866</v>
      </c>
      <c r="D122" s="30">
        <v>426</v>
      </c>
      <c r="E122" s="82" t="s">
        <v>288</v>
      </c>
      <c r="F122" s="81">
        <v>3555.3749999999986</v>
      </c>
      <c r="G122" s="80">
        <v>0.70286402458946418</v>
      </c>
      <c r="H122" s="79">
        <v>1217</v>
      </c>
      <c r="I122" s="78">
        <v>13</v>
      </c>
      <c r="J122" s="77" t="s">
        <v>865</v>
      </c>
      <c r="K122" s="24"/>
      <c r="L122" s="150" t="s">
        <v>990</v>
      </c>
      <c r="M122" s="151">
        <v>0</v>
      </c>
      <c r="O122" s="38" t="s">
        <v>475</v>
      </c>
      <c r="P122" s="149">
        <f t="shared" si="13"/>
        <v>3.1428571428571428</v>
      </c>
      <c r="Q122" s="23">
        <f t="shared" si="14"/>
        <v>7</v>
      </c>
      <c r="R122" s="149">
        <f t="shared" si="15"/>
        <v>0.9574271077563381</v>
      </c>
      <c r="S122" s="23" t="str">
        <f t="shared" si="22"/>
        <v/>
      </c>
      <c r="T122" s="23">
        <f t="shared" si="22"/>
        <v>2</v>
      </c>
      <c r="U122" s="23">
        <f t="shared" si="22"/>
        <v>3</v>
      </c>
      <c r="V122" s="23">
        <f t="shared" si="22"/>
        <v>1</v>
      </c>
      <c r="W122" s="23">
        <f t="shared" si="22"/>
        <v>1</v>
      </c>
      <c r="X122" s="23" t="str">
        <f t="shared" si="22"/>
        <v/>
      </c>
      <c r="Y122" s="23" t="str">
        <f t="shared" si="22"/>
        <v/>
      </c>
      <c r="Z122" s="23" t="str">
        <f t="shared" si="22"/>
        <v/>
      </c>
      <c r="AA122" s="23" t="str">
        <f t="shared" si="22"/>
        <v/>
      </c>
      <c r="AB122" s="23" t="str">
        <f t="shared" si="22"/>
        <v/>
      </c>
      <c r="AC122" s="23" t="str">
        <f t="shared" si="22"/>
        <v/>
      </c>
      <c r="AD122" s="23" t="str">
        <f t="shared" si="22"/>
        <v/>
      </c>
      <c r="AE122" s="23" t="str">
        <f t="shared" si="22"/>
        <v/>
      </c>
      <c r="AF122" s="23" t="str">
        <f t="shared" si="22"/>
        <v/>
      </c>
      <c r="AG122" s="23" t="str">
        <f t="shared" si="22"/>
        <v/>
      </c>
      <c r="AH122" s="23" t="str">
        <f t="shared" si="22"/>
        <v/>
      </c>
      <c r="AI122" s="23" t="str">
        <f t="shared" si="21"/>
        <v/>
      </c>
      <c r="AJ122" s="23" t="str">
        <f t="shared" si="21"/>
        <v/>
      </c>
      <c r="AK122" s="23" t="str">
        <f t="shared" si="21"/>
        <v/>
      </c>
      <c r="AL122" s="23" t="str">
        <f t="shared" si="21"/>
        <v/>
      </c>
    </row>
    <row r="123" spans="2:38" s="23" customFormat="1">
      <c r="B123" s="84">
        <v>70</v>
      </c>
      <c r="C123" s="83" t="s">
        <v>866</v>
      </c>
      <c r="D123" s="30">
        <v>433</v>
      </c>
      <c r="E123" s="82" t="s">
        <v>90</v>
      </c>
      <c r="F123" s="81">
        <v>5928.8130000000001</v>
      </c>
      <c r="G123" s="80">
        <v>0.75968393771659293</v>
      </c>
      <c r="H123" s="79">
        <v>1239</v>
      </c>
      <c r="I123" s="78">
        <v>13</v>
      </c>
      <c r="J123" s="77" t="s">
        <v>865</v>
      </c>
      <c r="K123" s="24"/>
      <c r="L123" s="150" t="s">
        <v>538</v>
      </c>
      <c r="M123" s="151">
        <v>0.01</v>
      </c>
      <c r="O123" s="38" t="s">
        <v>472</v>
      </c>
      <c r="P123" s="149">
        <f t="shared" si="13"/>
        <v>14</v>
      </c>
      <c r="Q123" s="23">
        <f t="shared" si="14"/>
        <v>1</v>
      </c>
      <c r="R123" s="149">
        <f t="shared" si="15"/>
        <v>0</v>
      </c>
      <c r="S123" s="23" t="str">
        <f t="shared" si="22"/>
        <v/>
      </c>
      <c r="T123" s="23" t="str">
        <f t="shared" si="22"/>
        <v/>
      </c>
      <c r="U123" s="23" t="str">
        <f t="shared" si="22"/>
        <v/>
      </c>
      <c r="V123" s="23" t="str">
        <f t="shared" si="22"/>
        <v/>
      </c>
      <c r="W123" s="23" t="str">
        <f t="shared" si="22"/>
        <v/>
      </c>
      <c r="X123" s="23" t="str">
        <f t="shared" si="22"/>
        <v/>
      </c>
      <c r="Y123" s="23" t="str">
        <f t="shared" si="22"/>
        <v/>
      </c>
      <c r="Z123" s="23" t="str">
        <f t="shared" si="22"/>
        <v/>
      </c>
      <c r="AA123" s="23" t="str">
        <f t="shared" si="22"/>
        <v/>
      </c>
      <c r="AB123" s="23" t="str">
        <f t="shared" si="22"/>
        <v/>
      </c>
      <c r="AC123" s="23" t="str">
        <f t="shared" si="22"/>
        <v/>
      </c>
      <c r="AD123" s="23" t="str">
        <f t="shared" si="22"/>
        <v/>
      </c>
      <c r="AE123" s="23" t="str">
        <f t="shared" si="22"/>
        <v/>
      </c>
      <c r="AF123" s="23">
        <f t="shared" si="22"/>
        <v>1</v>
      </c>
      <c r="AG123" s="23" t="str">
        <f t="shared" si="22"/>
        <v/>
      </c>
      <c r="AH123" s="23" t="str">
        <f t="shared" si="22"/>
        <v/>
      </c>
      <c r="AI123" s="23" t="str">
        <f t="shared" si="21"/>
        <v/>
      </c>
      <c r="AJ123" s="23" t="str">
        <f t="shared" si="21"/>
        <v/>
      </c>
      <c r="AK123" s="23" t="str">
        <f t="shared" si="21"/>
        <v/>
      </c>
      <c r="AL123" s="23" t="str">
        <f t="shared" si="21"/>
        <v/>
      </c>
    </row>
    <row r="124" spans="2:38" s="23" customFormat="1">
      <c r="B124" s="84">
        <v>70</v>
      </c>
      <c r="C124" s="83" t="s">
        <v>866</v>
      </c>
      <c r="D124" s="30">
        <v>434</v>
      </c>
      <c r="E124" s="82" t="s">
        <v>646</v>
      </c>
      <c r="F124" s="81">
        <v>2487.7029999999995</v>
      </c>
      <c r="G124" s="80">
        <v>0.82490886546768105</v>
      </c>
      <c r="H124" s="79">
        <v>1275</v>
      </c>
      <c r="I124" s="78">
        <v>13</v>
      </c>
      <c r="J124" s="77" t="s">
        <v>865</v>
      </c>
      <c r="K124" s="24"/>
      <c r="L124" s="150" t="s">
        <v>991</v>
      </c>
      <c r="M124" s="151">
        <v>0</v>
      </c>
      <c r="O124" s="38" t="s">
        <v>470</v>
      </c>
      <c r="P124" s="149">
        <f t="shared" si="13"/>
        <v>4</v>
      </c>
      <c r="Q124" s="23">
        <f t="shared" si="14"/>
        <v>1</v>
      </c>
      <c r="R124" s="149">
        <f t="shared" si="15"/>
        <v>0</v>
      </c>
      <c r="S124" s="23" t="str">
        <f t="shared" si="22"/>
        <v/>
      </c>
      <c r="T124" s="23" t="str">
        <f t="shared" si="22"/>
        <v/>
      </c>
      <c r="U124" s="23" t="str">
        <f t="shared" si="22"/>
        <v/>
      </c>
      <c r="V124" s="23">
        <f t="shared" si="22"/>
        <v>1</v>
      </c>
      <c r="W124" s="23" t="str">
        <f t="shared" si="22"/>
        <v/>
      </c>
      <c r="X124" s="23" t="str">
        <f t="shared" si="22"/>
        <v/>
      </c>
      <c r="Y124" s="23" t="str">
        <f t="shared" si="22"/>
        <v/>
      </c>
      <c r="Z124" s="23" t="str">
        <f t="shared" si="22"/>
        <v/>
      </c>
      <c r="AA124" s="23" t="str">
        <f t="shared" si="22"/>
        <v/>
      </c>
      <c r="AB124" s="23" t="str">
        <f t="shared" si="22"/>
        <v/>
      </c>
      <c r="AC124" s="23" t="str">
        <f t="shared" si="22"/>
        <v/>
      </c>
      <c r="AD124" s="23" t="str">
        <f t="shared" si="22"/>
        <v/>
      </c>
      <c r="AE124" s="23" t="str">
        <f t="shared" si="22"/>
        <v/>
      </c>
      <c r="AF124" s="23" t="str">
        <f t="shared" si="22"/>
        <v/>
      </c>
      <c r="AG124" s="23" t="str">
        <f t="shared" si="22"/>
        <v/>
      </c>
      <c r="AH124" s="23" t="str">
        <f t="shared" si="22"/>
        <v/>
      </c>
      <c r="AI124" s="23" t="str">
        <f t="shared" si="21"/>
        <v/>
      </c>
      <c r="AJ124" s="23" t="str">
        <f t="shared" si="21"/>
        <v/>
      </c>
      <c r="AK124" s="23" t="str">
        <f t="shared" si="21"/>
        <v/>
      </c>
      <c r="AL124" s="23" t="str">
        <f t="shared" si="21"/>
        <v/>
      </c>
    </row>
    <row r="125" spans="2:38" s="23" customFormat="1">
      <c r="B125" s="84">
        <v>70</v>
      </c>
      <c r="C125" s="83" t="s">
        <v>866</v>
      </c>
      <c r="D125" s="30">
        <v>432</v>
      </c>
      <c r="E125" s="82" t="s">
        <v>94</v>
      </c>
      <c r="F125" s="81">
        <v>4564.8839999999982</v>
      </c>
      <c r="G125" s="80">
        <v>0.91242201107508092</v>
      </c>
      <c r="H125" s="79">
        <v>1308</v>
      </c>
      <c r="I125" s="78">
        <v>14</v>
      </c>
      <c r="J125" s="77" t="s">
        <v>865</v>
      </c>
      <c r="K125" s="24"/>
      <c r="L125" s="150" t="s">
        <v>534</v>
      </c>
      <c r="M125" s="151">
        <v>0</v>
      </c>
      <c r="O125" s="38" t="s">
        <v>468</v>
      </c>
      <c r="P125" s="149">
        <f t="shared" si="13"/>
        <v>13</v>
      </c>
      <c r="Q125" s="23">
        <f t="shared" si="14"/>
        <v>1</v>
      </c>
      <c r="R125" s="149">
        <f t="shared" si="15"/>
        <v>0</v>
      </c>
      <c r="S125" s="23" t="str">
        <f t="shared" si="22"/>
        <v/>
      </c>
      <c r="T125" s="23" t="str">
        <f t="shared" si="22"/>
        <v/>
      </c>
      <c r="U125" s="23" t="str">
        <f t="shared" si="22"/>
        <v/>
      </c>
      <c r="V125" s="23" t="str">
        <f t="shared" si="22"/>
        <v/>
      </c>
      <c r="W125" s="23" t="str">
        <f t="shared" si="22"/>
        <v/>
      </c>
      <c r="X125" s="23" t="str">
        <f t="shared" si="22"/>
        <v/>
      </c>
      <c r="Y125" s="23" t="str">
        <f t="shared" si="22"/>
        <v/>
      </c>
      <c r="Z125" s="23" t="str">
        <f t="shared" si="22"/>
        <v/>
      </c>
      <c r="AA125" s="23" t="str">
        <f t="shared" si="22"/>
        <v/>
      </c>
      <c r="AB125" s="23" t="str">
        <f t="shared" si="22"/>
        <v/>
      </c>
      <c r="AC125" s="23" t="str">
        <f t="shared" si="22"/>
        <v/>
      </c>
      <c r="AD125" s="23" t="str">
        <f t="shared" si="22"/>
        <v/>
      </c>
      <c r="AE125" s="23">
        <f t="shared" si="22"/>
        <v>1</v>
      </c>
      <c r="AF125" s="23" t="str">
        <f t="shared" si="22"/>
        <v/>
      </c>
      <c r="AG125" s="23" t="str">
        <f t="shared" si="22"/>
        <v/>
      </c>
      <c r="AH125" s="23" t="str">
        <f t="shared" si="22"/>
        <v/>
      </c>
      <c r="AI125" s="23" t="str">
        <f t="shared" si="21"/>
        <v/>
      </c>
      <c r="AJ125" s="23" t="str">
        <f t="shared" si="21"/>
        <v/>
      </c>
      <c r="AK125" s="23" t="str">
        <f t="shared" si="21"/>
        <v/>
      </c>
      <c r="AL125" s="23" t="str">
        <f t="shared" si="21"/>
        <v/>
      </c>
    </row>
    <row r="126" spans="2:38" s="23" customFormat="1">
      <c r="B126" s="84">
        <v>7100</v>
      </c>
      <c r="C126" s="83" t="s">
        <v>863</v>
      </c>
      <c r="D126" s="30">
        <v>315</v>
      </c>
      <c r="E126" s="82" t="s">
        <v>101</v>
      </c>
      <c r="F126" s="81">
        <v>2300.7750000000001</v>
      </c>
      <c r="G126" s="80">
        <v>-0.89686187797508443</v>
      </c>
      <c r="H126" s="79">
        <v>326</v>
      </c>
      <c r="I126" s="78">
        <v>6</v>
      </c>
      <c r="J126" s="77" t="s">
        <v>862</v>
      </c>
      <c r="K126" s="24"/>
      <c r="L126" s="150" t="s">
        <v>992</v>
      </c>
      <c r="M126" s="151">
        <v>0</v>
      </c>
      <c r="O126" s="38" t="s">
        <v>466</v>
      </c>
      <c r="P126" s="149">
        <f t="shared" si="13"/>
        <v>17</v>
      </c>
      <c r="Q126" s="23">
        <f t="shared" si="14"/>
        <v>1</v>
      </c>
      <c r="R126" s="149">
        <f t="shared" si="15"/>
        <v>0</v>
      </c>
      <c r="S126" s="23" t="str">
        <f t="shared" si="22"/>
        <v/>
      </c>
      <c r="T126" s="23" t="str">
        <f t="shared" si="22"/>
        <v/>
      </c>
      <c r="U126" s="23" t="str">
        <f t="shared" si="22"/>
        <v/>
      </c>
      <c r="V126" s="23" t="str">
        <f t="shared" si="22"/>
        <v/>
      </c>
      <c r="W126" s="23" t="str">
        <f t="shared" si="22"/>
        <v/>
      </c>
      <c r="X126" s="23" t="str">
        <f t="shared" si="22"/>
        <v/>
      </c>
      <c r="Y126" s="23" t="str">
        <f t="shared" si="22"/>
        <v/>
      </c>
      <c r="Z126" s="23" t="str">
        <f t="shared" si="22"/>
        <v/>
      </c>
      <c r="AA126" s="23" t="str">
        <f t="shared" si="22"/>
        <v/>
      </c>
      <c r="AB126" s="23" t="str">
        <f t="shared" si="22"/>
        <v/>
      </c>
      <c r="AC126" s="23" t="str">
        <f t="shared" si="22"/>
        <v/>
      </c>
      <c r="AD126" s="23" t="str">
        <f t="shared" si="22"/>
        <v/>
      </c>
      <c r="AE126" s="23" t="str">
        <f t="shared" si="22"/>
        <v/>
      </c>
      <c r="AF126" s="23" t="str">
        <f t="shared" si="22"/>
        <v/>
      </c>
      <c r="AG126" s="23" t="str">
        <f t="shared" si="22"/>
        <v/>
      </c>
      <c r="AH126" s="23" t="str">
        <f t="shared" si="22"/>
        <v/>
      </c>
      <c r="AI126" s="23">
        <f t="shared" si="21"/>
        <v>1</v>
      </c>
      <c r="AJ126" s="23" t="str">
        <f t="shared" si="21"/>
        <v/>
      </c>
      <c r="AK126" s="23" t="str">
        <f t="shared" si="21"/>
        <v/>
      </c>
      <c r="AL126" s="23" t="str">
        <f t="shared" si="21"/>
        <v/>
      </c>
    </row>
    <row r="127" spans="2:38" s="23" customFormat="1">
      <c r="B127" s="84">
        <v>7100</v>
      </c>
      <c r="C127" s="83" t="s">
        <v>863</v>
      </c>
      <c r="D127" s="30">
        <v>314</v>
      </c>
      <c r="E127" s="82" t="s">
        <v>108</v>
      </c>
      <c r="F127" s="81">
        <v>5486.3389999999981</v>
      </c>
      <c r="G127" s="80">
        <v>-0.81672356396364876</v>
      </c>
      <c r="H127" s="79">
        <v>368</v>
      </c>
      <c r="I127" s="78">
        <v>6</v>
      </c>
      <c r="J127" s="77" t="s">
        <v>862</v>
      </c>
      <c r="K127" s="24"/>
      <c r="L127" s="150" t="s">
        <v>530</v>
      </c>
      <c r="M127" s="151">
        <v>0</v>
      </c>
      <c r="O127" s="38" t="s">
        <v>464</v>
      </c>
      <c r="P127" s="149">
        <f t="shared" si="13"/>
        <v>3</v>
      </c>
      <c r="Q127" s="23">
        <f t="shared" si="14"/>
        <v>1</v>
      </c>
      <c r="R127" s="149">
        <f t="shared" si="15"/>
        <v>0</v>
      </c>
      <c r="S127" s="23" t="str">
        <f t="shared" si="22"/>
        <v/>
      </c>
      <c r="T127" s="23" t="str">
        <f t="shared" si="22"/>
        <v/>
      </c>
      <c r="U127" s="23">
        <f t="shared" si="22"/>
        <v>1</v>
      </c>
      <c r="V127" s="23" t="str">
        <f t="shared" si="22"/>
        <v/>
      </c>
      <c r="W127" s="23" t="str">
        <f t="shared" si="22"/>
        <v/>
      </c>
      <c r="X127" s="23" t="str">
        <f t="shared" si="22"/>
        <v/>
      </c>
      <c r="Y127" s="23" t="str">
        <f t="shared" si="22"/>
        <v/>
      </c>
      <c r="Z127" s="23" t="str">
        <f t="shared" si="22"/>
        <v/>
      </c>
      <c r="AA127" s="23" t="str">
        <f t="shared" si="22"/>
        <v/>
      </c>
      <c r="AB127" s="23" t="str">
        <f t="shared" si="22"/>
        <v/>
      </c>
      <c r="AC127" s="23" t="str">
        <f t="shared" si="22"/>
        <v/>
      </c>
      <c r="AD127" s="23" t="str">
        <f t="shared" si="22"/>
        <v/>
      </c>
      <c r="AE127" s="23" t="str">
        <f t="shared" si="22"/>
        <v/>
      </c>
      <c r="AF127" s="23" t="str">
        <f t="shared" si="22"/>
        <v/>
      </c>
      <c r="AG127" s="23" t="str">
        <f t="shared" si="22"/>
        <v/>
      </c>
      <c r="AH127" s="23" t="str">
        <f t="shared" si="22"/>
        <v/>
      </c>
      <c r="AI127" s="23" t="str">
        <f t="shared" si="21"/>
        <v/>
      </c>
      <c r="AJ127" s="23" t="str">
        <f t="shared" si="21"/>
        <v/>
      </c>
      <c r="AK127" s="23" t="str">
        <f t="shared" si="21"/>
        <v/>
      </c>
      <c r="AL127" s="23" t="str">
        <f t="shared" si="21"/>
        <v/>
      </c>
    </row>
    <row r="128" spans="2:38" s="23" customFormat="1">
      <c r="B128" s="84">
        <v>7100</v>
      </c>
      <c r="C128" s="83" t="s">
        <v>863</v>
      </c>
      <c r="D128" s="30">
        <v>226</v>
      </c>
      <c r="E128" s="82" t="s">
        <v>156</v>
      </c>
      <c r="F128" s="81">
        <v>3557.9429999999984</v>
      </c>
      <c r="G128" s="80">
        <v>-0.7324785129200051</v>
      </c>
      <c r="H128" s="79">
        <v>404</v>
      </c>
      <c r="I128" s="78">
        <v>7</v>
      </c>
      <c r="J128" s="77" t="s">
        <v>862</v>
      </c>
      <c r="K128" s="24"/>
      <c r="L128" s="150" t="s">
        <v>528</v>
      </c>
      <c r="M128" s="151">
        <v>0</v>
      </c>
      <c r="O128" s="38" t="s">
        <v>462</v>
      </c>
      <c r="P128" s="149">
        <f t="shared" si="13"/>
        <v>11</v>
      </c>
      <c r="Q128" s="23">
        <f t="shared" si="14"/>
        <v>1</v>
      </c>
      <c r="R128" s="149">
        <f t="shared" si="15"/>
        <v>0</v>
      </c>
      <c r="S128" s="23" t="str">
        <f t="shared" si="22"/>
        <v/>
      </c>
      <c r="T128" s="23" t="str">
        <f t="shared" si="22"/>
        <v/>
      </c>
      <c r="U128" s="23" t="str">
        <f t="shared" si="22"/>
        <v/>
      </c>
      <c r="V128" s="23" t="str">
        <f t="shared" si="22"/>
        <v/>
      </c>
      <c r="W128" s="23" t="str">
        <f t="shared" si="22"/>
        <v/>
      </c>
      <c r="X128" s="23" t="str">
        <f t="shared" si="22"/>
        <v/>
      </c>
      <c r="Y128" s="23" t="str">
        <f t="shared" si="22"/>
        <v/>
      </c>
      <c r="Z128" s="23" t="str">
        <f t="shared" si="22"/>
        <v/>
      </c>
      <c r="AA128" s="23" t="str">
        <f t="shared" si="22"/>
        <v/>
      </c>
      <c r="AB128" s="23" t="str">
        <f t="shared" si="22"/>
        <v/>
      </c>
      <c r="AC128" s="23">
        <f t="shared" si="22"/>
        <v>1</v>
      </c>
      <c r="AD128" s="23" t="str">
        <f t="shared" si="22"/>
        <v/>
      </c>
      <c r="AE128" s="23" t="str">
        <f t="shared" si="22"/>
        <v/>
      </c>
      <c r="AF128" s="23" t="str">
        <f t="shared" si="22"/>
        <v/>
      </c>
      <c r="AG128" s="23" t="str">
        <f t="shared" si="22"/>
        <v/>
      </c>
      <c r="AH128" s="23" t="str">
        <f t="shared" si="22"/>
        <v/>
      </c>
      <c r="AI128" s="23" t="str">
        <f t="shared" si="21"/>
        <v/>
      </c>
      <c r="AJ128" s="23" t="str">
        <f t="shared" si="21"/>
        <v/>
      </c>
      <c r="AK128" s="23" t="str">
        <f t="shared" si="21"/>
        <v/>
      </c>
      <c r="AL128" s="23" t="str">
        <f t="shared" si="21"/>
        <v/>
      </c>
    </row>
    <row r="129" spans="2:38" s="23" customFormat="1">
      <c r="B129" s="84">
        <v>7100</v>
      </c>
      <c r="C129" s="83" t="s">
        <v>863</v>
      </c>
      <c r="D129" s="30">
        <v>322</v>
      </c>
      <c r="E129" s="82" t="s">
        <v>252</v>
      </c>
      <c r="F129" s="81">
        <v>4099.5369999999994</v>
      </c>
      <c r="G129" s="80">
        <v>-0.71856520949283353</v>
      </c>
      <c r="H129" s="79">
        <v>412</v>
      </c>
      <c r="I129" s="78">
        <v>7</v>
      </c>
      <c r="J129" s="77" t="s">
        <v>862</v>
      </c>
      <c r="K129" s="24"/>
      <c r="L129" s="150" t="s">
        <v>526</v>
      </c>
      <c r="M129" s="151">
        <v>0</v>
      </c>
      <c r="O129" s="38" t="s">
        <v>460</v>
      </c>
      <c r="P129" s="149">
        <f t="shared" si="13"/>
        <v>10.25</v>
      </c>
      <c r="Q129" s="23">
        <f t="shared" si="14"/>
        <v>8</v>
      </c>
      <c r="R129" s="149">
        <f t="shared" si="15"/>
        <v>2</v>
      </c>
      <c r="S129" s="23" t="str">
        <f t="shared" si="22"/>
        <v/>
      </c>
      <c r="T129" s="23" t="str">
        <f t="shared" si="22"/>
        <v/>
      </c>
      <c r="U129" s="23" t="str">
        <f t="shared" si="22"/>
        <v/>
      </c>
      <c r="V129" s="23" t="str">
        <f t="shared" si="22"/>
        <v/>
      </c>
      <c r="W129" s="23" t="str">
        <f t="shared" si="22"/>
        <v/>
      </c>
      <c r="X129" s="23" t="str">
        <f t="shared" si="22"/>
        <v/>
      </c>
      <c r="Y129" s="23" t="str">
        <f t="shared" si="22"/>
        <v/>
      </c>
      <c r="Z129" s="23" t="str">
        <f t="shared" si="22"/>
        <v/>
      </c>
      <c r="AA129" s="23">
        <f t="shared" si="22"/>
        <v>1</v>
      </c>
      <c r="AB129" s="23">
        <f t="shared" si="22"/>
        <v>5</v>
      </c>
      <c r="AC129" s="23">
        <f t="shared" si="22"/>
        <v>1</v>
      </c>
      <c r="AD129" s="23">
        <f t="shared" si="22"/>
        <v>1</v>
      </c>
      <c r="AE129" s="23" t="str">
        <f t="shared" si="22"/>
        <v/>
      </c>
      <c r="AF129" s="23" t="str">
        <f t="shared" si="22"/>
        <v/>
      </c>
      <c r="AG129" s="23" t="str">
        <f t="shared" si="22"/>
        <v/>
      </c>
      <c r="AH129" s="23" t="str">
        <f t="shared" si="22"/>
        <v/>
      </c>
      <c r="AI129" s="23" t="str">
        <f t="shared" si="21"/>
        <v/>
      </c>
      <c r="AJ129" s="23" t="str">
        <f t="shared" si="21"/>
        <v/>
      </c>
      <c r="AK129" s="23" t="str">
        <f t="shared" si="21"/>
        <v/>
      </c>
      <c r="AL129" s="23" t="str">
        <f t="shared" si="21"/>
        <v/>
      </c>
    </row>
    <row r="130" spans="2:38" s="23" customFormat="1">
      <c r="B130" s="84">
        <v>7100</v>
      </c>
      <c r="C130" s="83" t="s">
        <v>863</v>
      </c>
      <c r="D130" s="30">
        <v>313</v>
      </c>
      <c r="E130" s="82" t="s">
        <v>118</v>
      </c>
      <c r="F130" s="81">
        <v>4300.1540000000023</v>
      </c>
      <c r="G130" s="80">
        <v>-0.7143760437224288</v>
      </c>
      <c r="H130" s="79">
        <v>415</v>
      </c>
      <c r="I130" s="78">
        <v>7</v>
      </c>
      <c r="J130" s="77" t="s">
        <v>862</v>
      </c>
      <c r="K130" s="24"/>
      <c r="L130" s="150" t="s">
        <v>524</v>
      </c>
      <c r="M130" s="151">
        <v>0</v>
      </c>
      <c r="O130" s="38" t="s">
        <v>458</v>
      </c>
      <c r="P130" s="149">
        <f t="shared" si="13"/>
        <v>10</v>
      </c>
      <c r="Q130" s="23">
        <f t="shared" si="14"/>
        <v>1</v>
      </c>
      <c r="R130" s="149">
        <f t="shared" si="15"/>
        <v>0</v>
      </c>
      <c r="S130" s="23" t="str">
        <f t="shared" si="22"/>
        <v/>
      </c>
      <c r="T130" s="23" t="str">
        <f t="shared" si="22"/>
        <v/>
      </c>
      <c r="U130" s="23" t="str">
        <f t="shared" si="22"/>
        <v/>
      </c>
      <c r="V130" s="23" t="str">
        <f t="shared" si="22"/>
        <v/>
      </c>
      <c r="W130" s="23" t="str">
        <f t="shared" si="22"/>
        <v/>
      </c>
      <c r="X130" s="23" t="str">
        <f t="shared" si="22"/>
        <v/>
      </c>
      <c r="Y130" s="23" t="str">
        <f t="shared" si="22"/>
        <v/>
      </c>
      <c r="Z130" s="23" t="str">
        <f t="shared" si="22"/>
        <v/>
      </c>
      <c r="AA130" s="23" t="str">
        <f t="shared" si="22"/>
        <v/>
      </c>
      <c r="AB130" s="23">
        <f t="shared" si="22"/>
        <v>1</v>
      </c>
      <c r="AC130" s="23" t="str">
        <f t="shared" si="22"/>
        <v/>
      </c>
      <c r="AD130" s="23" t="str">
        <f t="shared" si="22"/>
        <v/>
      </c>
      <c r="AE130" s="23" t="str">
        <f t="shared" si="22"/>
        <v/>
      </c>
      <c r="AF130" s="23" t="str">
        <f t="shared" si="22"/>
        <v/>
      </c>
      <c r="AG130" s="23" t="str">
        <f t="shared" si="22"/>
        <v/>
      </c>
      <c r="AH130" s="23" t="str">
        <f t="shared" si="22"/>
        <v/>
      </c>
      <c r="AI130" s="23" t="str">
        <f t="shared" si="21"/>
        <v/>
      </c>
      <c r="AJ130" s="23" t="str">
        <f t="shared" si="21"/>
        <v/>
      </c>
      <c r="AK130" s="23" t="str">
        <f t="shared" si="21"/>
        <v/>
      </c>
      <c r="AL130" s="23" t="str">
        <f t="shared" si="21"/>
        <v/>
      </c>
    </row>
    <row r="131" spans="2:38" s="23" customFormat="1">
      <c r="B131" s="84">
        <v>7100</v>
      </c>
      <c r="C131" s="83" t="s">
        <v>863</v>
      </c>
      <c r="D131" s="30">
        <v>316</v>
      </c>
      <c r="E131" s="82" t="s">
        <v>809</v>
      </c>
      <c r="F131" s="81">
        <v>4179.1360000000004</v>
      </c>
      <c r="G131" s="80">
        <v>-0.70582943398583498</v>
      </c>
      <c r="H131" s="79">
        <v>421</v>
      </c>
      <c r="I131" s="78">
        <v>7</v>
      </c>
      <c r="J131" s="77" t="s">
        <v>862</v>
      </c>
      <c r="K131" s="24"/>
      <c r="L131" s="150" t="s">
        <v>520</v>
      </c>
      <c r="M131" s="151">
        <v>0</v>
      </c>
      <c r="O131" s="38" t="s">
        <v>456</v>
      </c>
      <c r="P131" s="149">
        <f t="shared" si="13"/>
        <v>3.3333333333333335</v>
      </c>
      <c r="Q131" s="23">
        <f t="shared" si="14"/>
        <v>3</v>
      </c>
      <c r="R131" s="149">
        <f t="shared" si="15"/>
        <v>0</v>
      </c>
      <c r="S131" s="23" t="str">
        <f t="shared" si="22"/>
        <v/>
      </c>
      <c r="T131" s="23">
        <f t="shared" si="22"/>
        <v>1</v>
      </c>
      <c r="U131" s="23">
        <f t="shared" si="22"/>
        <v>1</v>
      </c>
      <c r="V131" s="23" t="str">
        <f t="shared" si="22"/>
        <v/>
      </c>
      <c r="W131" s="23">
        <f t="shared" si="22"/>
        <v>1</v>
      </c>
      <c r="X131" s="23" t="str">
        <f t="shared" si="22"/>
        <v/>
      </c>
      <c r="Y131" s="23" t="str">
        <f t="shared" si="22"/>
        <v/>
      </c>
      <c r="Z131" s="23" t="str">
        <f t="shared" si="22"/>
        <v/>
      </c>
      <c r="AA131" s="23" t="str">
        <f t="shared" si="22"/>
        <v/>
      </c>
      <c r="AB131" s="23" t="str">
        <f t="shared" si="22"/>
        <v/>
      </c>
      <c r="AC131" s="23" t="str">
        <f t="shared" si="22"/>
        <v/>
      </c>
      <c r="AD131" s="23" t="str">
        <f t="shared" si="22"/>
        <v/>
      </c>
      <c r="AE131" s="23" t="str">
        <f t="shared" si="22"/>
        <v/>
      </c>
      <c r="AF131" s="23" t="str">
        <f t="shared" si="22"/>
        <v/>
      </c>
      <c r="AG131" s="23" t="str">
        <f t="shared" si="22"/>
        <v/>
      </c>
      <c r="AH131" s="23" t="str">
        <f t="shared" si="22"/>
        <v/>
      </c>
      <c r="AI131" s="23" t="str">
        <f t="shared" si="21"/>
        <v/>
      </c>
      <c r="AJ131" s="23" t="str">
        <f t="shared" si="21"/>
        <v/>
      </c>
      <c r="AK131" s="23" t="str">
        <f t="shared" si="21"/>
        <v/>
      </c>
      <c r="AL131" s="23" t="str">
        <f t="shared" si="21"/>
        <v/>
      </c>
    </row>
    <row r="132" spans="2:38" s="23" customFormat="1">
      <c r="B132" s="84">
        <v>7100</v>
      </c>
      <c r="C132" s="83" t="s">
        <v>863</v>
      </c>
      <c r="D132" s="30">
        <v>225</v>
      </c>
      <c r="E132" s="82" t="s">
        <v>151</v>
      </c>
      <c r="F132" s="81">
        <v>4119.4170000000004</v>
      </c>
      <c r="G132" s="80">
        <v>-0.57638496583788035</v>
      </c>
      <c r="H132" s="79">
        <v>481</v>
      </c>
      <c r="I132" s="78">
        <v>7</v>
      </c>
      <c r="J132" s="77" t="s">
        <v>862</v>
      </c>
      <c r="K132" s="24"/>
      <c r="L132" s="150" t="s">
        <v>518</v>
      </c>
      <c r="M132" s="151">
        <v>0</v>
      </c>
      <c r="O132" s="38" t="s">
        <v>454</v>
      </c>
      <c r="P132" s="149">
        <f t="shared" si="13"/>
        <v>8.8000000000000007</v>
      </c>
      <c r="Q132" s="23">
        <f t="shared" si="14"/>
        <v>5</v>
      </c>
      <c r="R132" s="149">
        <f t="shared" si="15"/>
        <v>0.5</v>
      </c>
      <c r="S132" s="23" t="str">
        <f t="shared" si="22"/>
        <v/>
      </c>
      <c r="T132" s="23" t="str">
        <f t="shared" si="22"/>
        <v/>
      </c>
      <c r="U132" s="23" t="str">
        <f t="shared" si="22"/>
        <v/>
      </c>
      <c r="V132" s="23" t="str">
        <f t="shared" si="22"/>
        <v/>
      </c>
      <c r="W132" s="23" t="str">
        <f t="shared" si="22"/>
        <v/>
      </c>
      <c r="X132" s="23" t="str">
        <f t="shared" si="22"/>
        <v/>
      </c>
      <c r="Y132" s="23">
        <f t="shared" si="22"/>
        <v>2</v>
      </c>
      <c r="Z132" s="23" t="str">
        <f t="shared" si="22"/>
        <v/>
      </c>
      <c r="AA132" s="23">
        <f t="shared" si="22"/>
        <v>1</v>
      </c>
      <c r="AB132" s="23">
        <f t="shared" si="22"/>
        <v>1</v>
      </c>
      <c r="AC132" s="23">
        <f t="shared" si="22"/>
        <v>1</v>
      </c>
      <c r="AD132" s="23" t="str">
        <f t="shared" si="22"/>
        <v/>
      </c>
      <c r="AE132" s="23" t="str">
        <f t="shared" si="22"/>
        <v/>
      </c>
      <c r="AF132" s="23" t="str">
        <f t="shared" si="22"/>
        <v/>
      </c>
      <c r="AG132" s="23" t="str">
        <f t="shared" si="22"/>
        <v/>
      </c>
      <c r="AH132" s="23" t="str">
        <f t="shared" si="22"/>
        <v/>
      </c>
      <c r="AI132" s="23" t="str">
        <f t="shared" si="21"/>
        <v/>
      </c>
      <c r="AJ132" s="23" t="str">
        <f t="shared" si="21"/>
        <v/>
      </c>
      <c r="AK132" s="23" t="str">
        <f t="shared" si="21"/>
        <v/>
      </c>
      <c r="AL132" s="23" t="str">
        <f t="shared" si="21"/>
        <v/>
      </c>
    </row>
    <row r="133" spans="2:38" s="23" customFormat="1">
      <c r="B133" s="84">
        <v>7100</v>
      </c>
      <c r="C133" s="83" t="s">
        <v>863</v>
      </c>
      <c r="D133" s="30">
        <v>323</v>
      </c>
      <c r="E133" s="82" t="s">
        <v>104</v>
      </c>
      <c r="F133" s="81">
        <v>5211.1870000000008</v>
      </c>
      <c r="G133" s="80">
        <v>-0.49222947333263251</v>
      </c>
      <c r="H133" s="79">
        <v>519</v>
      </c>
      <c r="I133" s="78">
        <v>8</v>
      </c>
      <c r="J133" s="77" t="s">
        <v>862</v>
      </c>
      <c r="K133" s="24"/>
      <c r="L133" s="150" t="s">
        <v>514</v>
      </c>
      <c r="M133" s="151">
        <v>0.01</v>
      </c>
      <c r="O133" s="38" t="s">
        <v>452</v>
      </c>
      <c r="P133" s="149">
        <f t="shared" si="13"/>
        <v>8</v>
      </c>
      <c r="Q133" s="23">
        <f t="shared" si="14"/>
        <v>1</v>
      </c>
      <c r="R133" s="149">
        <f t="shared" si="15"/>
        <v>0</v>
      </c>
      <c r="S133" s="23" t="str">
        <f t="shared" si="22"/>
        <v/>
      </c>
      <c r="T133" s="23" t="str">
        <f t="shared" si="22"/>
        <v/>
      </c>
      <c r="U133" s="23" t="str">
        <f t="shared" si="22"/>
        <v/>
      </c>
      <c r="V133" s="23" t="str">
        <f t="shared" si="22"/>
        <v/>
      </c>
      <c r="W133" s="23" t="str">
        <f t="shared" si="22"/>
        <v/>
      </c>
      <c r="X133" s="23" t="str">
        <f t="shared" si="22"/>
        <v/>
      </c>
      <c r="Y133" s="23" t="str">
        <f t="shared" si="22"/>
        <v/>
      </c>
      <c r="Z133" s="23">
        <f t="shared" si="22"/>
        <v>1</v>
      </c>
      <c r="AA133" s="23" t="str">
        <f t="shared" si="22"/>
        <v/>
      </c>
      <c r="AB133" s="23" t="str">
        <f t="shared" si="22"/>
        <v/>
      </c>
      <c r="AC133" s="23" t="str">
        <f t="shared" si="22"/>
        <v/>
      </c>
      <c r="AD133" s="23" t="str">
        <f t="shared" si="22"/>
        <v/>
      </c>
      <c r="AE133" s="23" t="str">
        <f t="shared" si="22"/>
        <v/>
      </c>
      <c r="AF133" s="23" t="str">
        <f t="shared" si="22"/>
        <v/>
      </c>
      <c r="AG133" s="23" t="str">
        <f t="shared" si="22"/>
        <v/>
      </c>
      <c r="AH133" s="23" t="str">
        <f t="shared" si="22"/>
        <v/>
      </c>
      <c r="AI133" s="23" t="str">
        <f t="shared" si="21"/>
        <v/>
      </c>
      <c r="AJ133" s="23" t="str">
        <f t="shared" si="21"/>
        <v/>
      </c>
      <c r="AK133" s="23" t="str">
        <f t="shared" si="21"/>
        <v/>
      </c>
      <c r="AL133" s="23" t="str">
        <f t="shared" si="21"/>
        <v/>
      </c>
    </row>
    <row r="134" spans="2:38" s="23" customFormat="1">
      <c r="B134" s="84">
        <v>7100</v>
      </c>
      <c r="C134" s="83" t="s">
        <v>863</v>
      </c>
      <c r="D134" s="30">
        <v>221</v>
      </c>
      <c r="E134" s="82" t="s">
        <v>250</v>
      </c>
      <c r="F134" s="81">
        <v>4536.3910000000005</v>
      </c>
      <c r="G134" s="80">
        <v>-0.37379972864092365</v>
      </c>
      <c r="H134" s="79">
        <v>580</v>
      </c>
      <c r="I134" s="78">
        <v>9</v>
      </c>
      <c r="J134" s="77" t="s">
        <v>862</v>
      </c>
      <c r="K134" s="24"/>
      <c r="L134" s="150" t="s">
        <v>511</v>
      </c>
      <c r="M134" s="151">
        <v>0</v>
      </c>
      <c r="O134" s="38" t="s">
        <v>450</v>
      </c>
      <c r="P134" s="149">
        <f t="shared" si="13"/>
        <v>4</v>
      </c>
      <c r="Q134" s="23">
        <f t="shared" si="14"/>
        <v>1</v>
      </c>
      <c r="R134" s="149">
        <f t="shared" si="15"/>
        <v>0</v>
      </c>
      <c r="S134" s="23" t="str">
        <f t="shared" si="22"/>
        <v/>
      </c>
      <c r="T134" s="23" t="str">
        <f t="shared" si="22"/>
        <v/>
      </c>
      <c r="U134" s="23" t="str">
        <f t="shared" si="22"/>
        <v/>
      </c>
      <c r="V134" s="23">
        <f t="shared" si="22"/>
        <v>1</v>
      </c>
      <c r="W134" s="23" t="str">
        <f t="shared" si="22"/>
        <v/>
      </c>
      <c r="X134" s="23" t="str">
        <f t="shared" si="22"/>
        <v/>
      </c>
      <c r="Y134" s="23" t="str">
        <f t="shared" si="22"/>
        <v/>
      </c>
      <c r="Z134" s="23" t="str">
        <f t="shared" si="22"/>
        <v/>
      </c>
      <c r="AA134" s="23" t="str">
        <f t="shared" si="22"/>
        <v/>
      </c>
      <c r="AB134" s="23" t="str">
        <f t="shared" si="22"/>
        <v/>
      </c>
      <c r="AC134" s="23" t="str">
        <f t="shared" si="22"/>
        <v/>
      </c>
      <c r="AD134" s="23" t="str">
        <f t="shared" si="22"/>
        <v/>
      </c>
      <c r="AE134" s="23" t="str">
        <f t="shared" si="22"/>
        <v/>
      </c>
      <c r="AF134" s="23" t="str">
        <f t="shared" si="22"/>
        <v/>
      </c>
      <c r="AG134" s="23" t="str">
        <f t="shared" si="22"/>
        <v/>
      </c>
      <c r="AH134" s="23" t="str">
        <f t="shared" si="22"/>
        <v/>
      </c>
      <c r="AI134" s="23" t="str">
        <f t="shared" si="21"/>
        <v/>
      </c>
      <c r="AJ134" s="23" t="str">
        <f t="shared" si="21"/>
        <v/>
      </c>
      <c r="AK134" s="23" t="str">
        <f t="shared" si="21"/>
        <v/>
      </c>
      <c r="AL134" s="23" t="str">
        <f t="shared" si="21"/>
        <v/>
      </c>
    </row>
    <row r="135" spans="2:38" s="23" customFormat="1">
      <c r="B135" s="84">
        <v>7100</v>
      </c>
      <c r="C135" s="83" t="s">
        <v>863</v>
      </c>
      <c r="D135" s="30">
        <v>321</v>
      </c>
      <c r="E135" s="82" t="s">
        <v>249</v>
      </c>
      <c r="F135" s="81">
        <v>5532.3960000000025</v>
      </c>
      <c r="G135" s="80">
        <v>-0.34653973199628746</v>
      </c>
      <c r="H135" s="79">
        <v>595</v>
      </c>
      <c r="I135" s="78">
        <v>9</v>
      </c>
      <c r="J135" s="77" t="s">
        <v>862</v>
      </c>
      <c r="K135" s="24"/>
      <c r="L135" s="150" t="s">
        <v>993</v>
      </c>
      <c r="M135" s="151">
        <v>0</v>
      </c>
      <c r="O135" s="38" t="s">
        <v>448</v>
      </c>
      <c r="P135" s="149">
        <f t="shared" si="13"/>
        <v>10.75</v>
      </c>
      <c r="Q135" s="23">
        <f t="shared" si="14"/>
        <v>12</v>
      </c>
      <c r="R135" s="149">
        <f t="shared" si="15"/>
        <v>2</v>
      </c>
      <c r="S135" s="23" t="str">
        <f t="shared" si="22"/>
        <v/>
      </c>
      <c r="T135" s="23" t="str">
        <f t="shared" si="22"/>
        <v/>
      </c>
      <c r="U135" s="23" t="str">
        <f t="shared" si="22"/>
        <v/>
      </c>
      <c r="V135" s="23" t="str">
        <f t="shared" si="22"/>
        <v/>
      </c>
      <c r="W135" s="23" t="str">
        <f t="shared" si="22"/>
        <v/>
      </c>
      <c r="X135" s="23">
        <f t="shared" si="22"/>
        <v>1</v>
      </c>
      <c r="Y135" s="23">
        <f t="shared" si="22"/>
        <v>1</v>
      </c>
      <c r="Z135" s="23" t="str">
        <f t="shared" si="22"/>
        <v/>
      </c>
      <c r="AA135" s="23" t="str">
        <f t="shared" si="22"/>
        <v/>
      </c>
      <c r="AB135" s="23">
        <f t="shared" si="22"/>
        <v>2</v>
      </c>
      <c r="AC135" s="23">
        <f t="shared" si="22"/>
        <v>1</v>
      </c>
      <c r="AD135" s="23">
        <f t="shared" si="22"/>
        <v>6</v>
      </c>
      <c r="AE135" s="23">
        <f t="shared" si="22"/>
        <v>1</v>
      </c>
      <c r="AF135" s="23" t="str">
        <f t="shared" si="22"/>
        <v/>
      </c>
      <c r="AG135" s="23" t="str">
        <f t="shared" si="22"/>
        <v/>
      </c>
      <c r="AH135" s="23" t="str">
        <f t="shared" ref="AH135:AL150" si="23">IF(COUNTIFS($C$7:$C$1622,$O135,$I$7:$I$1622,AH$6)&gt;0,COUNTIFS($C$7:$C$1622,$O135,$I$7:$I$1622,AH$6),"")</f>
        <v/>
      </c>
      <c r="AI135" s="23" t="str">
        <f t="shared" si="21"/>
        <v/>
      </c>
      <c r="AJ135" s="23" t="str">
        <f t="shared" si="21"/>
        <v/>
      </c>
      <c r="AK135" s="23" t="str">
        <f t="shared" si="21"/>
        <v/>
      </c>
      <c r="AL135" s="23" t="str">
        <f t="shared" si="21"/>
        <v/>
      </c>
    </row>
    <row r="136" spans="2:38" s="23" customFormat="1">
      <c r="B136" s="84">
        <v>7100</v>
      </c>
      <c r="C136" s="83" t="s">
        <v>863</v>
      </c>
      <c r="D136" s="30">
        <v>223</v>
      </c>
      <c r="E136" s="82" t="s">
        <v>422</v>
      </c>
      <c r="F136" s="81">
        <v>2901.8530000000001</v>
      </c>
      <c r="G136" s="80">
        <v>-0.33401145466319321</v>
      </c>
      <c r="H136" s="79">
        <v>605</v>
      </c>
      <c r="I136" s="78">
        <v>9</v>
      </c>
      <c r="J136" s="77" t="s">
        <v>862</v>
      </c>
      <c r="K136" s="24"/>
      <c r="L136" s="150" t="s">
        <v>509</v>
      </c>
      <c r="M136" s="151">
        <v>0.01</v>
      </c>
      <c r="O136" s="38" t="s">
        <v>446</v>
      </c>
      <c r="P136" s="149">
        <f t="shared" ref="P136:P199" si="24">AVERAGEIF($C$7:$C$1622,O136,$I$7:$I$1622)</f>
        <v>3.25</v>
      </c>
      <c r="Q136" s="23">
        <f t="shared" ref="Q136:Q199" si="25">COUNTIF($C$7:$C$1622,O136)</f>
        <v>4</v>
      </c>
      <c r="R136" s="149">
        <f t="shared" ref="R136:R199" si="26">IF(COUNT(S136:AL136)=1,0,STDEV(S136:AL136))</f>
        <v>1.4142135623730951</v>
      </c>
      <c r="S136" s="23" t="str">
        <f t="shared" ref="S136:AH151" si="27">IF(COUNTIFS($C$7:$C$1622,$O136,$I$7:$I$1622,S$6)&gt;0,COUNTIFS($C$7:$C$1622,$O136,$I$7:$I$1622,S$6),"")</f>
        <v/>
      </c>
      <c r="T136" s="23" t="str">
        <f t="shared" si="27"/>
        <v/>
      </c>
      <c r="U136" s="23">
        <f t="shared" si="27"/>
        <v>3</v>
      </c>
      <c r="V136" s="23">
        <f t="shared" si="27"/>
        <v>1</v>
      </c>
      <c r="W136" s="23" t="str">
        <f t="shared" si="27"/>
        <v/>
      </c>
      <c r="X136" s="23" t="str">
        <f t="shared" si="27"/>
        <v/>
      </c>
      <c r="Y136" s="23" t="str">
        <f t="shared" si="27"/>
        <v/>
      </c>
      <c r="Z136" s="23" t="str">
        <f t="shared" si="27"/>
        <v/>
      </c>
      <c r="AA136" s="23" t="str">
        <f t="shared" si="27"/>
        <v/>
      </c>
      <c r="AB136" s="23" t="str">
        <f t="shared" si="27"/>
        <v/>
      </c>
      <c r="AC136" s="23" t="str">
        <f t="shared" si="27"/>
        <v/>
      </c>
      <c r="AD136" s="23" t="str">
        <f t="shared" si="27"/>
        <v/>
      </c>
      <c r="AE136" s="23" t="str">
        <f t="shared" si="27"/>
        <v/>
      </c>
      <c r="AF136" s="23" t="str">
        <f t="shared" si="27"/>
        <v/>
      </c>
      <c r="AG136" s="23" t="str">
        <f t="shared" si="27"/>
        <v/>
      </c>
      <c r="AH136" s="23" t="str">
        <f t="shared" si="23"/>
        <v/>
      </c>
      <c r="AI136" s="23" t="str">
        <f t="shared" si="21"/>
        <v/>
      </c>
      <c r="AJ136" s="23" t="str">
        <f t="shared" si="21"/>
        <v/>
      </c>
      <c r="AK136" s="23" t="str">
        <f t="shared" si="21"/>
        <v/>
      </c>
      <c r="AL136" s="23" t="str">
        <f t="shared" si="21"/>
        <v/>
      </c>
    </row>
    <row r="137" spans="2:38" s="23" customFormat="1">
      <c r="B137" s="84">
        <v>7100</v>
      </c>
      <c r="C137" s="83" t="s">
        <v>863</v>
      </c>
      <c r="D137" s="30">
        <v>213</v>
      </c>
      <c r="E137" s="82" t="s">
        <v>92</v>
      </c>
      <c r="F137" s="81">
        <v>5516.1509999999989</v>
      </c>
      <c r="G137" s="80">
        <v>-0.24438696593367465</v>
      </c>
      <c r="H137" s="79">
        <v>664</v>
      </c>
      <c r="I137" s="78">
        <v>9</v>
      </c>
      <c r="J137" s="77" t="s">
        <v>862</v>
      </c>
      <c r="K137" s="24"/>
      <c r="L137" s="150" t="s">
        <v>507</v>
      </c>
      <c r="M137" s="151">
        <v>0</v>
      </c>
      <c r="O137" s="38" t="s">
        <v>444</v>
      </c>
      <c r="P137" s="149">
        <f t="shared" si="24"/>
        <v>12.666666666666666</v>
      </c>
      <c r="Q137" s="23">
        <f t="shared" si="25"/>
        <v>9</v>
      </c>
      <c r="R137" s="149">
        <f t="shared" si="26"/>
        <v>0.48795003647426666</v>
      </c>
      <c r="S137" s="23" t="str">
        <f t="shared" si="27"/>
        <v/>
      </c>
      <c r="T137" s="23" t="str">
        <f t="shared" si="27"/>
        <v/>
      </c>
      <c r="U137" s="23" t="str">
        <f t="shared" si="27"/>
        <v/>
      </c>
      <c r="V137" s="23" t="str">
        <f t="shared" si="27"/>
        <v/>
      </c>
      <c r="W137" s="23" t="str">
        <f t="shared" si="27"/>
        <v/>
      </c>
      <c r="X137" s="23" t="str">
        <f t="shared" si="27"/>
        <v/>
      </c>
      <c r="Y137" s="23">
        <f t="shared" si="27"/>
        <v>1</v>
      </c>
      <c r="Z137" s="23" t="str">
        <f t="shared" si="27"/>
        <v/>
      </c>
      <c r="AA137" s="23" t="str">
        <f t="shared" si="27"/>
        <v/>
      </c>
      <c r="AB137" s="23" t="str">
        <f t="shared" si="27"/>
        <v/>
      </c>
      <c r="AC137" s="23">
        <f t="shared" si="27"/>
        <v>2</v>
      </c>
      <c r="AD137" s="23">
        <f t="shared" si="27"/>
        <v>2</v>
      </c>
      <c r="AE137" s="23">
        <f t="shared" si="27"/>
        <v>1</v>
      </c>
      <c r="AF137" s="23" t="str">
        <f t="shared" si="27"/>
        <v/>
      </c>
      <c r="AG137" s="23">
        <f t="shared" si="27"/>
        <v>1</v>
      </c>
      <c r="AH137" s="23">
        <f t="shared" si="23"/>
        <v>1</v>
      </c>
      <c r="AI137" s="23">
        <f t="shared" si="21"/>
        <v>1</v>
      </c>
      <c r="AJ137" s="23" t="str">
        <f t="shared" si="21"/>
        <v/>
      </c>
      <c r="AK137" s="23" t="str">
        <f t="shared" si="21"/>
        <v/>
      </c>
      <c r="AL137" s="23" t="str">
        <f t="shared" si="21"/>
        <v/>
      </c>
    </row>
    <row r="138" spans="2:38" s="23" customFormat="1">
      <c r="B138" s="84">
        <v>7100</v>
      </c>
      <c r="C138" s="83" t="s">
        <v>863</v>
      </c>
      <c r="D138" s="30">
        <v>311</v>
      </c>
      <c r="E138" s="82" t="s">
        <v>246</v>
      </c>
      <c r="F138" s="81">
        <v>4149.8810000000003</v>
      </c>
      <c r="G138" s="80">
        <v>-0.1673188989864331</v>
      </c>
      <c r="H138" s="79">
        <v>714</v>
      </c>
      <c r="I138" s="78">
        <v>10</v>
      </c>
      <c r="J138" s="77" t="s">
        <v>862</v>
      </c>
      <c r="K138" s="24"/>
      <c r="L138" s="150" t="s">
        <v>505</v>
      </c>
      <c r="M138" s="151">
        <v>0</v>
      </c>
      <c r="O138" s="38" t="s">
        <v>438</v>
      </c>
      <c r="P138" s="149">
        <f t="shared" si="24"/>
        <v>6.2</v>
      </c>
      <c r="Q138" s="23">
        <f t="shared" si="25"/>
        <v>15</v>
      </c>
      <c r="R138" s="149">
        <f t="shared" si="26"/>
        <v>1.1259916264596033</v>
      </c>
      <c r="S138" s="23" t="str">
        <f t="shared" si="27"/>
        <v/>
      </c>
      <c r="T138" s="23" t="str">
        <f t="shared" si="27"/>
        <v/>
      </c>
      <c r="U138" s="23">
        <f t="shared" si="27"/>
        <v>1</v>
      </c>
      <c r="V138" s="23">
        <f t="shared" si="27"/>
        <v>4</v>
      </c>
      <c r="W138" s="23">
        <f t="shared" si="27"/>
        <v>2</v>
      </c>
      <c r="X138" s="23">
        <f t="shared" si="27"/>
        <v>1</v>
      </c>
      <c r="Y138" s="23">
        <f t="shared" si="27"/>
        <v>3</v>
      </c>
      <c r="Z138" s="23">
        <f t="shared" si="27"/>
        <v>2</v>
      </c>
      <c r="AA138" s="23">
        <f t="shared" si="27"/>
        <v>1</v>
      </c>
      <c r="AB138" s="23" t="str">
        <f t="shared" si="27"/>
        <v/>
      </c>
      <c r="AC138" s="23" t="str">
        <f t="shared" si="27"/>
        <v/>
      </c>
      <c r="AD138" s="23">
        <f t="shared" si="27"/>
        <v>1</v>
      </c>
      <c r="AE138" s="23" t="str">
        <f t="shared" si="27"/>
        <v/>
      </c>
      <c r="AF138" s="23" t="str">
        <f t="shared" si="27"/>
        <v/>
      </c>
      <c r="AG138" s="23" t="str">
        <f t="shared" si="27"/>
        <v/>
      </c>
      <c r="AH138" s="23" t="str">
        <f t="shared" si="23"/>
        <v/>
      </c>
      <c r="AI138" s="23" t="str">
        <f t="shared" si="21"/>
        <v/>
      </c>
      <c r="AJ138" s="23" t="str">
        <f t="shared" si="21"/>
        <v/>
      </c>
      <c r="AK138" s="23" t="str">
        <f t="shared" si="21"/>
        <v/>
      </c>
      <c r="AL138" s="23" t="str">
        <f t="shared" si="21"/>
        <v/>
      </c>
    </row>
    <row r="139" spans="2:38" s="23" customFormat="1">
      <c r="B139" s="84">
        <v>7100</v>
      </c>
      <c r="C139" s="83" t="s">
        <v>863</v>
      </c>
      <c r="D139" s="30">
        <v>211</v>
      </c>
      <c r="E139" s="82" t="s">
        <v>68</v>
      </c>
      <c r="F139" s="81">
        <v>4814.91</v>
      </c>
      <c r="G139" s="80">
        <v>-0.1578083991146306</v>
      </c>
      <c r="H139" s="79">
        <v>722</v>
      </c>
      <c r="I139" s="78">
        <v>10</v>
      </c>
      <c r="J139" s="77" t="s">
        <v>862</v>
      </c>
      <c r="K139" s="24"/>
      <c r="L139" s="150" t="s">
        <v>503</v>
      </c>
      <c r="M139" s="151">
        <v>0.01</v>
      </c>
      <c r="O139" s="38" t="s">
        <v>436</v>
      </c>
      <c r="P139" s="149">
        <f t="shared" si="24"/>
        <v>9.5</v>
      </c>
      <c r="Q139" s="23">
        <f t="shared" si="25"/>
        <v>12</v>
      </c>
      <c r="R139" s="149">
        <f t="shared" si="26"/>
        <v>0</v>
      </c>
      <c r="S139" s="23" t="str">
        <f t="shared" si="27"/>
        <v/>
      </c>
      <c r="T139" s="23" t="str">
        <f t="shared" si="27"/>
        <v/>
      </c>
      <c r="U139" s="23" t="str">
        <f t="shared" si="27"/>
        <v/>
      </c>
      <c r="V139" s="23" t="str">
        <f t="shared" si="27"/>
        <v/>
      </c>
      <c r="W139" s="23" t="str">
        <f t="shared" si="27"/>
        <v/>
      </c>
      <c r="X139" s="23" t="str">
        <f t="shared" si="27"/>
        <v/>
      </c>
      <c r="Y139" s="23">
        <f t="shared" si="27"/>
        <v>2</v>
      </c>
      <c r="Z139" s="23">
        <f t="shared" si="27"/>
        <v>2</v>
      </c>
      <c r="AA139" s="23">
        <f t="shared" si="27"/>
        <v>2</v>
      </c>
      <c r="AB139" s="23">
        <f t="shared" si="27"/>
        <v>2</v>
      </c>
      <c r="AC139" s="23">
        <f t="shared" si="27"/>
        <v>2</v>
      </c>
      <c r="AD139" s="23">
        <f t="shared" si="27"/>
        <v>2</v>
      </c>
      <c r="AE139" s="23" t="str">
        <f t="shared" si="27"/>
        <v/>
      </c>
      <c r="AF139" s="23" t="str">
        <f t="shared" si="27"/>
        <v/>
      </c>
      <c r="AG139" s="23" t="str">
        <f t="shared" si="27"/>
        <v/>
      </c>
      <c r="AH139" s="23" t="str">
        <f t="shared" si="23"/>
        <v/>
      </c>
      <c r="AI139" s="23" t="str">
        <f t="shared" si="23"/>
        <v/>
      </c>
      <c r="AJ139" s="23" t="str">
        <f t="shared" si="23"/>
        <v/>
      </c>
      <c r="AK139" s="23" t="str">
        <f t="shared" si="23"/>
        <v/>
      </c>
      <c r="AL139" s="23" t="str">
        <f t="shared" si="23"/>
        <v/>
      </c>
    </row>
    <row r="140" spans="2:38" s="23" customFormat="1">
      <c r="B140" s="84">
        <v>7100</v>
      </c>
      <c r="C140" s="83" t="s">
        <v>863</v>
      </c>
      <c r="D140" s="30">
        <v>214</v>
      </c>
      <c r="E140" s="82" t="s">
        <v>81</v>
      </c>
      <c r="F140" s="81">
        <v>3144.463999999999</v>
      </c>
      <c r="G140" s="80">
        <v>-0.14637213389980136</v>
      </c>
      <c r="H140" s="79">
        <v>728</v>
      </c>
      <c r="I140" s="78">
        <v>10</v>
      </c>
      <c r="J140" s="77" t="s">
        <v>862</v>
      </c>
      <c r="K140" s="24"/>
      <c r="L140" s="150" t="s">
        <v>994</v>
      </c>
      <c r="M140" s="151">
        <v>0.03</v>
      </c>
      <c r="O140" s="38" t="s">
        <v>434</v>
      </c>
      <c r="P140" s="149">
        <f t="shared" si="24"/>
        <v>12.333333333333334</v>
      </c>
      <c r="Q140" s="23">
        <f t="shared" si="25"/>
        <v>6</v>
      </c>
      <c r="R140" s="149">
        <f t="shared" si="26"/>
        <v>0.57735026918962573</v>
      </c>
      <c r="S140" s="23" t="str">
        <f t="shared" si="27"/>
        <v/>
      </c>
      <c r="T140" s="23" t="str">
        <f t="shared" si="27"/>
        <v/>
      </c>
      <c r="U140" s="23" t="str">
        <f t="shared" si="27"/>
        <v/>
      </c>
      <c r="V140" s="23" t="str">
        <f t="shared" si="27"/>
        <v/>
      </c>
      <c r="W140" s="23" t="str">
        <f t="shared" si="27"/>
        <v/>
      </c>
      <c r="X140" s="23" t="str">
        <f t="shared" si="27"/>
        <v/>
      </c>
      <c r="Y140" s="23" t="str">
        <f t="shared" si="27"/>
        <v/>
      </c>
      <c r="Z140" s="23" t="str">
        <f t="shared" si="27"/>
        <v/>
      </c>
      <c r="AA140" s="23" t="str">
        <f t="shared" si="27"/>
        <v/>
      </c>
      <c r="AB140" s="23">
        <f t="shared" si="27"/>
        <v>1</v>
      </c>
      <c r="AC140" s="23" t="str">
        <f t="shared" si="27"/>
        <v/>
      </c>
      <c r="AD140" s="23">
        <f t="shared" si="27"/>
        <v>2</v>
      </c>
      <c r="AE140" s="23">
        <f t="shared" si="27"/>
        <v>2</v>
      </c>
      <c r="AF140" s="23">
        <f t="shared" si="27"/>
        <v>1</v>
      </c>
      <c r="AG140" s="23" t="str">
        <f t="shared" si="27"/>
        <v/>
      </c>
      <c r="AH140" s="23" t="str">
        <f t="shared" si="23"/>
        <v/>
      </c>
      <c r="AI140" s="23" t="str">
        <f t="shared" si="23"/>
        <v/>
      </c>
      <c r="AJ140" s="23" t="str">
        <f t="shared" si="23"/>
        <v/>
      </c>
      <c r="AK140" s="23" t="str">
        <f t="shared" si="23"/>
        <v/>
      </c>
      <c r="AL140" s="23" t="str">
        <f t="shared" si="23"/>
        <v/>
      </c>
    </row>
    <row r="141" spans="2:38" s="23" customFormat="1">
      <c r="B141" s="84">
        <v>7100</v>
      </c>
      <c r="C141" s="83" t="s">
        <v>863</v>
      </c>
      <c r="D141" s="30">
        <v>215</v>
      </c>
      <c r="E141" s="82" t="s">
        <v>133</v>
      </c>
      <c r="F141" s="81">
        <v>3313.2929999999997</v>
      </c>
      <c r="G141" s="80">
        <v>-6.4014948895730738E-3</v>
      </c>
      <c r="H141" s="79">
        <v>819</v>
      </c>
      <c r="I141" s="78">
        <v>10</v>
      </c>
      <c r="J141" s="77" t="s">
        <v>862</v>
      </c>
      <c r="K141" s="24"/>
      <c r="L141" s="150" t="s">
        <v>501</v>
      </c>
      <c r="M141" s="151">
        <v>0</v>
      </c>
      <c r="O141" s="38" t="s">
        <v>431</v>
      </c>
      <c r="P141" s="149">
        <f t="shared" si="24"/>
        <v>6</v>
      </c>
      <c r="Q141" s="23">
        <f t="shared" si="25"/>
        <v>6</v>
      </c>
      <c r="R141" s="149">
        <f t="shared" si="26"/>
        <v>1</v>
      </c>
      <c r="S141" s="23" t="str">
        <f t="shared" si="27"/>
        <v/>
      </c>
      <c r="T141" s="23" t="str">
        <f t="shared" si="27"/>
        <v/>
      </c>
      <c r="U141" s="23" t="str">
        <f t="shared" si="27"/>
        <v/>
      </c>
      <c r="V141" s="23">
        <f t="shared" si="27"/>
        <v>1</v>
      </c>
      <c r="W141" s="23" t="str">
        <f t="shared" si="27"/>
        <v/>
      </c>
      <c r="X141" s="23">
        <f t="shared" si="27"/>
        <v>3</v>
      </c>
      <c r="Y141" s="23">
        <f t="shared" si="27"/>
        <v>2</v>
      </c>
      <c r="Z141" s="23" t="str">
        <f t="shared" si="27"/>
        <v/>
      </c>
      <c r="AA141" s="23" t="str">
        <f t="shared" si="27"/>
        <v/>
      </c>
      <c r="AB141" s="23" t="str">
        <f t="shared" si="27"/>
        <v/>
      </c>
      <c r="AC141" s="23" t="str">
        <f t="shared" si="27"/>
        <v/>
      </c>
      <c r="AD141" s="23" t="str">
        <f t="shared" si="27"/>
        <v/>
      </c>
      <c r="AE141" s="23" t="str">
        <f t="shared" si="27"/>
        <v/>
      </c>
      <c r="AF141" s="23" t="str">
        <f t="shared" si="27"/>
        <v/>
      </c>
      <c r="AG141" s="23" t="str">
        <f t="shared" si="27"/>
        <v/>
      </c>
      <c r="AH141" s="23" t="str">
        <f t="shared" si="23"/>
        <v/>
      </c>
      <c r="AI141" s="23" t="str">
        <f t="shared" si="23"/>
        <v/>
      </c>
      <c r="AJ141" s="23" t="str">
        <f t="shared" si="23"/>
        <v/>
      </c>
      <c r="AK141" s="23" t="str">
        <f t="shared" si="23"/>
        <v/>
      </c>
      <c r="AL141" s="23" t="str">
        <f t="shared" si="23"/>
        <v/>
      </c>
    </row>
    <row r="142" spans="2:38" s="23" customFormat="1">
      <c r="B142" s="84">
        <v>7100</v>
      </c>
      <c r="C142" s="83" t="s">
        <v>863</v>
      </c>
      <c r="D142" s="30">
        <v>126</v>
      </c>
      <c r="E142" s="82" t="s">
        <v>864</v>
      </c>
      <c r="F142" s="81">
        <v>4100.7840000000015</v>
      </c>
      <c r="G142" s="80">
        <v>3.0744553919055541E-2</v>
      </c>
      <c r="H142" s="79">
        <v>846</v>
      </c>
      <c r="I142" s="78">
        <v>11</v>
      </c>
      <c r="J142" s="77" t="s">
        <v>862</v>
      </c>
      <c r="K142" s="24"/>
      <c r="L142" s="150" t="s">
        <v>494</v>
      </c>
      <c r="M142" s="151">
        <v>0.02</v>
      </c>
      <c r="O142" s="38" t="s">
        <v>416</v>
      </c>
      <c r="P142" s="149">
        <f t="shared" si="24"/>
        <v>10.363636363636363</v>
      </c>
      <c r="Q142" s="23">
        <f t="shared" si="25"/>
        <v>44</v>
      </c>
      <c r="R142" s="149">
        <f t="shared" si="26"/>
        <v>3.6265017787828464</v>
      </c>
      <c r="S142" s="23" t="str">
        <f t="shared" si="27"/>
        <v/>
      </c>
      <c r="T142" s="23" t="str">
        <f t="shared" si="27"/>
        <v/>
      </c>
      <c r="U142" s="23" t="str">
        <f t="shared" si="27"/>
        <v/>
      </c>
      <c r="V142" s="23">
        <f t="shared" si="27"/>
        <v>1</v>
      </c>
      <c r="W142" s="23" t="str">
        <f t="shared" si="27"/>
        <v/>
      </c>
      <c r="X142" s="23">
        <f t="shared" si="27"/>
        <v>3</v>
      </c>
      <c r="Y142" s="23">
        <f t="shared" si="27"/>
        <v>3</v>
      </c>
      <c r="Z142" s="23">
        <f t="shared" si="27"/>
        <v>2</v>
      </c>
      <c r="AA142" s="23">
        <f t="shared" si="27"/>
        <v>5</v>
      </c>
      <c r="AB142" s="23">
        <f t="shared" si="27"/>
        <v>6</v>
      </c>
      <c r="AC142" s="23">
        <f t="shared" si="27"/>
        <v>14</v>
      </c>
      <c r="AD142" s="23">
        <f t="shared" si="27"/>
        <v>1</v>
      </c>
      <c r="AE142" s="23">
        <f t="shared" si="27"/>
        <v>4</v>
      </c>
      <c r="AF142" s="23">
        <f t="shared" si="27"/>
        <v>2</v>
      </c>
      <c r="AG142" s="23">
        <f t="shared" si="27"/>
        <v>2</v>
      </c>
      <c r="AH142" s="23">
        <f t="shared" si="23"/>
        <v>1</v>
      </c>
      <c r="AI142" s="23" t="str">
        <f t="shared" si="23"/>
        <v/>
      </c>
      <c r="AJ142" s="23" t="str">
        <f t="shared" si="23"/>
        <v/>
      </c>
      <c r="AK142" s="23" t="str">
        <f t="shared" si="23"/>
        <v/>
      </c>
      <c r="AL142" s="23" t="str">
        <f t="shared" si="23"/>
        <v/>
      </c>
    </row>
    <row r="143" spans="2:38" s="23" customFormat="1">
      <c r="B143" s="84">
        <v>7100</v>
      </c>
      <c r="C143" s="83" t="s">
        <v>863</v>
      </c>
      <c r="D143" s="30">
        <v>212</v>
      </c>
      <c r="E143" s="82" t="s">
        <v>95</v>
      </c>
      <c r="F143" s="81">
        <v>6243.424</v>
      </c>
      <c r="G143" s="80">
        <v>6.8427674618542086E-2</v>
      </c>
      <c r="H143" s="79">
        <v>876</v>
      </c>
      <c r="I143" s="78">
        <v>11</v>
      </c>
      <c r="J143" s="77" t="s">
        <v>862</v>
      </c>
      <c r="K143" s="24"/>
      <c r="L143" s="150" t="s">
        <v>995</v>
      </c>
      <c r="M143" s="151">
        <v>0.02</v>
      </c>
      <c r="O143" s="38" t="s">
        <v>414</v>
      </c>
      <c r="P143" s="149">
        <f t="shared" si="24"/>
        <v>5</v>
      </c>
      <c r="Q143" s="23">
        <f t="shared" si="25"/>
        <v>1</v>
      </c>
      <c r="R143" s="149">
        <f t="shared" si="26"/>
        <v>0</v>
      </c>
      <c r="S143" s="23" t="str">
        <f t="shared" si="27"/>
        <v/>
      </c>
      <c r="T143" s="23" t="str">
        <f t="shared" si="27"/>
        <v/>
      </c>
      <c r="U143" s="23" t="str">
        <f t="shared" si="27"/>
        <v/>
      </c>
      <c r="V143" s="23" t="str">
        <f t="shared" si="27"/>
        <v/>
      </c>
      <c r="W143" s="23">
        <f t="shared" si="27"/>
        <v>1</v>
      </c>
      <c r="X143" s="23" t="str">
        <f t="shared" si="27"/>
        <v/>
      </c>
      <c r="Y143" s="23" t="str">
        <f t="shared" si="27"/>
        <v/>
      </c>
      <c r="Z143" s="23" t="str">
        <f t="shared" si="27"/>
        <v/>
      </c>
      <c r="AA143" s="23" t="str">
        <f t="shared" si="27"/>
        <v/>
      </c>
      <c r="AB143" s="23" t="str">
        <f t="shared" si="27"/>
        <v/>
      </c>
      <c r="AC143" s="23" t="str">
        <f t="shared" si="27"/>
        <v/>
      </c>
      <c r="AD143" s="23" t="str">
        <f t="shared" si="27"/>
        <v/>
      </c>
      <c r="AE143" s="23" t="str">
        <f t="shared" si="27"/>
        <v/>
      </c>
      <c r="AF143" s="23" t="str">
        <f t="shared" si="27"/>
        <v/>
      </c>
      <c r="AG143" s="23" t="str">
        <f t="shared" si="27"/>
        <v/>
      </c>
      <c r="AH143" s="23" t="str">
        <f t="shared" si="23"/>
        <v/>
      </c>
      <c r="AI143" s="23" t="str">
        <f t="shared" si="23"/>
        <v/>
      </c>
      <c r="AJ143" s="23" t="str">
        <f t="shared" si="23"/>
        <v/>
      </c>
      <c r="AK143" s="23" t="str">
        <f t="shared" si="23"/>
        <v/>
      </c>
      <c r="AL143" s="23" t="str">
        <f t="shared" si="23"/>
        <v/>
      </c>
    </row>
    <row r="144" spans="2:38" s="23" customFormat="1">
      <c r="B144" s="84">
        <v>7100</v>
      </c>
      <c r="C144" s="83" t="s">
        <v>863</v>
      </c>
      <c r="D144" s="30">
        <v>125</v>
      </c>
      <c r="E144" s="82" t="s">
        <v>100</v>
      </c>
      <c r="F144" s="81">
        <v>4341.8789999999981</v>
      </c>
      <c r="G144" s="80">
        <v>0.23216847288846018</v>
      </c>
      <c r="H144" s="79">
        <v>981</v>
      </c>
      <c r="I144" s="78">
        <v>11</v>
      </c>
      <c r="J144" s="77" t="s">
        <v>862</v>
      </c>
      <c r="K144" s="24"/>
      <c r="L144" s="150" t="s">
        <v>492</v>
      </c>
      <c r="M144" s="151">
        <v>0</v>
      </c>
      <c r="O144" s="38" t="s">
        <v>412</v>
      </c>
      <c r="P144" s="149">
        <f t="shared" si="24"/>
        <v>20</v>
      </c>
      <c r="Q144" s="23">
        <f t="shared" si="25"/>
        <v>1</v>
      </c>
      <c r="R144" s="149">
        <f t="shared" si="26"/>
        <v>0</v>
      </c>
      <c r="S144" s="23" t="str">
        <f t="shared" si="27"/>
        <v/>
      </c>
      <c r="T144" s="23" t="str">
        <f t="shared" si="27"/>
        <v/>
      </c>
      <c r="U144" s="23" t="str">
        <f t="shared" si="27"/>
        <v/>
      </c>
      <c r="V144" s="23" t="str">
        <f t="shared" si="27"/>
        <v/>
      </c>
      <c r="W144" s="23" t="str">
        <f t="shared" si="27"/>
        <v/>
      </c>
      <c r="X144" s="23" t="str">
        <f t="shared" si="27"/>
        <v/>
      </c>
      <c r="Y144" s="23" t="str">
        <f t="shared" si="27"/>
        <v/>
      </c>
      <c r="Z144" s="23" t="str">
        <f t="shared" si="27"/>
        <v/>
      </c>
      <c r="AA144" s="23" t="str">
        <f t="shared" si="27"/>
        <v/>
      </c>
      <c r="AB144" s="23" t="str">
        <f t="shared" si="27"/>
        <v/>
      </c>
      <c r="AC144" s="23" t="str">
        <f t="shared" si="27"/>
        <v/>
      </c>
      <c r="AD144" s="23" t="str">
        <f t="shared" si="27"/>
        <v/>
      </c>
      <c r="AE144" s="23" t="str">
        <f t="shared" si="27"/>
        <v/>
      </c>
      <c r="AF144" s="23" t="str">
        <f t="shared" si="27"/>
        <v/>
      </c>
      <c r="AG144" s="23" t="str">
        <f t="shared" si="27"/>
        <v/>
      </c>
      <c r="AH144" s="23" t="str">
        <f t="shared" si="23"/>
        <v/>
      </c>
      <c r="AI144" s="23" t="str">
        <f t="shared" si="23"/>
        <v/>
      </c>
      <c r="AJ144" s="23" t="str">
        <f t="shared" si="23"/>
        <v/>
      </c>
      <c r="AK144" s="23" t="str">
        <f t="shared" si="23"/>
        <v/>
      </c>
      <c r="AL144" s="23">
        <f t="shared" si="23"/>
        <v>1</v>
      </c>
    </row>
    <row r="145" spans="2:38" s="23" customFormat="1">
      <c r="B145" s="84">
        <v>7100</v>
      </c>
      <c r="C145" s="83" t="s">
        <v>863</v>
      </c>
      <c r="D145" s="30">
        <v>114</v>
      </c>
      <c r="E145" s="82" t="s">
        <v>87</v>
      </c>
      <c r="F145" s="81">
        <v>4333.3540000000012</v>
      </c>
      <c r="G145" s="80">
        <v>0.36561808861009121</v>
      </c>
      <c r="H145" s="79">
        <v>1048</v>
      </c>
      <c r="I145" s="78">
        <v>12</v>
      </c>
      <c r="J145" s="77" t="s">
        <v>862</v>
      </c>
      <c r="K145" s="24"/>
      <c r="L145" s="150" t="s">
        <v>996</v>
      </c>
      <c r="M145" s="151">
        <v>0.02</v>
      </c>
      <c r="O145" s="38" t="s">
        <v>410</v>
      </c>
      <c r="P145" s="149">
        <f t="shared" si="24"/>
        <v>4.5714285714285712</v>
      </c>
      <c r="Q145" s="23">
        <f t="shared" si="25"/>
        <v>7</v>
      </c>
      <c r="R145" s="149">
        <f t="shared" si="26"/>
        <v>1.5275252316519468</v>
      </c>
      <c r="S145" s="23" t="str">
        <f t="shared" si="27"/>
        <v/>
      </c>
      <c r="T145" s="23" t="str">
        <f t="shared" si="27"/>
        <v/>
      </c>
      <c r="U145" s="23" t="str">
        <f t="shared" si="27"/>
        <v/>
      </c>
      <c r="V145" s="23">
        <f t="shared" si="27"/>
        <v>4</v>
      </c>
      <c r="W145" s="23">
        <f t="shared" si="27"/>
        <v>2</v>
      </c>
      <c r="X145" s="23">
        <f t="shared" si="27"/>
        <v>1</v>
      </c>
      <c r="Y145" s="23" t="str">
        <f t="shared" si="27"/>
        <v/>
      </c>
      <c r="Z145" s="23" t="str">
        <f t="shared" si="27"/>
        <v/>
      </c>
      <c r="AA145" s="23" t="str">
        <f t="shared" si="27"/>
        <v/>
      </c>
      <c r="AB145" s="23" t="str">
        <f t="shared" si="27"/>
        <v/>
      </c>
      <c r="AC145" s="23" t="str">
        <f t="shared" si="27"/>
        <v/>
      </c>
      <c r="AD145" s="23" t="str">
        <f t="shared" si="27"/>
        <v/>
      </c>
      <c r="AE145" s="23" t="str">
        <f t="shared" si="27"/>
        <v/>
      </c>
      <c r="AF145" s="23" t="str">
        <f t="shared" si="27"/>
        <v/>
      </c>
      <c r="AG145" s="23" t="str">
        <f t="shared" si="27"/>
        <v/>
      </c>
      <c r="AH145" s="23" t="str">
        <f t="shared" si="23"/>
        <v/>
      </c>
      <c r="AI145" s="23" t="str">
        <f t="shared" si="23"/>
        <v/>
      </c>
      <c r="AJ145" s="23" t="str">
        <f t="shared" si="23"/>
        <v/>
      </c>
      <c r="AK145" s="23" t="str">
        <f t="shared" si="23"/>
        <v/>
      </c>
      <c r="AL145" s="23" t="str">
        <f t="shared" si="23"/>
        <v/>
      </c>
    </row>
    <row r="146" spans="2:38" s="23" customFormat="1">
      <c r="B146" s="84">
        <v>7100</v>
      </c>
      <c r="C146" s="83" t="s">
        <v>863</v>
      </c>
      <c r="D146" s="30">
        <v>112</v>
      </c>
      <c r="E146" s="82" t="s">
        <v>241</v>
      </c>
      <c r="F146" s="81">
        <v>3272.4289999999992</v>
      </c>
      <c r="G146" s="80">
        <v>0.42699880714003702</v>
      </c>
      <c r="H146" s="79">
        <v>1080</v>
      </c>
      <c r="I146" s="78">
        <v>12</v>
      </c>
      <c r="J146" s="77" t="s">
        <v>862</v>
      </c>
      <c r="K146" s="24"/>
      <c r="L146" s="150" t="s">
        <v>490</v>
      </c>
      <c r="M146" s="151">
        <v>0.02</v>
      </c>
      <c r="O146" s="38" t="s">
        <v>408</v>
      </c>
      <c r="P146" s="149">
        <f t="shared" si="24"/>
        <v>19</v>
      </c>
      <c r="Q146" s="23">
        <f t="shared" si="25"/>
        <v>1</v>
      </c>
      <c r="R146" s="149">
        <f t="shared" si="26"/>
        <v>0</v>
      </c>
      <c r="S146" s="23" t="str">
        <f t="shared" si="27"/>
        <v/>
      </c>
      <c r="T146" s="23" t="str">
        <f t="shared" si="27"/>
        <v/>
      </c>
      <c r="U146" s="23" t="str">
        <f t="shared" si="27"/>
        <v/>
      </c>
      <c r="V146" s="23" t="str">
        <f t="shared" si="27"/>
        <v/>
      </c>
      <c r="W146" s="23" t="str">
        <f t="shared" si="27"/>
        <v/>
      </c>
      <c r="X146" s="23" t="str">
        <f t="shared" si="27"/>
        <v/>
      </c>
      <c r="Y146" s="23" t="str">
        <f t="shared" si="27"/>
        <v/>
      </c>
      <c r="Z146" s="23" t="str">
        <f t="shared" si="27"/>
        <v/>
      </c>
      <c r="AA146" s="23" t="str">
        <f t="shared" si="27"/>
        <v/>
      </c>
      <c r="AB146" s="23" t="str">
        <f t="shared" si="27"/>
        <v/>
      </c>
      <c r="AC146" s="23" t="str">
        <f t="shared" si="27"/>
        <v/>
      </c>
      <c r="AD146" s="23" t="str">
        <f t="shared" si="27"/>
        <v/>
      </c>
      <c r="AE146" s="23" t="str">
        <f t="shared" si="27"/>
        <v/>
      </c>
      <c r="AF146" s="23" t="str">
        <f t="shared" si="27"/>
        <v/>
      </c>
      <c r="AG146" s="23" t="str">
        <f t="shared" si="27"/>
        <v/>
      </c>
      <c r="AH146" s="23" t="str">
        <f t="shared" si="23"/>
        <v/>
      </c>
      <c r="AI146" s="23" t="str">
        <f t="shared" si="23"/>
        <v/>
      </c>
      <c r="AJ146" s="23" t="str">
        <f t="shared" si="23"/>
        <v/>
      </c>
      <c r="AK146" s="23">
        <f t="shared" si="23"/>
        <v>1</v>
      </c>
      <c r="AL146" s="23" t="str">
        <f t="shared" si="23"/>
        <v/>
      </c>
    </row>
    <row r="147" spans="2:38" s="23" customFormat="1">
      <c r="B147" s="84">
        <v>7100</v>
      </c>
      <c r="C147" s="83" t="s">
        <v>863</v>
      </c>
      <c r="D147" s="30">
        <v>113</v>
      </c>
      <c r="E147" s="82" t="s">
        <v>78</v>
      </c>
      <c r="F147" s="81">
        <v>6238.29</v>
      </c>
      <c r="G147" s="80">
        <v>0.49146652467879326</v>
      </c>
      <c r="H147" s="79">
        <v>1117</v>
      </c>
      <c r="I147" s="78">
        <v>12</v>
      </c>
      <c r="J147" s="77" t="s">
        <v>862</v>
      </c>
      <c r="K147" s="24"/>
      <c r="L147" s="150" t="s">
        <v>997</v>
      </c>
      <c r="M147" s="151">
        <v>0</v>
      </c>
      <c r="O147" s="38" t="s">
        <v>406</v>
      </c>
      <c r="P147" s="149">
        <f t="shared" si="24"/>
        <v>7</v>
      </c>
      <c r="Q147" s="23">
        <f t="shared" si="25"/>
        <v>1</v>
      </c>
      <c r="R147" s="149">
        <f t="shared" si="26"/>
        <v>0</v>
      </c>
      <c r="S147" s="23" t="str">
        <f t="shared" si="27"/>
        <v/>
      </c>
      <c r="T147" s="23" t="str">
        <f t="shared" si="27"/>
        <v/>
      </c>
      <c r="U147" s="23" t="str">
        <f t="shared" si="27"/>
        <v/>
      </c>
      <c r="V147" s="23" t="str">
        <f t="shared" si="27"/>
        <v/>
      </c>
      <c r="W147" s="23" t="str">
        <f t="shared" si="27"/>
        <v/>
      </c>
      <c r="X147" s="23" t="str">
        <f t="shared" si="27"/>
        <v/>
      </c>
      <c r="Y147" s="23">
        <f t="shared" si="27"/>
        <v>1</v>
      </c>
      <c r="Z147" s="23" t="str">
        <f t="shared" si="27"/>
        <v/>
      </c>
      <c r="AA147" s="23" t="str">
        <f t="shared" si="27"/>
        <v/>
      </c>
      <c r="AB147" s="23" t="str">
        <f t="shared" si="27"/>
        <v/>
      </c>
      <c r="AC147" s="23" t="str">
        <f t="shared" si="27"/>
        <v/>
      </c>
      <c r="AD147" s="23" t="str">
        <f t="shared" si="27"/>
        <v/>
      </c>
      <c r="AE147" s="23" t="str">
        <f t="shared" si="27"/>
        <v/>
      </c>
      <c r="AF147" s="23" t="str">
        <f t="shared" si="27"/>
        <v/>
      </c>
      <c r="AG147" s="23" t="str">
        <f t="shared" si="27"/>
        <v/>
      </c>
      <c r="AH147" s="23" t="str">
        <f t="shared" si="23"/>
        <v/>
      </c>
      <c r="AI147" s="23" t="str">
        <f t="shared" si="23"/>
        <v/>
      </c>
      <c r="AJ147" s="23" t="str">
        <f t="shared" si="23"/>
        <v/>
      </c>
      <c r="AK147" s="23" t="str">
        <f t="shared" si="23"/>
        <v/>
      </c>
      <c r="AL147" s="23" t="str">
        <f t="shared" si="23"/>
        <v/>
      </c>
    </row>
    <row r="148" spans="2:38" s="23" customFormat="1">
      <c r="B148" s="84">
        <v>7100</v>
      </c>
      <c r="C148" s="83" t="s">
        <v>863</v>
      </c>
      <c r="D148" s="30">
        <v>124</v>
      </c>
      <c r="E148" s="82" t="s">
        <v>71</v>
      </c>
      <c r="F148" s="81">
        <v>3507.5240000000013</v>
      </c>
      <c r="G148" s="80">
        <v>0.66470891564040047</v>
      </c>
      <c r="H148" s="79">
        <v>1197</v>
      </c>
      <c r="I148" s="78">
        <v>13</v>
      </c>
      <c r="J148" s="77" t="s">
        <v>862</v>
      </c>
      <c r="K148" s="24"/>
      <c r="L148" s="150" t="s">
        <v>998</v>
      </c>
      <c r="M148" s="151">
        <v>0</v>
      </c>
      <c r="O148" s="38" t="s">
        <v>404</v>
      </c>
      <c r="P148" s="149">
        <f t="shared" si="24"/>
        <v>4</v>
      </c>
      <c r="Q148" s="23">
        <f t="shared" si="25"/>
        <v>1</v>
      </c>
      <c r="R148" s="149">
        <f t="shared" si="26"/>
        <v>0</v>
      </c>
      <c r="S148" s="23" t="str">
        <f t="shared" si="27"/>
        <v/>
      </c>
      <c r="T148" s="23" t="str">
        <f t="shared" si="27"/>
        <v/>
      </c>
      <c r="U148" s="23" t="str">
        <f t="shared" si="27"/>
        <v/>
      </c>
      <c r="V148" s="23">
        <f t="shared" si="27"/>
        <v>1</v>
      </c>
      <c r="W148" s="23" t="str">
        <f t="shared" si="27"/>
        <v/>
      </c>
      <c r="X148" s="23" t="str">
        <f t="shared" si="27"/>
        <v/>
      </c>
      <c r="Y148" s="23" t="str">
        <f t="shared" si="27"/>
        <v/>
      </c>
      <c r="Z148" s="23" t="str">
        <f t="shared" si="27"/>
        <v/>
      </c>
      <c r="AA148" s="23" t="str">
        <f t="shared" si="27"/>
        <v/>
      </c>
      <c r="AB148" s="23" t="str">
        <f t="shared" si="27"/>
        <v/>
      </c>
      <c r="AC148" s="23" t="str">
        <f t="shared" si="27"/>
        <v/>
      </c>
      <c r="AD148" s="23" t="str">
        <f t="shared" si="27"/>
        <v/>
      </c>
      <c r="AE148" s="23" t="str">
        <f t="shared" si="27"/>
        <v/>
      </c>
      <c r="AF148" s="23" t="str">
        <f t="shared" si="27"/>
        <v/>
      </c>
      <c r="AG148" s="23" t="str">
        <f t="shared" si="27"/>
        <v/>
      </c>
      <c r="AH148" s="23" t="str">
        <f t="shared" si="23"/>
        <v/>
      </c>
      <c r="AI148" s="23" t="str">
        <f t="shared" si="23"/>
        <v/>
      </c>
      <c r="AJ148" s="23" t="str">
        <f t="shared" si="23"/>
        <v/>
      </c>
      <c r="AK148" s="23" t="str">
        <f t="shared" si="23"/>
        <v/>
      </c>
      <c r="AL148" s="23" t="str">
        <f t="shared" si="23"/>
        <v/>
      </c>
    </row>
    <row r="149" spans="2:38" s="23" customFormat="1">
      <c r="B149" s="84">
        <v>7100</v>
      </c>
      <c r="C149" s="83" t="s">
        <v>863</v>
      </c>
      <c r="D149" s="30">
        <v>123</v>
      </c>
      <c r="E149" s="82" t="s">
        <v>84</v>
      </c>
      <c r="F149" s="81">
        <v>4443.2989999999982</v>
      </c>
      <c r="G149" s="80">
        <v>0.73749403225712495</v>
      </c>
      <c r="H149" s="79">
        <v>1230</v>
      </c>
      <c r="I149" s="78">
        <v>13</v>
      </c>
      <c r="J149" s="77" t="s">
        <v>862</v>
      </c>
      <c r="K149" s="24"/>
      <c r="L149" s="150" t="s">
        <v>486</v>
      </c>
      <c r="M149" s="151">
        <v>0</v>
      </c>
      <c r="O149" s="38" t="s">
        <v>402</v>
      </c>
      <c r="P149" s="149">
        <f t="shared" si="24"/>
        <v>4.666666666666667</v>
      </c>
      <c r="Q149" s="23">
        <f t="shared" si="25"/>
        <v>3</v>
      </c>
      <c r="R149" s="149">
        <f t="shared" si="26"/>
        <v>0.70710678118654757</v>
      </c>
      <c r="S149" s="23" t="str">
        <f t="shared" si="27"/>
        <v/>
      </c>
      <c r="T149" s="23" t="str">
        <f t="shared" si="27"/>
        <v/>
      </c>
      <c r="U149" s="23" t="str">
        <f t="shared" si="27"/>
        <v/>
      </c>
      <c r="V149" s="23">
        <f t="shared" si="27"/>
        <v>1</v>
      </c>
      <c r="W149" s="23">
        <f t="shared" si="27"/>
        <v>2</v>
      </c>
      <c r="X149" s="23" t="str">
        <f t="shared" si="27"/>
        <v/>
      </c>
      <c r="Y149" s="23" t="str">
        <f t="shared" si="27"/>
        <v/>
      </c>
      <c r="Z149" s="23" t="str">
        <f t="shared" si="27"/>
        <v/>
      </c>
      <c r="AA149" s="23" t="str">
        <f t="shared" si="27"/>
        <v/>
      </c>
      <c r="AB149" s="23" t="str">
        <f t="shared" si="27"/>
        <v/>
      </c>
      <c r="AC149" s="23" t="str">
        <f t="shared" si="27"/>
        <v/>
      </c>
      <c r="AD149" s="23" t="str">
        <f t="shared" si="27"/>
        <v/>
      </c>
      <c r="AE149" s="23" t="str">
        <f t="shared" si="27"/>
        <v/>
      </c>
      <c r="AF149" s="23" t="str">
        <f t="shared" si="27"/>
        <v/>
      </c>
      <c r="AG149" s="23" t="str">
        <f t="shared" si="27"/>
        <v/>
      </c>
      <c r="AH149" s="23" t="str">
        <f t="shared" si="23"/>
        <v/>
      </c>
      <c r="AI149" s="23" t="str">
        <f t="shared" si="23"/>
        <v/>
      </c>
      <c r="AJ149" s="23" t="str">
        <f t="shared" si="23"/>
        <v/>
      </c>
      <c r="AK149" s="23" t="str">
        <f t="shared" si="23"/>
        <v/>
      </c>
      <c r="AL149" s="23" t="str">
        <f t="shared" si="23"/>
        <v/>
      </c>
    </row>
    <row r="150" spans="2:38" s="23" customFormat="1">
      <c r="B150" s="84">
        <v>7100</v>
      </c>
      <c r="C150" s="83" t="s">
        <v>863</v>
      </c>
      <c r="D150" s="30">
        <v>122</v>
      </c>
      <c r="E150" s="82" t="s">
        <v>80</v>
      </c>
      <c r="F150" s="81">
        <v>3991.1710000000003</v>
      </c>
      <c r="G150" s="80">
        <v>0.77974106808534882</v>
      </c>
      <c r="H150" s="79">
        <v>1254</v>
      </c>
      <c r="I150" s="78">
        <v>13</v>
      </c>
      <c r="J150" s="77" t="s">
        <v>862</v>
      </c>
      <c r="K150" s="24"/>
      <c r="L150" s="150" t="s">
        <v>482</v>
      </c>
      <c r="M150" s="151">
        <v>0</v>
      </c>
      <c r="O150" s="38" t="s">
        <v>400</v>
      </c>
      <c r="P150" s="149">
        <f t="shared" si="24"/>
        <v>4</v>
      </c>
      <c r="Q150" s="23">
        <f t="shared" si="25"/>
        <v>1</v>
      </c>
      <c r="R150" s="149">
        <f t="shared" si="26"/>
        <v>0</v>
      </c>
      <c r="S150" s="23" t="str">
        <f t="shared" si="27"/>
        <v/>
      </c>
      <c r="T150" s="23" t="str">
        <f t="shared" si="27"/>
        <v/>
      </c>
      <c r="U150" s="23" t="str">
        <f t="shared" si="27"/>
        <v/>
      </c>
      <c r="V150" s="23">
        <f t="shared" si="27"/>
        <v>1</v>
      </c>
      <c r="W150" s="23" t="str">
        <f t="shared" si="27"/>
        <v/>
      </c>
      <c r="X150" s="23" t="str">
        <f t="shared" si="27"/>
        <v/>
      </c>
      <c r="Y150" s="23" t="str">
        <f t="shared" si="27"/>
        <v/>
      </c>
      <c r="Z150" s="23" t="str">
        <f t="shared" si="27"/>
        <v/>
      </c>
      <c r="AA150" s="23" t="str">
        <f t="shared" si="27"/>
        <v/>
      </c>
      <c r="AB150" s="23" t="str">
        <f t="shared" si="27"/>
        <v/>
      </c>
      <c r="AC150" s="23" t="str">
        <f t="shared" si="27"/>
        <v/>
      </c>
      <c r="AD150" s="23" t="str">
        <f t="shared" si="27"/>
        <v/>
      </c>
      <c r="AE150" s="23" t="str">
        <f t="shared" si="27"/>
        <v/>
      </c>
      <c r="AF150" s="23" t="str">
        <f t="shared" si="27"/>
        <v/>
      </c>
      <c r="AG150" s="23" t="str">
        <f t="shared" si="27"/>
        <v/>
      </c>
      <c r="AH150" s="23" t="str">
        <f t="shared" si="23"/>
        <v/>
      </c>
      <c r="AI150" s="23" t="str">
        <f t="shared" si="23"/>
        <v/>
      </c>
      <c r="AJ150" s="23" t="str">
        <f t="shared" si="23"/>
        <v/>
      </c>
      <c r="AK150" s="23" t="str">
        <f t="shared" si="23"/>
        <v/>
      </c>
      <c r="AL150" s="23" t="str">
        <f t="shared" si="23"/>
        <v/>
      </c>
    </row>
    <row r="151" spans="2:38" s="23" customFormat="1">
      <c r="B151" s="84">
        <v>6000</v>
      </c>
      <c r="C151" s="93" t="s">
        <v>861</v>
      </c>
      <c r="D151" s="30">
        <v>1</v>
      </c>
      <c r="E151" s="82" t="s">
        <v>61</v>
      </c>
      <c r="F151" s="81">
        <v>4895.0219999999999</v>
      </c>
      <c r="G151" s="80">
        <v>-1.3975387456949084</v>
      </c>
      <c r="H151" s="79">
        <v>138</v>
      </c>
      <c r="I151" s="78">
        <v>4</v>
      </c>
      <c r="J151" s="77" t="s">
        <v>860</v>
      </c>
      <c r="K151" s="24"/>
      <c r="L151" s="150" t="s">
        <v>480</v>
      </c>
      <c r="M151" s="151">
        <v>0.01</v>
      </c>
      <c r="O151" s="38" t="s">
        <v>395</v>
      </c>
      <c r="P151" s="149">
        <f t="shared" si="24"/>
        <v>7.583333333333333</v>
      </c>
      <c r="Q151" s="23">
        <f t="shared" si="25"/>
        <v>12</v>
      </c>
      <c r="R151" s="149">
        <f t="shared" si="26"/>
        <v>1.4960264830861911</v>
      </c>
      <c r="S151" s="23" t="str">
        <f t="shared" si="27"/>
        <v/>
      </c>
      <c r="T151" s="23" t="str">
        <f t="shared" si="27"/>
        <v/>
      </c>
      <c r="U151" s="23">
        <f t="shared" si="27"/>
        <v>1</v>
      </c>
      <c r="V151" s="23">
        <f t="shared" si="27"/>
        <v>1</v>
      </c>
      <c r="W151" s="23" t="str">
        <f t="shared" si="27"/>
        <v/>
      </c>
      <c r="X151" s="23">
        <f t="shared" si="27"/>
        <v>1</v>
      </c>
      <c r="Y151" s="23">
        <f t="shared" si="27"/>
        <v>1</v>
      </c>
      <c r="Z151" s="23">
        <f t="shared" si="27"/>
        <v>2</v>
      </c>
      <c r="AA151" s="23">
        <f t="shared" si="27"/>
        <v>5</v>
      </c>
      <c r="AB151" s="23">
        <f t="shared" si="27"/>
        <v>1</v>
      </c>
      <c r="AC151" s="23" t="str">
        <f t="shared" si="27"/>
        <v/>
      </c>
      <c r="AD151" s="23" t="str">
        <f t="shared" si="27"/>
        <v/>
      </c>
      <c r="AE151" s="23" t="str">
        <f t="shared" si="27"/>
        <v/>
      </c>
      <c r="AF151" s="23" t="str">
        <f t="shared" si="27"/>
        <v/>
      </c>
      <c r="AG151" s="23" t="str">
        <f t="shared" si="27"/>
        <v/>
      </c>
      <c r="AH151" s="23" t="str">
        <f t="shared" si="27"/>
        <v/>
      </c>
      <c r="AI151" s="23" t="str">
        <f t="shared" ref="AI151:AL170" si="28">IF(COUNTIFS($C$7:$C$1622,$O151,$I$7:$I$1622,AI$6)&gt;0,COUNTIFS($C$7:$C$1622,$O151,$I$7:$I$1622,AI$6),"")</f>
        <v/>
      </c>
      <c r="AJ151" s="23" t="str">
        <f t="shared" si="28"/>
        <v/>
      </c>
      <c r="AK151" s="23" t="str">
        <f t="shared" si="28"/>
        <v/>
      </c>
      <c r="AL151" s="23" t="str">
        <f t="shared" si="28"/>
        <v/>
      </c>
    </row>
    <row r="152" spans="2:38" s="23" customFormat="1">
      <c r="B152" s="84">
        <v>6000</v>
      </c>
      <c r="C152" s="93" t="s">
        <v>861</v>
      </c>
      <c r="D152" s="30">
        <v>2</v>
      </c>
      <c r="E152" s="82" t="s">
        <v>63</v>
      </c>
      <c r="F152" s="81">
        <v>2165.48</v>
      </c>
      <c r="G152" s="80">
        <v>-1.2586041132426617</v>
      </c>
      <c r="H152" s="79">
        <v>196</v>
      </c>
      <c r="I152" s="78">
        <v>4</v>
      </c>
      <c r="J152" s="77" t="s">
        <v>860</v>
      </c>
      <c r="K152" s="24"/>
      <c r="L152" s="150" t="s">
        <v>999</v>
      </c>
      <c r="M152" s="151">
        <v>0.02</v>
      </c>
      <c r="O152" s="38" t="s">
        <v>393</v>
      </c>
      <c r="P152" s="149">
        <f t="shared" si="24"/>
        <v>4</v>
      </c>
      <c r="Q152" s="23">
        <f t="shared" si="25"/>
        <v>1</v>
      </c>
      <c r="R152" s="149">
        <f t="shared" si="26"/>
        <v>0</v>
      </c>
      <c r="S152" s="23" t="str">
        <f t="shared" ref="S152:AH167" si="29">IF(COUNTIFS($C$7:$C$1622,$O152,$I$7:$I$1622,S$6)&gt;0,COUNTIFS($C$7:$C$1622,$O152,$I$7:$I$1622,S$6),"")</f>
        <v/>
      </c>
      <c r="T152" s="23" t="str">
        <f t="shared" si="29"/>
        <v/>
      </c>
      <c r="U152" s="23" t="str">
        <f t="shared" si="29"/>
        <v/>
      </c>
      <c r="V152" s="23">
        <f t="shared" si="29"/>
        <v>1</v>
      </c>
      <c r="W152" s="23" t="str">
        <f t="shared" si="29"/>
        <v/>
      </c>
      <c r="X152" s="23" t="str">
        <f t="shared" si="29"/>
        <v/>
      </c>
      <c r="Y152" s="23" t="str">
        <f t="shared" si="29"/>
        <v/>
      </c>
      <c r="Z152" s="23" t="str">
        <f t="shared" si="29"/>
        <v/>
      </c>
      <c r="AA152" s="23" t="str">
        <f t="shared" si="29"/>
        <v/>
      </c>
      <c r="AB152" s="23" t="str">
        <f t="shared" si="29"/>
        <v/>
      </c>
      <c r="AC152" s="23" t="str">
        <f t="shared" si="29"/>
        <v/>
      </c>
      <c r="AD152" s="23" t="str">
        <f t="shared" si="29"/>
        <v/>
      </c>
      <c r="AE152" s="23" t="str">
        <f t="shared" si="29"/>
        <v/>
      </c>
      <c r="AF152" s="23" t="str">
        <f t="shared" si="29"/>
        <v/>
      </c>
      <c r="AG152" s="23" t="str">
        <f t="shared" si="29"/>
        <v/>
      </c>
      <c r="AH152" s="23" t="str">
        <f t="shared" si="29"/>
        <v/>
      </c>
      <c r="AI152" s="23" t="str">
        <f t="shared" si="28"/>
        <v/>
      </c>
      <c r="AJ152" s="23" t="str">
        <f t="shared" si="28"/>
        <v/>
      </c>
      <c r="AK152" s="23" t="str">
        <f t="shared" si="28"/>
        <v/>
      </c>
      <c r="AL152" s="23" t="str">
        <f t="shared" si="28"/>
        <v/>
      </c>
    </row>
    <row r="153" spans="2:38" s="23" customFormat="1">
      <c r="B153" s="84">
        <v>6000</v>
      </c>
      <c r="C153" s="93" t="s">
        <v>861</v>
      </c>
      <c r="D153" s="30">
        <v>5</v>
      </c>
      <c r="E153" s="82" t="s">
        <v>308</v>
      </c>
      <c r="F153" s="81">
        <v>7701.8060000000005</v>
      </c>
      <c r="G153" s="80">
        <v>-1.1698882967744897</v>
      </c>
      <c r="H153" s="79">
        <v>225</v>
      </c>
      <c r="I153" s="78">
        <v>5</v>
      </c>
      <c r="J153" s="77" t="s">
        <v>860</v>
      </c>
      <c r="K153" s="24"/>
      <c r="L153" s="150" t="s">
        <v>1000</v>
      </c>
      <c r="M153" s="151">
        <v>0.01</v>
      </c>
      <c r="O153" s="38" t="s">
        <v>391</v>
      </c>
      <c r="P153" s="149">
        <f t="shared" si="24"/>
        <v>7</v>
      </c>
      <c r="Q153" s="23">
        <f t="shared" si="25"/>
        <v>3</v>
      </c>
      <c r="R153" s="149">
        <f t="shared" si="26"/>
        <v>0</v>
      </c>
      <c r="S153" s="23" t="str">
        <f t="shared" si="29"/>
        <v/>
      </c>
      <c r="T153" s="23" t="str">
        <f t="shared" si="29"/>
        <v/>
      </c>
      <c r="U153" s="23" t="str">
        <f t="shared" si="29"/>
        <v/>
      </c>
      <c r="V153" s="23" t="str">
        <f t="shared" si="29"/>
        <v/>
      </c>
      <c r="W153" s="23" t="str">
        <f t="shared" si="29"/>
        <v/>
      </c>
      <c r="X153" s="23">
        <f t="shared" si="29"/>
        <v>1</v>
      </c>
      <c r="Y153" s="23">
        <f t="shared" si="29"/>
        <v>1</v>
      </c>
      <c r="Z153" s="23">
        <f t="shared" si="29"/>
        <v>1</v>
      </c>
      <c r="AA153" s="23" t="str">
        <f t="shared" si="29"/>
        <v/>
      </c>
      <c r="AB153" s="23" t="str">
        <f t="shared" si="29"/>
        <v/>
      </c>
      <c r="AC153" s="23" t="str">
        <f t="shared" si="29"/>
        <v/>
      </c>
      <c r="AD153" s="23" t="str">
        <f t="shared" si="29"/>
        <v/>
      </c>
      <c r="AE153" s="23" t="str">
        <f t="shared" si="29"/>
        <v/>
      </c>
      <c r="AF153" s="23" t="str">
        <f t="shared" si="29"/>
        <v/>
      </c>
      <c r="AG153" s="23" t="str">
        <f t="shared" si="29"/>
        <v/>
      </c>
      <c r="AH153" s="23" t="str">
        <f t="shared" si="29"/>
        <v/>
      </c>
      <c r="AI153" s="23" t="str">
        <f t="shared" si="28"/>
        <v/>
      </c>
      <c r="AJ153" s="23" t="str">
        <f t="shared" si="28"/>
        <v/>
      </c>
      <c r="AK153" s="23" t="str">
        <f t="shared" si="28"/>
        <v/>
      </c>
      <c r="AL153" s="23" t="str">
        <f t="shared" si="28"/>
        <v/>
      </c>
    </row>
    <row r="154" spans="2:38" s="23" customFormat="1">
      <c r="B154" s="84">
        <v>6000</v>
      </c>
      <c r="C154" s="93" t="s">
        <v>861</v>
      </c>
      <c r="D154" s="30">
        <v>4</v>
      </c>
      <c r="E154" s="82" t="s">
        <v>193</v>
      </c>
      <c r="F154" s="81">
        <v>5287.4939999999988</v>
      </c>
      <c r="G154" s="80">
        <v>-0.96096474818778677</v>
      </c>
      <c r="H154" s="79">
        <v>303</v>
      </c>
      <c r="I154" s="78">
        <v>6</v>
      </c>
      <c r="J154" s="77" t="s">
        <v>860</v>
      </c>
      <c r="K154" s="24"/>
      <c r="L154" s="150" t="s">
        <v>1001</v>
      </c>
      <c r="M154" s="151">
        <v>0.01</v>
      </c>
      <c r="O154" s="38" t="s">
        <v>388</v>
      </c>
      <c r="P154" s="149">
        <f t="shared" si="24"/>
        <v>9.1999999999999993</v>
      </c>
      <c r="Q154" s="23">
        <f t="shared" si="25"/>
        <v>10</v>
      </c>
      <c r="R154" s="149">
        <f t="shared" si="26"/>
        <v>0.78679579246944309</v>
      </c>
      <c r="S154" s="23" t="str">
        <f t="shared" si="29"/>
        <v/>
      </c>
      <c r="T154" s="23" t="str">
        <f t="shared" si="29"/>
        <v/>
      </c>
      <c r="U154" s="23" t="str">
        <f t="shared" si="29"/>
        <v/>
      </c>
      <c r="V154" s="23" t="str">
        <f t="shared" si="29"/>
        <v/>
      </c>
      <c r="W154" s="23">
        <f t="shared" si="29"/>
        <v>1</v>
      </c>
      <c r="X154" s="23">
        <f t="shared" si="29"/>
        <v>1</v>
      </c>
      <c r="Y154" s="23" t="str">
        <f t="shared" si="29"/>
        <v/>
      </c>
      <c r="Z154" s="23">
        <f t="shared" si="29"/>
        <v>1</v>
      </c>
      <c r="AA154" s="23">
        <f t="shared" si="29"/>
        <v>2</v>
      </c>
      <c r="AB154" s="23">
        <f t="shared" si="29"/>
        <v>1</v>
      </c>
      <c r="AC154" s="23">
        <f t="shared" si="29"/>
        <v>3</v>
      </c>
      <c r="AD154" s="23">
        <f t="shared" si="29"/>
        <v>1</v>
      </c>
      <c r="AE154" s="23" t="str">
        <f t="shared" si="29"/>
        <v/>
      </c>
      <c r="AF154" s="23" t="str">
        <f t="shared" si="29"/>
        <v/>
      </c>
      <c r="AG154" s="23" t="str">
        <f t="shared" si="29"/>
        <v/>
      </c>
      <c r="AH154" s="23" t="str">
        <f t="shared" si="29"/>
        <v/>
      </c>
      <c r="AI154" s="23" t="str">
        <f t="shared" si="28"/>
        <v/>
      </c>
      <c r="AJ154" s="23" t="str">
        <f t="shared" si="28"/>
        <v/>
      </c>
      <c r="AK154" s="23" t="str">
        <f t="shared" si="28"/>
        <v/>
      </c>
      <c r="AL154" s="23" t="str">
        <f t="shared" si="28"/>
        <v/>
      </c>
    </row>
    <row r="155" spans="2:38" s="23" customFormat="1">
      <c r="B155" s="84">
        <v>6000</v>
      </c>
      <c r="C155" s="93" t="s">
        <v>861</v>
      </c>
      <c r="D155" s="30">
        <v>3</v>
      </c>
      <c r="E155" s="82" t="s">
        <v>64</v>
      </c>
      <c r="F155" s="81">
        <v>4638.5990000000002</v>
      </c>
      <c r="G155" s="80">
        <v>-0.73925348804611135</v>
      </c>
      <c r="H155" s="79">
        <v>403</v>
      </c>
      <c r="I155" s="78">
        <v>7</v>
      </c>
      <c r="J155" s="77" t="s">
        <v>860</v>
      </c>
      <c r="K155" s="24"/>
      <c r="L155" s="150" t="s">
        <v>475</v>
      </c>
      <c r="M155" s="151">
        <v>0</v>
      </c>
      <c r="O155" s="38" t="s">
        <v>386</v>
      </c>
      <c r="P155" s="149">
        <f t="shared" si="24"/>
        <v>4.4000000000000004</v>
      </c>
      <c r="Q155" s="23">
        <f t="shared" si="25"/>
        <v>5</v>
      </c>
      <c r="R155" s="149">
        <f t="shared" si="26"/>
        <v>0.5</v>
      </c>
      <c r="S155" s="23" t="str">
        <f t="shared" si="29"/>
        <v/>
      </c>
      <c r="T155" s="23" t="str">
        <f t="shared" si="29"/>
        <v/>
      </c>
      <c r="U155" s="23">
        <f t="shared" si="29"/>
        <v>1</v>
      </c>
      <c r="V155" s="23">
        <f t="shared" si="29"/>
        <v>2</v>
      </c>
      <c r="W155" s="23">
        <f t="shared" si="29"/>
        <v>1</v>
      </c>
      <c r="X155" s="23">
        <f t="shared" si="29"/>
        <v>1</v>
      </c>
      <c r="Y155" s="23" t="str">
        <f t="shared" si="29"/>
        <v/>
      </c>
      <c r="Z155" s="23" t="str">
        <f t="shared" si="29"/>
        <v/>
      </c>
      <c r="AA155" s="23" t="str">
        <f t="shared" si="29"/>
        <v/>
      </c>
      <c r="AB155" s="23" t="str">
        <f t="shared" si="29"/>
        <v/>
      </c>
      <c r="AC155" s="23" t="str">
        <f t="shared" si="29"/>
        <v/>
      </c>
      <c r="AD155" s="23" t="str">
        <f t="shared" si="29"/>
        <v/>
      </c>
      <c r="AE155" s="23" t="str">
        <f t="shared" si="29"/>
        <v/>
      </c>
      <c r="AF155" s="23" t="str">
        <f t="shared" si="29"/>
        <v/>
      </c>
      <c r="AG155" s="23" t="str">
        <f t="shared" si="29"/>
        <v/>
      </c>
      <c r="AH155" s="23" t="str">
        <f t="shared" si="29"/>
        <v/>
      </c>
      <c r="AI155" s="23" t="str">
        <f t="shared" si="28"/>
        <v/>
      </c>
      <c r="AJ155" s="23" t="str">
        <f t="shared" si="28"/>
        <v/>
      </c>
      <c r="AK155" s="23" t="str">
        <f t="shared" si="28"/>
        <v/>
      </c>
      <c r="AL155" s="23" t="str">
        <f t="shared" si="28"/>
        <v/>
      </c>
    </row>
    <row r="156" spans="2:38" s="23" customFormat="1">
      <c r="B156" s="84">
        <v>2530</v>
      </c>
      <c r="C156" s="83" t="s">
        <v>859</v>
      </c>
      <c r="D156" s="30">
        <v>1</v>
      </c>
      <c r="E156" s="82" t="s">
        <v>61</v>
      </c>
      <c r="F156" s="81">
        <v>8024.7310000000025</v>
      </c>
      <c r="G156" s="80">
        <v>0.40488402284031483</v>
      </c>
      <c r="H156" s="79">
        <v>1071</v>
      </c>
      <c r="I156" s="78">
        <v>12</v>
      </c>
      <c r="J156" s="77" t="s">
        <v>858</v>
      </c>
      <c r="K156" s="24"/>
      <c r="L156" s="150" t="s">
        <v>472</v>
      </c>
      <c r="M156" s="151">
        <v>0</v>
      </c>
      <c r="O156" s="38" t="s">
        <v>384</v>
      </c>
      <c r="P156" s="149">
        <f t="shared" si="24"/>
        <v>10.199999999999999</v>
      </c>
      <c r="Q156" s="23">
        <f t="shared" si="25"/>
        <v>5</v>
      </c>
      <c r="R156" s="149">
        <f t="shared" si="26"/>
        <v>0.5</v>
      </c>
      <c r="S156" s="23" t="str">
        <f t="shared" si="29"/>
        <v/>
      </c>
      <c r="T156" s="23" t="str">
        <f t="shared" si="29"/>
        <v/>
      </c>
      <c r="U156" s="23" t="str">
        <f t="shared" si="29"/>
        <v/>
      </c>
      <c r="V156" s="23" t="str">
        <f t="shared" si="29"/>
        <v/>
      </c>
      <c r="W156" s="23" t="str">
        <f t="shared" si="29"/>
        <v/>
      </c>
      <c r="X156" s="23" t="str">
        <f t="shared" si="29"/>
        <v/>
      </c>
      <c r="Y156" s="23" t="str">
        <f t="shared" si="29"/>
        <v/>
      </c>
      <c r="Z156" s="23">
        <f t="shared" si="29"/>
        <v>1</v>
      </c>
      <c r="AA156" s="23">
        <f t="shared" si="29"/>
        <v>2</v>
      </c>
      <c r="AB156" s="23" t="str">
        <f t="shared" si="29"/>
        <v/>
      </c>
      <c r="AC156" s="23" t="str">
        <f t="shared" si="29"/>
        <v/>
      </c>
      <c r="AD156" s="23">
        <f t="shared" si="29"/>
        <v>1</v>
      </c>
      <c r="AE156" s="23">
        <f t="shared" si="29"/>
        <v>1</v>
      </c>
      <c r="AF156" s="23" t="str">
        <f t="shared" si="29"/>
        <v/>
      </c>
      <c r="AG156" s="23" t="str">
        <f t="shared" si="29"/>
        <v/>
      </c>
      <c r="AH156" s="23" t="str">
        <f t="shared" si="29"/>
        <v/>
      </c>
      <c r="AI156" s="23" t="str">
        <f t="shared" si="28"/>
        <v/>
      </c>
      <c r="AJ156" s="23" t="str">
        <f t="shared" si="28"/>
        <v/>
      </c>
      <c r="AK156" s="23" t="str">
        <f t="shared" si="28"/>
        <v/>
      </c>
      <c r="AL156" s="23" t="str">
        <f t="shared" si="28"/>
        <v/>
      </c>
    </row>
    <row r="157" spans="2:38" s="23" customFormat="1">
      <c r="B157" s="84">
        <v>9000</v>
      </c>
      <c r="C157" s="83" t="s">
        <v>848</v>
      </c>
      <c r="D157" s="30">
        <v>121</v>
      </c>
      <c r="E157" s="82" t="s">
        <v>97</v>
      </c>
      <c r="F157" s="81">
        <v>3722.7609999999991</v>
      </c>
      <c r="G157" s="80">
        <v>-0.94964516530177745</v>
      </c>
      <c r="H157" s="79">
        <v>308</v>
      </c>
      <c r="I157" s="78">
        <v>6</v>
      </c>
      <c r="J157" s="77" t="s">
        <v>846</v>
      </c>
      <c r="K157" s="24"/>
      <c r="L157" s="150" t="s">
        <v>470</v>
      </c>
      <c r="M157" s="151">
        <v>0</v>
      </c>
      <c r="O157" s="38" t="s">
        <v>382</v>
      </c>
      <c r="P157" s="149">
        <f t="shared" si="24"/>
        <v>4.75</v>
      </c>
      <c r="Q157" s="23">
        <f t="shared" si="25"/>
        <v>4</v>
      </c>
      <c r="R157" s="149">
        <f t="shared" si="26"/>
        <v>0.57735026918962584</v>
      </c>
      <c r="S157" s="23" t="str">
        <f t="shared" si="29"/>
        <v/>
      </c>
      <c r="T157" s="23" t="str">
        <f t="shared" si="29"/>
        <v/>
      </c>
      <c r="U157" s="23" t="str">
        <f t="shared" si="29"/>
        <v/>
      </c>
      <c r="V157" s="23">
        <f t="shared" si="29"/>
        <v>2</v>
      </c>
      <c r="W157" s="23">
        <f t="shared" si="29"/>
        <v>1</v>
      </c>
      <c r="X157" s="23">
        <f t="shared" si="29"/>
        <v>1</v>
      </c>
      <c r="Y157" s="23" t="str">
        <f t="shared" si="29"/>
        <v/>
      </c>
      <c r="Z157" s="23" t="str">
        <f t="shared" si="29"/>
        <v/>
      </c>
      <c r="AA157" s="23" t="str">
        <f t="shared" si="29"/>
        <v/>
      </c>
      <c r="AB157" s="23" t="str">
        <f t="shared" si="29"/>
        <v/>
      </c>
      <c r="AC157" s="23" t="str">
        <f t="shared" si="29"/>
        <v/>
      </c>
      <c r="AD157" s="23" t="str">
        <f t="shared" si="29"/>
        <v/>
      </c>
      <c r="AE157" s="23" t="str">
        <f t="shared" si="29"/>
        <v/>
      </c>
      <c r="AF157" s="23" t="str">
        <f t="shared" si="29"/>
        <v/>
      </c>
      <c r="AG157" s="23" t="str">
        <f t="shared" si="29"/>
        <v/>
      </c>
      <c r="AH157" s="23" t="str">
        <f t="shared" si="29"/>
        <v/>
      </c>
      <c r="AI157" s="23" t="str">
        <f t="shared" si="28"/>
        <v/>
      </c>
      <c r="AJ157" s="23" t="str">
        <f t="shared" si="28"/>
        <v/>
      </c>
      <c r="AK157" s="23" t="str">
        <f t="shared" si="28"/>
        <v/>
      </c>
      <c r="AL157" s="23" t="str">
        <f t="shared" si="28"/>
        <v/>
      </c>
    </row>
    <row r="158" spans="2:38" s="23" customFormat="1">
      <c r="B158" s="84">
        <v>9000</v>
      </c>
      <c r="C158" s="83" t="s">
        <v>848</v>
      </c>
      <c r="D158" s="30">
        <v>111</v>
      </c>
      <c r="E158" s="82" t="s">
        <v>857</v>
      </c>
      <c r="F158" s="81">
        <v>4168.3590000000004</v>
      </c>
      <c r="G158" s="80">
        <v>-0.934080773765677</v>
      </c>
      <c r="H158" s="79">
        <v>315</v>
      </c>
      <c r="I158" s="78">
        <v>6</v>
      </c>
      <c r="J158" s="77" t="s">
        <v>846</v>
      </c>
      <c r="K158" s="24"/>
      <c r="L158" s="150" t="s">
        <v>1002</v>
      </c>
      <c r="M158" s="151">
        <v>0.04</v>
      </c>
      <c r="O158" s="38" t="s">
        <v>380</v>
      </c>
      <c r="P158" s="149">
        <f t="shared" si="24"/>
        <v>2.6666666666666665</v>
      </c>
      <c r="Q158" s="23">
        <f t="shared" si="25"/>
        <v>3</v>
      </c>
      <c r="R158" s="149">
        <f t="shared" si="26"/>
        <v>0</v>
      </c>
      <c r="S158" s="23">
        <f t="shared" si="29"/>
        <v>1</v>
      </c>
      <c r="T158" s="23" t="str">
        <f t="shared" si="29"/>
        <v/>
      </c>
      <c r="U158" s="23">
        <f t="shared" si="29"/>
        <v>1</v>
      </c>
      <c r="V158" s="23">
        <f t="shared" si="29"/>
        <v>1</v>
      </c>
      <c r="W158" s="23" t="str">
        <f t="shared" si="29"/>
        <v/>
      </c>
      <c r="X158" s="23" t="str">
        <f t="shared" si="29"/>
        <v/>
      </c>
      <c r="Y158" s="23" t="str">
        <f t="shared" si="29"/>
        <v/>
      </c>
      <c r="Z158" s="23" t="str">
        <f t="shared" si="29"/>
        <v/>
      </c>
      <c r="AA158" s="23" t="str">
        <f t="shared" si="29"/>
        <v/>
      </c>
      <c r="AB158" s="23" t="str">
        <f t="shared" si="29"/>
        <v/>
      </c>
      <c r="AC158" s="23" t="str">
        <f t="shared" si="29"/>
        <v/>
      </c>
      <c r="AD158" s="23" t="str">
        <f t="shared" si="29"/>
        <v/>
      </c>
      <c r="AE158" s="23" t="str">
        <f t="shared" si="29"/>
        <v/>
      </c>
      <c r="AF158" s="23" t="str">
        <f t="shared" si="29"/>
        <v/>
      </c>
      <c r="AG158" s="23" t="str">
        <f t="shared" si="29"/>
        <v/>
      </c>
      <c r="AH158" s="23" t="str">
        <f t="shared" si="29"/>
        <v/>
      </c>
      <c r="AI158" s="23" t="str">
        <f t="shared" si="28"/>
        <v/>
      </c>
      <c r="AJ158" s="23" t="str">
        <f t="shared" si="28"/>
        <v/>
      </c>
      <c r="AK158" s="23" t="str">
        <f t="shared" si="28"/>
        <v/>
      </c>
      <c r="AL158" s="23" t="str">
        <f t="shared" si="28"/>
        <v/>
      </c>
    </row>
    <row r="159" spans="2:38" s="23" customFormat="1">
      <c r="B159" s="84">
        <v>9000</v>
      </c>
      <c r="C159" s="95" t="s">
        <v>848</v>
      </c>
      <c r="D159" s="30">
        <v>112</v>
      </c>
      <c r="E159" s="82" t="s">
        <v>241</v>
      </c>
      <c r="F159" s="81">
        <v>2066.848</v>
      </c>
      <c r="G159" s="80">
        <v>-0.63529599182229102</v>
      </c>
      <c r="H159" s="79">
        <v>449</v>
      </c>
      <c r="I159" s="94">
        <v>7</v>
      </c>
      <c r="J159" s="77" t="s">
        <v>846</v>
      </c>
      <c r="K159" s="24"/>
      <c r="L159" s="150" t="s">
        <v>1003</v>
      </c>
      <c r="M159" s="151">
        <v>0.03</v>
      </c>
      <c r="O159" s="38" t="s">
        <v>378</v>
      </c>
      <c r="P159" s="149">
        <f t="shared" si="24"/>
        <v>3.6666666666666665</v>
      </c>
      <c r="Q159" s="23">
        <f t="shared" si="25"/>
        <v>3</v>
      </c>
      <c r="R159" s="149">
        <f t="shared" si="26"/>
        <v>0.70710678118654757</v>
      </c>
      <c r="S159" s="23" t="str">
        <f t="shared" si="29"/>
        <v/>
      </c>
      <c r="T159" s="23" t="str">
        <f t="shared" si="29"/>
        <v/>
      </c>
      <c r="U159" s="23">
        <f t="shared" si="29"/>
        <v>1</v>
      </c>
      <c r="V159" s="23">
        <f t="shared" si="29"/>
        <v>2</v>
      </c>
      <c r="W159" s="23" t="str">
        <f t="shared" si="29"/>
        <v/>
      </c>
      <c r="X159" s="23" t="str">
        <f t="shared" si="29"/>
        <v/>
      </c>
      <c r="Y159" s="23" t="str">
        <f t="shared" si="29"/>
        <v/>
      </c>
      <c r="Z159" s="23" t="str">
        <f t="shared" si="29"/>
        <v/>
      </c>
      <c r="AA159" s="23" t="str">
        <f t="shared" si="29"/>
        <v/>
      </c>
      <c r="AB159" s="23" t="str">
        <f t="shared" si="29"/>
        <v/>
      </c>
      <c r="AC159" s="23" t="str">
        <f t="shared" si="29"/>
        <v/>
      </c>
      <c r="AD159" s="23" t="str">
        <f t="shared" si="29"/>
        <v/>
      </c>
      <c r="AE159" s="23" t="str">
        <f t="shared" si="29"/>
        <v/>
      </c>
      <c r="AF159" s="23" t="str">
        <f t="shared" si="29"/>
        <v/>
      </c>
      <c r="AG159" s="23" t="str">
        <f t="shared" si="29"/>
        <v/>
      </c>
      <c r="AH159" s="23" t="str">
        <f t="shared" si="29"/>
        <v/>
      </c>
      <c r="AI159" s="23" t="str">
        <f t="shared" si="28"/>
        <v/>
      </c>
      <c r="AJ159" s="23" t="str">
        <f t="shared" si="28"/>
        <v/>
      </c>
      <c r="AK159" s="23" t="str">
        <f t="shared" si="28"/>
        <v/>
      </c>
      <c r="AL159" s="23" t="str">
        <f t="shared" si="28"/>
        <v/>
      </c>
    </row>
    <row r="160" spans="2:38" s="23" customFormat="1">
      <c r="B160" s="84">
        <v>9000</v>
      </c>
      <c r="C160" s="83" t="s">
        <v>848</v>
      </c>
      <c r="D160" s="30">
        <v>222</v>
      </c>
      <c r="E160" s="82" t="s">
        <v>243</v>
      </c>
      <c r="F160" s="81">
        <v>3041.3679999999999</v>
      </c>
      <c r="G160" s="80">
        <v>-0.62003209730425968</v>
      </c>
      <c r="H160" s="79">
        <v>457</v>
      </c>
      <c r="I160" s="78">
        <v>7</v>
      </c>
      <c r="J160" s="77" t="s">
        <v>846</v>
      </c>
      <c r="K160" s="24"/>
      <c r="L160" s="150" t="s">
        <v>1004</v>
      </c>
      <c r="M160" s="151">
        <v>0.04</v>
      </c>
      <c r="O160" s="38" t="s">
        <v>376</v>
      </c>
      <c r="P160" s="149">
        <f t="shared" si="24"/>
        <v>7</v>
      </c>
      <c r="Q160" s="23">
        <f t="shared" si="25"/>
        <v>1</v>
      </c>
      <c r="R160" s="149">
        <f t="shared" si="26"/>
        <v>0</v>
      </c>
      <c r="S160" s="23" t="str">
        <f t="shared" si="29"/>
        <v/>
      </c>
      <c r="T160" s="23" t="str">
        <f t="shared" si="29"/>
        <v/>
      </c>
      <c r="U160" s="23" t="str">
        <f t="shared" si="29"/>
        <v/>
      </c>
      <c r="V160" s="23" t="str">
        <f t="shared" si="29"/>
        <v/>
      </c>
      <c r="W160" s="23" t="str">
        <f t="shared" si="29"/>
        <v/>
      </c>
      <c r="X160" s="23" t="str">
        <f t="shared" si="29"/>
        <v/>
      </c>
      <c r="Y160" s="23">
        <f t="shared" si="29"/>
        <v>1</v>
      </c>
      <c r="Z160" s="23" t="str">
        <f t="shared" si="29"/>
        <v/>
      </c>
      <c r="AA160" s="23" t="str">
        <f t="shared" si="29"/>
        <v/>
      </c>
      <c r="AB160" s="23" t="str">
        <f t="shared" si="29"/>
        <v/>
      </c>
      <c r="AC160" s="23" t="str">
        <f t="shared" si="29"/>
        <v/>
      </c>
      <c r="AD160" s="23" t="str">
        <f t="shared" si="29"/>
        <v/>
      </c>
      <c r="AE160" s="23" t="str">
        <f t="shared" si="29"/>
        <v/>
      </c>
      <c r="AF160" s="23" t="str">
        <f t="shared" si="29"/>
        <v/>
      </c>
      <c r="AG160" s="23" t="str">
        <f t="shared" si="29"/>
        <v/>
      </c>
      <c r="AH160" s="23" t="str">
        <f t="shared" si="29"/>
        <v/>
      </c>
      <c r="AI160" s="23" t="str">
        <f t="shared" si="28"/>
        <v/>
      </c>
      <c r="AJ160" s="23" t="str">
        <f t="shared" si="28"/>
        <v/>
      </c>
      <c r="AK160" s="23" t="str">
        <f t="shared" si="28"/>
        <v/>
      </c>
      <c r="AL160" s="23" t="str">
        <f t="shared" si="28"/>
        <v/>
      </c>
    </row>
    <row r="161" spans="2:38" s="23" customFormat="1">
      <c r="B161" s="84">
        <v>9000</v>
      </c>
      <c r="C161" s="83" t="s">
        <v>848</v>
      </c>
      <c r="D161" s="30">
        <v>132</v>
      </c>
      <c r="E161" s="82" t="s">
        <v>856</v>
      </c>
      <c r="F161" s="81">
        <v>4505.2329999999993</v>
      </c>
      <c r="G161" s="80">
        <v>-0.59271239185304569</v>
      </c>
      <c r="H161" s="79">
        <v>469</v>
      </c>
      <c r="I161" s="78">
        <v>7</v>
      </c>
      <c r="J161" s="77" t="s">
        <v>846</v>
      </c>
      <c r="K161" s="24"/>
      <c r="L161" s="150" t="s">
        <v>468</v>
      </c>
      <c r="M161" s="151">
        <v>0</v>
      </c>
      <c r="O161" s="38" t="s">
        <v>374</v>
      </c>
      <c r="P161" s="149">
        <f t="shared" si="24"/>
        <v>8</v>
      </c>
      <c r="Q161" s="23">
        <f t="shared" si="25"/>
        <v>1</v>
      </c>
      <c r="R161" s="149">
        <f t="shared" si="26"/>
        <v>0</v>
      </c>
      <c r="S161" s="23" t="str">
        <f t="shared" si="29"/>
        <v/>
      </c>
      <c r="T161" s="23" t="str">
        <f t="shared" si="29"/>
        <v/>
      </c>
      <c r="U161" s="23" t="str">
        <f t="shared" si="29"/>
        <v/>
      </c>
      <c r="V161" s="23" t="str">
        <f t="shared" si="29"/>
        <v/>
      </c>
      <c r="W161" s="23" t="str">
        <f t="shared" si="29"/>
        <v/>
      </c>
      <c r="X161" s="23" t="str">
        <f t="shared" si="29"/>
        <v/>
      </c>
      <c r="Y161" s="23" t="str">
        <f t="shared" si="29"/>
        <v/>
      </c>
      <c r="Z161" s="23">
        <f t="shared" si="29"/>
        <v>1</v>
      </c>
      <c r="AA161" s="23" t="str">
        <f t="shared" si="29"/>
        <v/>
      </c>
      <c r="AB161" s="23" t="str">
        <f t="shared" si="29"/>
        <v/>
      </c>
      <c r="AC161" s="23" t="str">
        <f t="shared" si="29"/>
        <v/>
      </c>
      <c r="AD161" s="23" t="str">
        <f t="shared" si="29"/>
        <v/>
      </c>
      <c r="AE161" s="23" t="str">
        <f t="shared" si="29"/>
        <v/>
      </c>
      <c r="AF161" s="23" t="str">
        <f t="shared" si="29"/>
        <v/>
      </c>
      <c r="AG161" s="23" t="str">
        <f t="shared" si="29"/>
        <v/>
      </c>
      <c r="AH161" s="23" t="str">
        <f t="shared" si="29"/>
        <v/>
      </c>
      <c r="AI161" s="23" t="str">
        <f t="shared" si="28"/>
        <v/>
      </c>
      <c r="AJ161" s="23" t="str">
        <f t="shared" si="28"/>
        <v/>
      </c>
      <c r="AK161" s="23" t="str">
        <f t="shared" si="28"/>
        <v/>
      </c>
      <c r="AL161" s="23" t="str">
        <f t="shared" si="28"/>
        <v/>
      </c>
    </row>
    <row r="162" spans="2:38" s="23" customFormat="1">
      <c r="B162" s="84">
        <v>9000</v>
      </c>
      <c r="C162" s="83" t="s">
        <v>848</v>
      </c>
      <c r="D162" s="30">
        <v>225</v>
      </c>
      <c r="E162" s="82" t="s">
        <v>855</v>
      </c>
      <c r="F162" s="81">
        <v>5216.5179999999991</v>
      </c>
      <c r="G162" s="80">
        <v>-0.54862751474546412</v>
      </c>
      <c r="H162" s="79">
        <v>497</v>
      </c>
      <c r="I162" s="78">
        <v>7</v>
      </c>
      <c r="J162" s="77" t="s">
        <v>846</v>
      </c>
      <c r="K162" s="24"/>
      <c r="L162" s="150" t="s">
        <v>466</v>
      </c>
      <c r="M162" s="151">
        <v>0</v>
      </c>
      <c r="O162" s="38" t="s">
        <v>372</v>
      </c>
      <c r="P162" s="149">
        <f t="shared" si="24"/>
        <v>11.875</v>
      </c>
      <c r="Q162" s="23">
        <f t="shared" si="25"/>
        <v>8</v>
      </c>
      <c r="R162" s="149">
        <f t="shared" si="26"/>
        <v>0.81649658092772603</v>
      </c>
      <c r="S162" s="23" t="str">
        <f t="shared" si="29"/>
        <v/>
      </c>
      <c r="T162" s="23" t="str">
        <f t="shared" si="29"/>
        <v/>
      </c>
      <c r="U162" s="23" t="str">
        <f t="shared" si="29"/>
        <v/>
      </c>
      <c r="V162" s="23" t="str">
        <f t="shared" si="29"/>
        <v/>
      </c>
      <c r="W162" s="23" t="str">
        <f t="shared" si="29"/>
        <v/>
      </c>
      <c r="X162" s="23" t="str">
        <f t="shared" si="29"/>
        <v/>
      </c>
      <c r="Y162" s="23" t="str">
        <f t="shared" si="29"/>
        <v/>
      </c>
      <c r="Z162" s="23" t="str">
        <f t="shared" si="29"/>
        <v/>
      </c>
      <c r="AA162" s="23" t="str">
        <f t="shared" si="29"/>
        <v/>
      </c>
      <c r="AB162" s="23">
        <f t="shared" si="29"/>
        <v>3</v>
      </c>
      <c r="AC162" s="23">
        <f t="shared" si="29"/>
        <v>1</v>
      </c>
      <c r="AD162" s="23" t="str">
        <f t="shared" si="29"/>
        <v/>
      </c>
      <c r="AE162" s="23">
        <f t="shared" si="29"/>
        <v>2</v>
      </c>
      <c r="AF162" s="23">
        <f t="shared" si="29"/>
        <v>2</v>
      </c>
      <c r="AG162" s="23" t="str">
        <f t="shared" si="29"/>
        <v/>
      </c>
      <c r="AH162" s="23" t="str">
        <f t="shared" si="29"/>
        <v/>
      </c>
      <c r="AI162" s="23" t="str">
        <f t="shared" si="28"/>
        <v/>
      </c>
      <c r="AJ162" s="23" t="str">
        <f t="shared" si="28"/>
        <v/>
      </c>
      <c r="AK162" s="23" t="str">
        <f t="shared" si="28"/>
        <v/>
      </c>
      <c r="AL162" s="23" t="str">
        <f t="shared" si="28"/>
        <v/>
      </c>
    </row>
    <row r="163" spans="2:38" s="23" customFormat="1">
      <c r="B163" s="84">
        <v>9000</v>
      </c>
      <c r="C163" s="83" t="s">
        <v>848</v>
      </c>
      <c r="D163" s="30">
        <v>212</v>
      </c>
      <c r="E163" s="82" t="s">
        <v>95</v>
      </c>
      <c r="F163" s="81">
        <v>4644.0709999999981</v>
      </c>
      <c r="G163" s="80">
        <v>-0.48977872310716808</v>
      </c>
      <c r="H163" s="79">
        <v>521</v>
      </c>
      <c r="I163" s="78">
        <v>8</v>
      </c>
      <c r="J163" s="77" t="s">
        <v>846</v>
      </c>
      <c r="K163" s="24"/>
      <c r="L163" s="150" t="s">
        <v>1005</v>
      </c>
      <c r="M163" s="151">
        <v>0.04</v>
      </c>
      <c r="O163" s="38" t="s">
        <v>369</v>
      </c>
      <c r="P163" s="149">
        <f t="shared" si="24"/>
        <v>12</v>
      </c>
      <c r="Q163" s="23">
        <f t="shared" si="25"/>
        <v>1</v>
      </c>
      <c r="R163" s="149">
        <f t="shared" si="26"/>
        <v>0</v>
      </c>
      <c r="S163" s="23" t="str">
        <f t="shared" si="29"/>
        <v/>
      </c>
      <c r="T163" s="23" t="str">
        <f t="shared" si="29"/>
        <v/>
      </c>
      <c r="U163" s="23" t="str">
        <f t="shared" si="29"/>
        <v/>
      </c>
      <c r="V163" s="23" t="str">
        <f t="shared" si="29"/>
        <v/>
      </c>
      <c r="W163" s="23" t="str">
        <f t="shared" si="29"/>
        <v/>
      </c>
      <c r="X163" s="23" t="str">
        <f t="shared" si="29"/>
        <v/>
      </c>
      <c r="Y163" s="23" t="str">
        <f t="shared" si="29"/>
        <v/>
      </c>
      <c r="Z163" s="23" t="str">
        <f t="shared" si="29"/>
        <v/>
      </c>
      <c r="AA163" s="23" t="str">
        <f t="shared" si="29"/>
        <v/>
      </c>
      <c r="AB163" s="23" t="str">
        <f t="shared" si="29"/>
        <v/>
      </c>
      <c r="AC163" s="23" t="str">
        <f t="shared" si="29"/>
        <v/>
      </c>
      <c r="AD163" s="23">
        <f t="shared" si="29"/>
        <v>1</v>
      </c>
      <c r="AE163" s="23" t="str">
        <f t="shared" si="29"/>
        <v/>
      </c>
      <c r="AF163" s="23" t="str">
        <f t="shared" si="29"/>
        <v/>
      </c>
      <c r="AG163" s="23" t="str">
        <f t="shared" si="29"/>
        <v/>
      </c>
      <c r="AH163" s="23" t="str">
        <f t="shared" si="29"/>
        <v/>
      </c>
      <c r="AI163" s="23" t="str">
        <f t="shared" si="28"/>
        <v/>
      </c>
      <c r="AJ163" s="23" t="str">
        <f t="shared" si="28"/>
        <v/>
      </c>
      <c r="AK163" s="23" t="str">
        <f t="shared" si="28"/>
        <v/>
      </c>
      <c r="AL163" s="23" t="str">
        <f t="shared" si="28"/>
        <v/>
      </c>
    </row>
    <row r="164" spans="2:38" s="23" customFormat="1">
      <c r="B164" s="84">
        <v>9000</v>
      </c>
      <c r="C164" s="83" t="s">
        <v>848</v>
      </c>
      <c r="D164" s="30">
        <v>224</v>
      </c>
      <c r="E164" s="82" t="s">
        <v>85</v>
      </c>
      <c r="F164" s="81">
        <v>2125.9850000000001</v>
      </c>
      <c r="G164" s="80">
        <v>-0.46916144544227378</v>
      </c>
      <c r="H164" s="79">
        <v>526</v>
      </c>
      <c r="I164" s="78">
        <v>8</v>
      </c>
      <c r="J164" s="77" t="s">
        <v>846</v>
      </c>
      <c r="K164" s="24"/>
      <c r="L164" s="150" t="s">
        <v>464</v>
      </c>
      <c r="M164" s="151">
        <v>0</v>
      </c>
      <c r="O164" s="38" t="s">
        <v>355</v>
      </c>
      <c r="P164" s="149">
        <f t="shared" si="24"/>
        <v>11.788461538461538</v>
      </c>
      <c r="Q164" s="23">
        <f t="shared" si="25"/>
        <v>52</v>
      </c>
      <c r="R164" s="149">
        <f t="shared" si="26"/>
        <v>4.4534630719624619</v>
      </c>
      <c r="S164" s="23" t="str">
        <f t="shared" si="29"/>
        <v/>
      </c>
      <c r="T164" s="23" t="str">
        <f t="shared" si="29"/>
        <v/>
      </c>
      <c r="U164" s="23" t="str">
        <f t="shared" si="29"/>
        <v/>
      </c>
      <c r="V164" s="23" t="str">
        <f t="shared" si="29"/>
        <v/>
      </c>
      <c r="W164" s="23">
        <f t="shared" si="29"/>
        <v>1</v>
      </c>
      <c r="X164" s="23">
        <f t="shared" si="29"/>
        <v>1</v>
      </c>
      <c r="Y164" s="23" t="str">
        <f t="shared" si="29"/>
        <v/>
      </c>
      <c r="Z164" s="23">
        <f t="shared" si="29"/>
        <v>1</v>
      </c>
      <c r="AA164" s="23">
        <f t="shared" si="29"/>
        <v>3</v>
      </c>
      <c r="AB164" s="23">
        <f t="shared" si="29"/>
        <v>8</v>
      </c>
      <c r="AC164" s="23">
        <f t="shared" si="29"/>
        <v>16</v>
      </c>
      <c r="AD164" s="23">
        <f t="shared" si="29"/>
        <v>4</v>
      </c>
      <c r="AE164" s="23">
        <f t="shared" si="29"/>
        <v>9</v>
      </c>
      <c r="AF164" s="23">
        <f t="shared" si="29"/>
        <v>1</v>
      </c>
      <c r="AG164" s="23">
        <f t="shared" si="29"/>
        <v>2</v>
      </c>
      <c r="AH164" s="23">
        <f t="shared" si="29"/>
        <v>2</v>
      </c>
      <c r="AI164" s="23">
        <f t="shared" si="28"/>
        <v>2</v>
      </c>
      <c r="AJ164" s="23">
        <f t="shared" si="28"/>
        <v>2</v>
      </c>
      <c r="AK164" s="23" t="str">
        <f t="shared" si="28"/>
        <v/>
      </c>
      <c r="AL164" s="23" t="str">
        <f t="shared" si="28"/>
        <v/>
      </c>
    </row>
    <row r="165" spans="2:38" s="23" customFormat="1">
      <c r="B165" s="84">
        <v>9000</v>
      </c>
      <c r="C165" s="83" t="s">
        <v>848</v>
      </c>
      <c r="D165" s="30">
        <v>122</v>
      </c>
      <c r="E165" s="82" t="s">
        <v>245</v>
      </c>
      <c r="F165" s="81">
        <v>2627.9420000000009</v>
      </c>
      <c r="G165" s="80">
        <v>-0.43771393250189655</v>
      </c>
      <c r="H165" s="79">
        <v>540</v>
      </c>
      <c r="I165" s="78">
        <v>8</v>
      </c>
      <c r="J165" s="77" t="s">
        <v>846</v>
      </c>
      <c r="K165" s="24"/>
      <c r="L165" s="150" t="s">
        <v>462</v>
      </c>
      <c r="M165" s="151">
        <v>0</v>
      </c>
      <c r="O165" s="38" t="s">
        <v>351</v>
      </c>
      <c r="P165" s="149">
        <f t="shared" si="24"/>
        <v>7.2857142857142856</v>
      </c>
      <c r="Q165" s="23">
        <f t="shared" si="25"/>
        <v>7</v>
      </c>
      <c r="R165" s="149">
        <f t="shared" si="26"/>
        <v>0.40824829046386318</v>
      </c>
      <c r="S165" s="23" t="str">
        <f t="shared" si="29"/>
        <v/>
      </c>
      <c r="T165" s="23" t="str">
        <f t="shared" si="29"/>
        <v/>
      </c>
      <c r="U165" s="23">
        <f t="shared" si="29"/>
        <v>1</v>
      </c>
      <c r="V165" s="23" t="str">
        <f t="shared" si="29"/>
        <v/>
      </c>
      <c r="W165" s="23">
        <f t="shared" si="29"/>
        <v>1</v>
      </c>
      <c r="X165" s="23">
        <f t="shared" si="29"/>
        <v>2</v>
      </c>
      <c r="Y165" s="23" t="str">
        <f t="shared" si="29"/>
        <v/>
      </c>
      <c r="Z165" s="23">
        <f t="shared" si="29"/>
        <v>1</v>
      </c>
      <c r="AA165" s="23" t="str">
        <f t="shared" si="29"/>
        <v/>
      </c>
      <c r="AB165" s="23" t="str">
        <f t="shared" si="29"/>
        <v/>
      </c>
      <c r="AC165" s="23">
        <f t="shared" si="29"/>
        <v>1</v>
      </c>
      <c r="AD165" s="23">
        <f t="shared" si="29"/>
        <v>1</v>
      </c>
      <c r="AE165" s="23" t="str">
        <f t="shared" si="29"/>
        <v/>
      </c>
      <c r="AF165" s="23" t="str">
        <f t="shared" si="29"/>
        <v/>
      </c>
      <c r="AG165" s="23" t="str">
        <f t="shared" si="29"/>
        <v/>
      </c>
      <c r="AH165" s="23" t="str">
        <f t="shared" si="29"/>
        <v/>
      </c>
      <c r="AI165" s="23" t="str">
        <f t="shared" si="28"/>
        <v/>
      </c>
      <c r="AJ165" s="23" t="str">
        <f t="shared" si="28"/>
        <v/>
      </c>
      <c r="AK165" s="23" t="str">
        <f t="shared" si="28"/>
        <v/>
      </c>
      <c r="AL165" s="23" t="str">
        <f t="shared" si="28"/>
        <v/>
      </c>
    </row>
    <row r="166" spans="2:38" s="23" customFormat="1">
      <c r="B166" s="84">
        <v>9000</v>
      </c>
      <c r="C166" s="83" t="s">
        <v>848</v>
      </c>
      <c r="D166" s="30">
        <v>432</v>
      </c>
      <c r="E166" s="82" t="s">
        <v>94</v>
      </c>
      <c r="F166" s="81">
        <v>3787.800999999999</v>
      </c>
      <c r="G166" s="80">
        <v>-0.43375830801593851</v>
      </c>
      <c r="H166" s="79">
        <v>542</v>
      </c>
      <c r="I166" s="78">
        <v>8</v>
      </c>
      <c r="J166" s="77" t="s">
        <v>846</v>
      </c>
      <c r="K166" s="24"/>
      <c r="L166" s="150" t="s">
        <v>460</v>
      </c>
      <c r="M166" s="151">
        <v>0</v>
      </c>
      <c r="O166" s="38" t="s">
        <v>348</v>
      </c>
      <c r="P166" s="149">
        <f t="shared" si="24"/>
        <v>11</v>
      </c>
      <c r="Q166" s="23">
        <f t="shared" si="25"/>
        <v>1</v>
      </c>
      <c r="R166" s="149">
        <f t="shared" si="26"/>
        <v>0</v>
      </c>
      <c r="S166" s="23" t="str">
        <f t="shared" si="29"/>
        <v/>
      </c>
      <c r="T166" s="23" t="str">
        <f t="shared" si="29"/>
        <v/>
      </c>
      <c r="U166" s="23" t="str">
        <f t="shared" si="29"/>
        <v/>
      </c>
      <c r="V166" s="23" t="str">
        <f t="shared" si="29"/>
        <v/>
      </c>
      <c r="W166" s="23" t="str">
        <f t="shared" si="29"/>
        <v/>
      </c>
      <c r="X166" s="23" t="str">
        <f t="shared" si="29"/>
        <v/>
      </c>
      <c r="Y166" s="23" t="str">
        <f t="shared" si="29"/>
        <v/>
      </c>
      <c r="Z166" s="23" t="str">
        <f t="shared" si="29"/>
        <v/>
      </c>
      <c r="AA166" s="23" t="str">
        <f t="shared" si="29"/>
        <v/>
      </c>
      <c r="AB166" s="23" t="str">
        <f t="shared" si="29"/>
        <v/>
      </c>
      <c r="AC166" s="23">
        <f t="shared" si="29"/>
        <v>1</v>
      </c>
      <c r="AD166" s="23" t="str">
        <f t="shared" si="29"/>
        <v/>
      </c>
      <c r="AE166" s="23" t="str">
        <f t="shared" si="29"/>
        <v/>
      </c>
      <c r="AF166" s="23" t="str">
        <f t="shared" si="29"/>
        <v/>
      </c>
      <c r="AG166" s="23" t="str">
        <f t="shared" si="29"/>
        <v/>
      </c>
      <c r="AH166" s="23" t="str">
        <f t="shared" si="29"/>
        <v/>
      </c>
      <c r="AI166" s="23" t="str">
        <f t="shared" si="28"/>
        <v/>
      </c>
      <c r="AJ166" s="23" t="str">
        <f t="shared" si="28"/>
        <v/>
      </c>
      <c r="AK166" s="23" t="str">
        <f t="shared" si="28"/>
        <v/>
      </c>
      <c r="AL166" s="23" t="str">
        <f t="shared" si="28"/>
        <v/>
      </c>
    </row>
    <row r="167" spans="2:38" s="23" customFormat="1">
      <c r="B167" s="84">
        <v>9000</v>
      </c>
      <c r="C167" s="83" t="s">
        <v>848</v>
      </c>
      <c r="D167" s="30">
        <v>434</v>
      </c>
      <c r="E167" s="82" t="s">
        <v>854</v>
      </c>
      <c r="F167" s="81">
        <v>4852.3940000000002</v>
      </c>
      <c r="G167" s="80">
        <v>-0.43018158408895857</v>
      </c>
      <c r="H167" s="79">
        <v>547</v>
      </c>
      <c r="I167" s="78">
        <v>8</v>
      </c>
      <c r="J167" s="77" t="s">
        <v>846</v>
      </c>
      <c r="K167" s="24"/>
      <c r="L167" s="150" t="s">
        <v>458</v>
      </c>
      <c r="M167" s="151">
        <v>0</v>
      </c>
      <c r="O167" s="38" t="s">
        <v>346</v>
      </c>
      <c r="P167" s="149">
        <f t="shared" si="24"/>
        <v>13.25</v>
      </c>
      <c r="Q167" s="23">
        <f t="shared" si="25"/>
        <v>4</v>
      </c>
      <c r="R167" s="149">
        <f t="shared" si="26"/>
        <v>0.57735026918962584</v>
      </c>
      <c r="S167" s="23" t="str">
        <f t="shared" si="29"/>
        <v/>
      </c>
      <c r="T167" s="23" t="str">
        <f t="shared" si="29"/>
        <v/>
      </c>
      <c r="U167" s="23" t="str">
        <f t="shared" si="29"/>
        <v/>
      </c>
      <c r="V167" s="23" t="str">
        <f t="shared" si="29"/>
        <v/>
      </c>
      <c r="W167" s="23" t="str">
        <f t="shared" si="29"/>
        <v/>
      </c>
      <c r="X167" s="23" t="str">
        <f t="shared" si="29"/>
        <v/>
      </c>
      <c r="Y167" s="23" t="str">
        <f t="shared" si="29"/>
        <v/>
      </c>
      <c r="Z167" s="23" t="str">
        <f t="shared" si="29"/>
        <v/>
      </c>
      <c r="AA167" s="23">
        <f t="shared" si="29"/>
        <v>1</v>
      </c>
      <c r="AB167" s="23" t="str">
        <f t="shared" si="29"/>
        <v/>
      </c>
      <c r="AC167" s="23" t="str">
        <f t="shared" si="29"/>
        <v/>
      </c>
      <c r="AD167" s="23" t="str">
        <f t="shared" si="29"/>
        <v/>
      </c>
      <c r="AE167" s="23" t="str">
        <f t="shared" si="29"/>
        <v/>
      </c>
      <c r="AF167" s="23">
        <f t="shared" si="29"/>
        <v>2</v>
      </c>
      <c r="AG167" s="23" t="str">
        <f t="shared" si="29"/>
        <v/>
      </c>
      <c r="AH167" s="23">
        <f t="shared" ref="AH167:AL182" si="30">IF(COUNTIFS($C$7:$C$1622,$O167,$I$7:$I$1622,AH$6)&gt;0,COUNTIFS($C$7:$C$1622,$O167,$I$7:$I$1622,AH$6),"")</f>
        <v>1</v>
      </c>
      <c r="AI167" s="23" t="str">
        <f t="shared" si="28"/>
        <v/>
      </c>
      <c r="AJ167" s="23" t="str">
        <f t="shared" si="28"/>
        <v/>
      </c>
      <c r="AK167" s="23" t="str">
        <f t="shared" si="28"/>
        <v/>
      </c>
      <c r="AL167" s="23" t="str">
        <f t="shared" si="28"/>
        <v/>
      </c>
    </row>
    <row r="168" spans="2:38" s="23" customFormat="1">
      <c r="B168" s="84">
        <v>9000</v>
      </c>
      <c r="C168" s="83" t="s">
        <v>848</v>
      </c>
      <c r="D168" s="30">
        <v>131</v>
      </c>
      <c r="E168" s="82" t="s">
        <v>72</v>
      </c>
      <c r="F168" s="81">
        <v>2036.76</v>
      </c>
      <c r="G168" s="80">
        <v>-0.42425509261544514</v>
      </c>
      <c r="H168" s="79">
        <v>551</v>
      </c>
      <c r="I168" s="78">
        <v>8</v>
      </c>
      <c r="J168" s="77" t="s">
        <v>846</v>
      </c>
      <c r="K168" s="24"/>
      <c r="L168" s="150" t="s">
        <v>1006</v>
      </c>
      <c r="M168" s="151">
        <v>0.02</v>
      </c>
      <c r="O168" s="38" t="s">
        <v>344</v>
      </c>
      <c r="P168" s="149">
        <f t="shared" si="24"/>
        <v>3.5</v>
      </c>
      <c r="Q168" s="23">
        <f t="shared" si="25"/>
        <v>4</v>
      </c>
      <c r="R168" s="149">
        <f t="shared" si="26"/>
        <v>0</v>
      </c>
      <c r="S168" s="23" t="str">
        <f t="shared" ref="S168:AH183" si="31">IF(COUNTIFS($C$7:$C$1622,$O168,$I$7:$I$1622,S$6)&gt;0,COUNTIFS($C$7:$C$1622,$O168,$I$7:$I$1622,S$6),"")</f>
        <v/>
      </c>
      <c r="T168" s="23" t="str">
        <f t="shared" si="31"/>
        <v/>
      </c>
      <c r="U168" s="23">
        <f t="shared" si="31"/>
        <v>2</v>
      </c>
      <c r="V168" s="23">
        <f t="shared" si="31"/>
        <v>2</v>
      </c>
      <c r="W168" s="23" t="str">
        <f t="shared" si="31"/>
        <v/>
      </c>
      <c r="X168" s="23" t="str">
        <f t="shared" si="31"/>
        <v/>
      </c>
      <c r="Y168" s="23" t="str">
        <f t="shared" si="31"/>
        <v/>
      </c>
      <c r="Z168" s="23" t="str">
        <f t="shared" si="31"/>
        <v/>
      </c>
      <c r="AA168" s="23" t="str">
        <f t="shared" si="31"/>
        <v/>
      </c>
      <c r="AB168" s="23" t="str">
        <f t="shared" si="31"/>
        <v/>
      </c>
      <c r="AC168" s="23" t="str">
        <f t="shared" si="31"/>
        <v/>
      </c>
      <c r="AD168" s="23" t="str">
        <f t="shared" si="31"/>
        <v/>
      </c>
      <c r="AE168" s="23" t="str">
        <f t="shared" si="31"/>
        <v/>
      </c>
      <c r="AF168" s="23" t="str">
        <f t="shared" si="31"/>
        <v/>
      </c>
      <c r="AG168" s="23" t="str">
        <f t="shared" si="31"/>
        <v/>
      </c>
      <c r="AH168" s="23" t="str">
        <f t="shared" si="30"/>
        <v/>
      </c>
      <c r="AI168" s="23" t="str">
        <f t="shared" si="28"/>
        <v/>
      </c>
      <c r="AJ168" s="23" t="str">
        <f t="shared" si="28"/>
        <v/>
      </c>
      <c r="AK168" s="23" t="str">
        <f t="shared" si="28"/>
        <v/>
      </c>
      <c r="AL168" s="23" t="str">
        <f t="shared" si="28"/>
        <v/>
      </c>
    </row>
    <row r="169" spans="2:38" s="23" customFormat="1">
      <c r="B169" s="84">
        <v>9000</v>
      </c>
      <c r="C169" s="83" t="s">
        <v>848</v>
      </c>
      <c r="D169" s="30">
        <v>632</v>
      </c>
      <c r="E169" s="82" t="s">
        <v>725</v>
      </c>
      <c r="F169" s="81">
        <v>4043.5</v>
      </c>
      <c r="G169" s="80">
        <v>-0.4209605589255776</v>
      </c>
      <c r="H169" s="79">
        <v>557</v>
      </c>
      <c r="I169" s="78">
        <v>8</v>
      </c>
      <c r="J169" s="77" t="s">
        <v>846</v>
      </c>
      <c r="K169" s="24"/>
      <c r="L169" s="150" t="s">
        <v>456</v>
      </c>
      <c r="M169" s="151">
        <v>0.01</v>
      </c>
      <c r="O169" s="38" t="s">
        <v>342</v>
      </c>
      <c r="P169" s="149">
        <f t="shared" si="24"/>
        <v>13</v>
      </c>
      <c r="Q169" s="23">
        <f t="shared" si="25"/>
        <v>1</v>
      </c>
      <c r="R169" s="149">
        <f t="shared" si="26"/>
        <v>0</v>
      </c>
      <c r="S169" s="23" t="str">
        <f t="shared" si="31"/>
        <v/>
      </c>
      <c r="T169" s="23" t="str">
        <f t="shared" si="31"/>
        <v/>
      </c>
      <c r="U169" s="23" t="str">
        <f t="shared" si="31"/>
        <v/>
      </c>
      <c r="V169" s="23" t="str">
        <f t="shared" si="31"/>
        <v/>
      </c>
      <c r="W169" s="23" t="str">
        <f t="shared" si="31"/>
        <v/>
      </c>
      <c r="X169" s="23" t="str">
        <f t="shared" si="31"/>
        <v/>
      </c>
      <c r="Y169" s="23" t="str">
        <f t="shared" si="31"/>
        <v/>
      </c>
      <c r="Z169" s="23" t="str">
        <f t="shared" si="31"/>
        <v/>
      </c>
      <c r="AA169" s="23" t="str">
        <f t="shared" si="31"/>
        <v/>
      </c>
      <c r="AB169" s="23" t="str">
        <f t="shared" si="31"/>
        <v/>
      </c>
      <c r="AC169" s="23" t="str">
        <f t="shared" si="31"/>
        <v/>
      </c>
      <c r="AD169" s="23" t="str">
        <f t="shared" si="31"/>
        <v/>
      </c>
      <c r="AE169" s="23">
        <f t="shared" si="31"/>
        <v>1</v>
      </c>
      <c r="AF169" s="23" t="str">
        <f t="shared" si="31"/>
        <v/>
      </c>
      <c r="AG169" s="23" t="str">
        <f t="shared" si="31"/>
        <v/>
      </c>
      <c r="AH169" s="23" t="str">
        <f t="shared" si="30"/>
        <v/>
      </c>
      <c r="AI169" s="23" t="str">
        <f t="shared" si="28"/>
        <v/>
      </c>
      <c r="AJ169" s="23" t="str">
        <f t="shared" si="28"/>
        <v/>
      </c>
      <c r="AK169" s="23" t="str">
        <f t="shared" si="28"/>
        <v/>
      </c>
      <c r="AL169" s="23" t="str">
        <f t="shared" si="28"/>
        <v/>
      </c>
    </row>
    <row r="170" spans="2:38" s="23" customFormat="1">
      <c r="B170" s="84">
        <v>9000</v>
      </c>
      <c r="C170" s="83" t="s">
        <v>848</v>
      </c>
      <c r="D170" s="30">
        <v>512</v>
      </c>
      <c r="E170" s="82" t="s">
        <v>295</v>
      </c>
      <c r="F170" s="81">
        <v>3326.1980000000008</v>
      </c>
      <c r="G170" s="80">
        <v>-0.38431392463505859</v>
      </c>
      <c r="H170" s="79">
        <v>576</v>
      </c>
      <c r="I170" s="78">
        <v>9</v>
      </c>
      <c r="J170" s="77" t="s">
        <v>846</v>
      </c>
      <c r="K170" s="24"/>
      <c r="L170" s="150" t="s">
        <v>1007</v>
      </c>
      <c r="M170" s="151">
        <v>0.01</v>
      </c>
      <c r="O170" s="38" t="s">
        <v>340</v>
      </c>
      <c r="P170" s="149">
        <f t="shared" si="24"/>
        <v>11</v>
      </c>
      <c r="Q170" s="23">
        <f t="shared" si="25"/>
        <v>1</v>
      </c>
      <c r="R170" s="149">
        <f t="shared" si="26"/>
        <v>0</v>
      </c>
      <c r="S170" s="23" t="str">
        <f t="shared" si="31"/>
        <v/>
      </c>
      <c r="T170" s="23" t="str">
        <f t="shared" si="31"/>
        <v/>
      </c>
      <c r="U170" s="23" t="str">
        <f t="shared" si="31"/>
        <v/>
      </c>
      <c r="V170" s="23" t="str">
        <f t="shared" si="31"/>
        <v/>
      </c>
      <c r="W170" s="23" t="str">
        <f t="shared" si="31"/>
        <v/>
      </c>
      <c r="X170" s="23" t="str">
        <f t="shared" si="31"/>
        <v/>
      </c>
      <c r="Y170" s="23" t="str">
        <f t="shared" si="31"/>
        <v/>
      </c>
      <c r="Z170" s="23" t="str">
        <f t="shared" si="31"/>
        <v/>
      </c>
      <c r="AA170" s="23" t="str">
        <f t="shared" si="31"/>
        <v/>
      </c>
      <c r="AB170" s="23" t="str">
        <f t="shared" si="31"/>
        <v/>
      </c>
      <c r="AC170" s="23">
        <f t="shared" si="31"/>
        <v>1</v>
      </c>
      <c r="AD170" s="23" t="str">
        <f t="shared" si="31"/>
        <v/>
      </c>
      <c r="AE170" s="23" t="str">
        <f t="shared" si="31"/>
        <v/>
      </c>
      <c r="AF170" s="23" t="str">
        <f t="shared" si="31"/>
        <v/>
      </c>
      <c r="AG170" s="23" t="str">
        <f t="shared" si="31"/>
        <v/>
      </c>
      <c r="AH170" s="23" t="str">
        <f t="shared" si="30"/>
        <v/>
      </c>
      <c r="AI170" s="23" t="str">
        <f t="shared" si="28"/>
        <v/>
      </c>
      <c r="AJ170" s="23" t="str">
        <f t="shared" si="28"/>
        <v/>
      </c>
      <c r="AK170" s="23" t="str">
        <f t="shared" si="28"/>
        <v/>
      </c>
      <c r="AL170" s="23" t="str">
        <f t="shared" si="28"/>
        <v/>
      </c>
    </row>
    <row r="171" spans="2:38" s="23" customFormat="1">
      <c r="B171" s="84">
        <v>9000</v>
      </c>
      <c r="C171" s="83" t="s">
        <v>848</v>
      </c>
      <c r="D171" s="30">
        <v>521</v>
      </c>
      <c r="E171" s="82" t="s">
        <v>289</v>
      </c>
      <c r="F171" s="81">
        <v>2476.8929999999996</v>
      </c>
      <c r="G171" s="80">
        <v>-0.37420929997682112</v>
      </c>
      <c r="H171" s="79">
        <v>579</v>
      </c>
      <c r="I171" s="78">
        <v>9</v>
      </c>
      <c r="J171" s="77" t="s">
        <v>846</v>
      </c>
      <c r="K171" s="24"/>
      <c r="L171" s="150" t="s">
        <v>452</v>
      </c>
      <c r="M171" s="151">
        <v>0</v>
      </c>
      <c r="O171" s="38" t="s">
        <v>337</v>
      </c>
      <c r="P171" s="149">
        <f t="shared" si="24"/>
        <v>14.428571428571429</v>
      </c>
      <c r="Q171" s="23">
        <f t="shared" si="25"/>
        <v>7</v>
      </c>
      <c r="R171" s="149">
        <f t="shared" si="26"/>
        <v>0.40824829046386318</v>
      </c>
      <c r="S171" s="23" t="str">
        <f t="shared" si="31"/>
        <v/>
      </c>
      <c r="T171" s="23" t="str">
        <f t="shared" si="31"/>
        <v/>
      </c>
      <c r="U171" s="23" t="str">
        <f t="shared" si="31"/>
        <v/>
      </c>
      <c r="V171" s="23" t="str">
        <f t="shared" si="31"/>
        <v/>
      </c>
      <c r="W171" s="23" t="str">
        <f t="shared" si="31"/>
        <v/>
      </c>
      <c r="X171" s="23" t="str">
        <f t="shared" si="31"/>
        <v/>
      </c>
      <c r="Y171" s="23" t="str">
        <f t="shared" si="31"/>
        <v/>
      </c>
      <c r="Z171" s="23" t="str">
        <f t="shared" si="31"/>
        <v/>
      </c>
      <c r="AA171" s="23" t="str">
        <f t="shared" si="31"/>
        <v/>
      </c>
      <c r="AB171" s="23" t="str">
        <f t="shared" si="31"/>
        <v/>
      </c>
      <c r="AC171" s="23">
        <f t="shared" si="31"/>
        <v>1</v>
      </c>
      <c r="AD171" s="23">
        <f t="shared" si="31"/>
        <v>2</v>
      </c>
      <c r="AE171" s="23">
        <f t="shared" si="31"/>
        <v>1</v>
      </c>
      <c r="AF171" s="23" t="str">
        <f t="shared" si="31"/>
        <v/>
      </c>
      <c r="AG171" s="23" t="str">
        <f t="shared" si="31"/>
        <v/>
      </c>
      <c r="AH171" s="23">
        <f t="shared" si="30"/>
        <v>1</v>
      </c>
      <c r="AI171" s="23" t="str">
        <f t="shared" si="30"/>
        <v/>
      </c>
      <c r="AJ171" s="23">
        <f t="shared" si="30"/>
        <v>1</v>
      </c>
      <c r="AK171" s="23">
        <f t="shared" si="30"/>
        <v>1</v>
      </c>
      <c r="AL171" s="23" t="str">
        <f t="shared" si="30"/>
        <v/>
      </c>
    </row>
    <row r="172" spans="2:38" s="23" customFormat="1">
      <c r="B172" s="84">
        <v>9000</v>
      </c>
      <c r="C172" s="83" t="s">
        <v>848</v>
      </c>
      <c r="D172" s="30">
        <v>614</v>
      </c>
      <c r="E172" s="82" t="s">
        <v>743</v>
      </c>
      <c r="F172" s="81">
        <v>2334.8869999999988</v>
      </c>
      <c r="G172" s="80">
        <v>-0.35066912733561528</v>
      </c>
      <c r="H172" s="79">
        <v>593</v>
      </c>
      <c r="I172" s="78">
        <v>9</v>
      </c>
      <c r="J172" s="77" t="s">
        <v>846</v>
      </c>
      <c r="K172" s="24"/>
      <c r="L172" s="150" t="s">
        <v>1008</v>
      </c>
      <c r="M172" s="151">
        <v>0.02</v>
      </c>
      <c r="O172" s="38" t="s">
        <v>335</v>
      </c>
      <c r="P172" s="149">
        <f t="shared" si="24"/>
        <v>9</v>
      </c>
      <c r="Q172" s="23">
        <f t="shared" si="25"/>
        <v>1</v>
      </c>
      <c r="R172" s="149">
        <f t="shared" si="26"/>
        <v>0</v>
      </c>
      <c r="S172" s="23" t="str">
        <f t="shared" si="31"/>
        <v/>
      </c>
      <c r="T172" s="23" t="str">
        <f t="shared" si="31"/>
        <v/>
      </c>
      <c r="U172" s="23" t="str">
        <f t="shared" si="31"/>
        <v/>
      </c>
      <c r="V172" s="23" t="str">
        <f t="shared" si="31"/>
        <v/>
      </c>
      <c r="W172" s="23" t="str">
        <f t="shared" si="31"/>
        <v/>
      </c>
      <c r="X172" s="23" t="str">
        <f t="shared" si="31"/>
        <v/>
      </c>
      <c r="Y172" s="23" t="str">
        <f t="shared" si="31"/>
        <v/>
      </c>
      <c r="Z172" s="23" t="str">
        <f t="shared" si="31"/>
        <v/>
      </c>
      <c r="AA172" s="23">
        <f t="shared" si="31"/>
        <v>1</v>
      </c>
      <c r="AB172" s="23" t="str">
        <f t="shared" si="31"/>
        <v/>
      </c>
      <c r="AC172" s="23" t="str">
        <f t="shared" si="31"/>
        <v/>
      </c>
      <c r="AD172" s="23" t="str">
        <f t="shared" si="31"/>
        <v/>
      </c>
      <c r="AE172" s="23" t="str">
        <f t="shared" si="31"/>
        <v/>
      </c>
      <c r="AF172" s="23" t="str">
        <f t="shared" si="31"/>
        <v/>
      </c>
      <c r="AG172" s="23" t="str">
        <f t="shared" si="31"/>
        <v/>
      </c>
      <c r="AH172" s="23" t="str">
        <f t="shared" si="30"/>
        <v/>
      </c>
      <c r="AI172" s="23" t="str">
        <f t="shared" si="30"/>
        <v/>
      </c>
      <c r="AJ172" s="23" t="str">
        <f t="shared" si="30"/>
        <v/>
      </c>
      <c r="AK172" s="23" t="str">
        <f t="shared" si="30"/>
        <v/>
      </c>
      <c r="AL172" s="23" t="str">
        <f t="shared" si="30"/>
        <v/>
      </c>
    </row>
    <row r="173" spans="2:38" s="23" customFormat="1">
      <c r="B173" s="84">
        <v>9000</v>
      </c>
      <c r="C173" s="83" t="s">
        <v>848</v>
      </c>
      <c r="D173" s="30">
        <v>511</v>
      </c>
      <c r="E173" s="82" t="s">
        <v>296</v>
      </c>
      <c r="F173" s="81">
        <v>2315.0079999999989</v>
      </c>
      <c r="G173" s="80">
        <v>-0.29159344940587012</v>
      </c>
      <c r="H173" s="79">
        <v>627</v>
      </c>
      <c r="I173" s="78">
        <v>9</v>
      </c>
      <c r="J173" s="77" t="s">
        <v>846</v>
      </c>
      <c r="K173" s="24"/>
      <c r="L173" s="150" t="s">
        <v>1009</v>
      </c>
      <c r="M173" s="151">
        <v>0.04</v>
      </c>
      <c r="O173" s="38" t="s">
        <v>333</v>
      </c>
      <c r="P173" s="149">
        <f t="shared" si="24"/>
        <v>9.9090909090909083</v>
      </c>
      <c r="Q173" s="23">
        <f t="shared" si="25"/>
        <v>11</v>
      </c>
      <c r="R173" s="149">
        <f t="shared" si="26"/>
        <v>0.97590007294853331</v>
      </c>
      <c r="S173" s="23" t="str">
        <f t="shared" si="31"/>
        <v/>
      </c>
      <c r="T173" s="23" t="str">
        <f t="shared" si="31"/>
        <v/>
      </c>
      <c r="U173" s="23" t="str">
        <f t="shared" si="31"/>
        <v/>
      </c>
      <c r="V173" s="23" t="str">
        <f t="shared" si="31"/>
        <v/>
      </c>
      <c r="W173" s="23" t="str">
        <f t="shared" si="31"/>
        <v/>
      </c>
      <c r="X173" s="23" t="str">
        <f t="shared" si="31"/>
        <v/>
      </c>
      <c r="Y173" s="23">
        <f t="shared" si="31"/>
        <v>1</v>
      </c>
      <c r="Z173" s="23">
        <f t="shared" si="31"/>
        <v>1</v>
      </c>
      <c r="AA173" s="23">
        <f t="shared" si="31"/>
        <v>3</v>
      </c>
      <c r="AB173" s="23">
        <f t="shared" si="31"/>
        <v>3</v>
      </c>
      <c r="AC173" s="23">
        <f t="shared" si="31"/>
        <v>1</v>
      </c>
      <c r="AD173" s="23">
        <f t="shared" si="31"/>
        <v>1</v>
      </c>
      <c r="AE173" s="23" t="str">
        <f t="shared" si="31"/>
        <v/>
      </c>
      <c r="AF173" s="23">
        <f t="shared" si="31"/>
        <v>1</v>
      </c>
      <c r="AG173" s="23" t="str">
        <f t="shared" si="31"/>
        <v/>
      </c>
      <c r="AH173" s="23" t="str">
        <f t="shared" si="30"/>
        <v/>
      </c>
      <c r="AI173" s="23" t="str">
        <f t="shared" si="30"/>
        <v/>
      </c>
      <c r="AJ173" s="23" t="str">
        <f t="shared" si="30"/>
        <v/>
      </c>
      <c r="AK173" s="23" t="str">
        <f t="shared" si="30"/>
        <v/>
      </c>
      <c r="AL173" s="23" t="str">
        <f t="shared" si="30"/>
        <v/>
      </c>
    </row>
    <row r="174" spans="2:38" s="23" customFormat="1">
      <c r="B174" s="84">
        <v>9000</v>
      </c>
      <c r="C174" s="83" t="s">
        <v>848</v>
      </c>
      <c r="D174" s="30">
        <v>221</v>
      </c>
      <c r="E174" s="82" t="s">
        <v>250</v>
      </c>
      <c r="F174" s="81">
        <v>2930.1379999999986</v>
      </c>
      <c r="G174" s="80">
        <v>-0.25219830831382717</v>
      </c>
      <c r="H174" s="79">
        <v>657</v>
      </c>
      <c r="I174" s="78">
        <v>9</v>
      </c>
      <c r="J174" s="77" t="s">
        <v>846</v>
      </c>
      <c r="K174" s="24"/>
      <c r="L174" s="150" t="s">
        <v>1010</v>
      </c>
      <c r="M174" s="151">
        <v>0.04</v>
      </c>
      <c r="O174" s="38" t="s">
        <v>331</v>
      </c>
      <c r="P174" s="149">
        <f t="shared" si="24"/>
        <v>11.9</v>
      </c>
      <c r="Q174" s="23">
        <f t="shared" si="25"/>
        <v>10</v>
      </c>
      <c r="R174" s="149">
        <f t="shared" si="26"/>
        <v>0.78679579246944309</v>
      </c>
      <c r="S174" s="23" t="str">
        <f t="shared" si="31"/>
        <v/>
      </c>
      <c r="T174" s="23" t="str">
        <f t="shared" si="31"/>
        <v/>
      </c>
      <c r="U174" s="23" t="str">
        <f t="shared" si="31"/>
        <v/>
      </c>
      <c r="V174" s="23" t="str">
        <f t="shared" si="31"/>
        <v/>
      </c>
      <c r="W174" s="23" t="str">
        <f t="shared" si="31"/>
        <v/>
      </c>
      <c r="X174" s="23" t="str">
        <f t="shared" si="31"/>
        <v/>
      </c>
      <c r="Y174" s="23" t="str">
        <f t="shared" si="31"/>
        <v/>
      </c>
      <c r="Z174" s="23">
        <f t="shared" si="31"/>
        <v>1</v>
      </c>
      <c r="AA174" s="23" t="str">
        <f t="shared" si="31"/>
        <v/>
      </c>
      <c r="AB174" s="23">
        <f t="shared" si="31"/>
        <v>1</v>
      </c>
      <c r="AC174" s="23">
        <f t="shared" si="31"/>
        <v>3</v>
      </c>
      <c r="AD174" s="23">
        <f t="shared" si="31"/>
        <v>1</v>
      </c>
      <c r="AE174" s="23">
        <f t="shared" si="31"/>
        <v>2</v>
      </c>
      <c r="AF174" s="23">
        <f t="shared" si="31"/>
        <v>1</v>
      </c>
      <c r="AG174" s="23" t="str">
        <f t="shared" si="31"/>
        <v/>
      </c>
      <c r="AH174" s="23">
        <f t="shared" si="30"/>
        <v>1</v>
      </c>
      <c r="AI174" s="23" t="str">
        <f t="shared" si="30"/>
        <v/>
      </c>
      <c r="AJ174" s="23" t="str">
        <f t="shared" si="30"/>
        <v/>
      </c>
      <c r="AK174" s="23" t="str">
        <f t="shared" si="30"/>
        <v/>
      </c>
      <c r="AL174" s="23" t="str">
        <f t="shared" si="30"/>
        <v/>
      </c>
    </row>
    <row r="175" spans="2:38" s="23" customFormat="1">
      <c r="B175" s="84">
        <v>9000</v>
      </c>
      <c r="C175" s="83" t="s">
        <v>848</v>
      </c>
      <c r="D175" s="30">
        <v>311</v>
      </c>
      <c r="E175" s="82" t="s">
        <v>246</v>
      </c>
      <c r="F175" s="81">
        <v>3601.5430000000001</v>
      </c>
      <c r="G175" s="80">
        <v>-0.24128448718211207</v>
      </c>
      <c r="H175" s="79">
        <v>665</v>
      </c>
      <c r="I175" s="78">
        <v>9</v>
      </c>
      <c r="J175" s="77" t="s">
        <v>846</v>
      </c>
      <c r="K175" s="24"/>
      <c r="L175" s="150" t="s">
        <v>450</v>
      </c>
      <c r="M175" s="151">
        <v>0</v>
      </c>
      <c r="O175" s="38" t="s">
        <v>326</v>
      </c>
      <c r="P175" s="149">
        <f t="shared" si="24"/>
        <v>7.9285714285714288</v>
      </c>
      <c r="Q175" s="23">
        <f t="shared" si="25"/>
        <v>14</v>
      </c>
      <c r="R175" s="149">
        <f t="shared" si="26"/>
        <v>1.0327955589886446</v>
      </c>
      <c r="S175" s="23" t="str">
        <f t="shared" si="31"/>
        <v/>
      </c>
      <c r="T175" s="23" t="str">
        <f t="shared" si="31"/>
        <v/>
      </c>
      <c r="U175" s="23" t="str">
        <f t="shared" si="31"/>
        <v/>
      </c>
      <c r="V175" s="23" t="str">
        <f t="shared" si="31"/>
        <v/>
      </c>
      <c r="W175" s="23" t="str">
        <f t="shared" si="31"/>
        <v/>
      </c>
      <c r="X175" s="23">
        <f t="shared" si="31"/>
        <v>3</v>
      </c>
      <c r="Y175" s="23">
        <f t="shared" si="31"/>
        <v>3</v>
      </c>
      <c r="Z175" s="23">
        <f t="shared" si="31"/>
        <v>3</v>
      </c>
      <c r="AA175" s="23">
        <f t="shared" si="31"/>
        <v>3</v>
      </c>
      <c r="AB175" s="23">
        <f t="shared" si="31"/>
        <v>1</v>
      </c>
      <c r="AC175" s="23">
        <f t="shared" si="31"/>
        <v>1</v>
      </c>
      <c r="AD175" s="23" t="str">
        <f t="shared" si="31"/>
        <v/>
      </c>
      <c r="AE175" s="23" t="str">
        <f t="shared" si="31"/>
        <v/>
      </c>
      <c r="AF175" s="23" t="str">
        <f t="shared" si="31"/>
        <v/>
      </c>
      <c r="AG175" s="23" t="str">
        <f t="shared" si="31"/>
        <v/>
      </c>
      <c r="AH175" s="23" t="str">
        <f t="shared" si="30"/>
        <v/>
      </c>
      <c r="AI175" s="23" t="str">
        <f t="shared" si="30"/>
        <v/>
      </c>
      <c r="AJ175" s="23" t="str">
        <f t="shared" si="30"/>
        <v/>
      </c>
      <c r="AK175" s="23" t="str">
        <f t="shared" si="30"/>
        <v/>
      </c>
      <c r="AL175" s="23" t="str">
        <f t="shared" si="30"/>
        <v/>
      </c>
    </row>
    <row r="176" spans="2:38" s="23" customFormat="1">
      <c r="B176" s="84">
        <v>9000</v>
      </c>
      <c r="C176" s="83" t="s">
        <v>848</v>
      </c>
      <c r="D176" s="30">
        <v>522</v>
      </c>
      <c r="E176" s="82" t="s">
        <v>291</v>
      </c>
      <c r="F176" s="81">
        <v>2806.7860000000001</v>
      </c>
      <c r="G176" s="80">
        <v>-0.23884113061533313</v>
      </c>
      <c r="H176" s="79">
        <v>666</v>
      </c>
      <c r="I176" s="78">
        <v>9</v>
      </c>
      <c r="J176" s="77" t="s">
        <v>846</v>
      </c>
      <c r="K176" s="24"/>
      <c r="L176" s="150" t="s">
        <v>1011</v>
      </c>
      <c r="M176" s="151">
        <v>0.01</v>
      </c>
      <c r="O176" s="38" t="s">
        <v>323</v>
      </c>
      <c r="P176" s="149">
        <f t="shared" si="24"/>
        <v>14.666666666666666</v>
      </c>
      <c r="Q176" s="23">
        <f t="shared" si="25"/>
        <v>3</v>
      </c>
      <c r="R176" s="149">
        <f t="shared" si="26"/>
        <v>0.70710678118654757</v>
      </c>
      <c r="S176" s="23" t="str">
        <f t="shared" si="31"/>
        <v/>
      </c>
      <c r="T176" s="23" t="str">
        <f t="shared" si="31"/>
        <v/>
      </c>
      <c r="U176" s="23" t="str">
        <f t="shared" si="31"/>
        <v/>
      </c>
      <c r="V176" s="23" t="str">
        <f t="shared" si="31"/>
        <v/>
      </c>
      <c r="W176" s="23" t="str">
        <f t="shared" si="31"/>
        <v/>
      </c>
      <c r="X176" s="23" t="str">
        <f t="shared" si="31"/>
        <v/>
      </c>
      <c r="Y176" s="23" t="str">
        <f t="shared" si="31"/>
        <v/>
      </c>
      <c r="Z176" s="23" t="str">
        <f t="shared" si="31"/>
        <v/>
      </c>
      <c r="AA176" s="23" t="str">
        <f t="shared" si="31"/>
        <v/>
      </c>
      <c r="AB176" s="23" t="str">
        <f t="shared" si="31"/>
        <v/>
      </c>
      <c r="AC176" s="23" t="str">
        <f t="shared" si="31"/>
        <v/>
      </c>
      <c r="AD176" s="23" t="str">
        <f t="shared" si="31"/>
        <v/>
      </c>
      <c r="AE176" s="23" t="str">
        <f t="shared" si="31"/>
        <v/>
      </c>
      <c r="AF176" s="23">
        <f t="shared" si="31"/>
        <v>1</v>
      </c>
      <c r="AG176" s="23">
        <f t="shared" si="31"/>
        <v>2</v>
      </c>
      <c r="AH176" s="23" t="str">
        <f t="shared" si="30"/>
        <v/>
      </c>
      <c r="AI176" s="23" t="str">
        <f t="shared" si="30"/>
        <v/>
      </c>
      <c r="AJ176" s="23" t="str">
        <f t="shared" si="30"/>
        <v/>
      </c>
      <c r="AK176" s="23" t="str">
        <f t="shared" si="30"/>
        <v/>
      </c>
      <c r="AL176" s="23" t="str">
        <f t="shared" si="30"/>
        <v/>
      </c>
    </row>
    <row r="177" spans="2:38" s="23" customFormat="1">
      <c r="B177" s="84">
        <v>9000</v>
      </c>
      <c r="C177" s="83" t="s">
        <v>848</v>
      </c>
      <c r="D177" s="30">
        <v>612</v>
      </c>
      <c r="E177" s="82" t="s">
        <v>853</v>
      </c>
      <c r="F177" s="81">
        <v>4142.0690000000013</v>
      </c>
      <c r="G177" s="80">
        <v>-0.23794889848038164</v>
      </c>
      <c r="H177" s="79">
        <v>667</v>
      </c>
      <c r="I177" s="78">
        <v>9</v>
      </c>
      <c r="J177" s="77" t="s">
        <v>846</v>
      </c>
      <c r="K177" s="24"/>
      <c r="L177" s="150" t="s">
        <v>1012</v>
      </c>
      <c r="M177" s="151">
        <v>0</v>
      </c>
      <c r="O177" s="38" t="s">
        <v>319</v>
      </c>
      <c r="P177" s="149">
        <f t="shared" si="24"/>
        <v>9.1818181818181817</v>
      </c>
      <c r="Q177" s="23">
        <f t="shared" si="25"/>
        <v>11</v>
      </c>
      <c r="R177" s="149">
        <f t="shared" si="26"/>
        <v>0.7867957924694432</v>
      </c>
      <c r="S177" s="23" t="str">
        <f t="shared" si="31"/>
        <v/>
      </c>
      <c r="T177" s="23" t="str">
        <f t="shared" si="31"/>
        <v/>
      </c>
      <c r="U177" s="23" t="str">
        <f t="shared" si="31"/>
        <v/>
      </c>
      <c r="V177" s="23" t="str">
        <f t="shared" si="31"/>
        <v/>
      </c>
      <c r="W177" s="23">
        <f t="shared" si="31"/>
        <v>1</v>
      </c>
      <c r="X177" s="23">
        <f t="shared" si="31"/>
        <v>2</v>
      </c>
      <c r="Y177" s="23" t="str">
        <f t="shared" si="31"/>
        <v/>
      </c>
      <c r="Z177" s="23">
        <f t="shared" si="31"/>
        <v>1</v>
      </c>
      <c r="AA177" s="23">
        <f t="shared" si="31"/>
        <v>1</v>
      </c>
      <c r="AB177" s="23">
        <f t="shared" si="31"/>
        <v>1</v>
      </c>
      <c r="AC177" s="23">
        <f t="shared" si="31"/>
        <v>3</v>
      </c>
      <c r="AD177" s="23">
        <f t="shared" si="31"/>
        <v>2</v>
      </c>
      <c r="AE177" s="23" t="str">
        <f t="shared" si="31"/>
        <v/>
      </c>
      <c r="AF177" s="23" t="str">
        <f t="shared" si="31"/>
        <v/>
      </c>
      <c r="AG177" s="23" t="str">
        <f t="shared" si="31"/>
        <v/>
      </c>
      <c r="AH177" s="23" t="str">
        <f t="shared" si="30"/>
        <v/>
      </c>
      <c r="AI177" s="23" t="str">
        <f t="shared" si="30"/>
        <v/>
      </c>
      <c r="AJ177" s="23" t="str">
        <f t="shared" si="30"/>
        <v/>
      </c>
      <c r="AK177" s="23" t="str">
        <f t="shared" si="30"/>
        <v/>
      </c>
      <c r="AL177" s="23" t="str">
        <f t="shared" si="30"/>
        <v/>
      </c>
    </row>
    <row r="178" spans="2:38" s="23" customFormat="1">
      <c r="B178" s="84">
        <v>9000</v>
      </c>
      <c r="C178" s="83" t="s">
        <v>848</v>
      </c>
      <c r="D178" s="30">
        <v>523</v>
      </c>
      <c r="E178" s="82" t="s">
        <v>292</v>
      </c>
      <c r="F178" s="81">
        <v>3202.34</v>
      </c>
      <c r="G178" s="80">
        <v>-0.23023631246744336</v>
      </c>
      <c r="H178" s="79">
        <v>676</v>
      </c>
      <c r="I178" s="78">
        <v>9</v>
      </c>
      <c r="J178" s="77" t="s">
        <v>846</v>
      </c>
      <c r="K178" s="24"/>
      <c r="L178" s="150" t="s">
        <v>1013</v>
      </c>
      <c r="M178" s="151">
        <v>0.03</v>
      </c>
      <c r="O178" s="38" t="s">
        <v>317</v>
      </c>
      <c r="P178" s="149">
        <f t="shared" si="24"/>
        <v>7</v>
      </c>
      <c r="Q178" s="23">
        <f t="shared" si="25"/>
        <v>1</v>
      </c>
      <c r="R178" s="149">
        <f t="shared" si="26"/>
        <v>0</v>
      </c>
      <c r="S178" s="23" t="str">
        <f t="shared" si="31"/>
        <v/>
      </c>
      <c r="T178" s="23" t="str">
        <f t="shared" si="31"/>
        <v/>
      </c>
      <c r="U178" s="23" t="str">
        <f t="shared" si="31"/>
        <v/>
      </c>
      <c r="V178" s="23" t="str">
        <f t="shared" si="31"/>
        <v/>
      </c>
      <c r="W178" s="23" t="str">
        <f t="shared" si="31"/>
        <v/>
      </c>
      <c r="X178" s="23" t="str">
        <f t="shared" si="31"/>
        <v/>
      </c>
      <c r="Y178" s="23">
        <f t="shared" si="31"/>
        <v>1</v>
      </c>
      <c r="Z178" s="23" t="str">
        <f t="shared" si="31"/>
        <v/>
      </c>
      <c r="AA178" s="23" t="str">
        <f t="shared" si="31"/>
        <v/>
      </c>
      <c r="AB178" s="23" t="str">
        <f t="shared" si="31"/>
        <v/>
      </c>
      <c r="AC178" s="23" t="str">
        <f t="shared" si="31"/>
        <v/>
      </c>
      <c r="AD178" s="23" t="str">
        <f t="shared" si="31"/>
        <v/>
      </c>
      <c r="AE178" s="23" t="str">
        <f t="shared" si="31"/>
        <v/>
      </c>
      <c r="AF178" s="23" t="str">
        <f t="shared" si="31"/>
        <v/>
      </c>
      <c r="AG178" s="23" t="str">
        <f t="shared" si="31"/>
        <v/>
      </c>
      <c r="AH178" s="23" t="str">
        <f t="shared" si="30"/>
        <v/>
      </c>
      <c r="AI178" s="23" t="str">
        <f t="shared" si="30"/>
        <v/>
      </c>
      <c r="AJ178" s="23" t="str">
        <f t="shared" si="30"/>
        <v/>
      </c>
      <c r="AK178" s="23" t="str">
        <f t="shared" si="30"/>
        <v/>
      </c>
      <c r="AL178" s="23" t="str">
        <f t="shared" si="30"/>
        <v/>
      </c>
    </row>
    <row r="179" spans="2:38" s="23" customFormat="1">
      <c r="B179" s="84">
        <v>9000</v>
      </c>
      <c r="C179" s="83" t="s">
        <v>848</v>
      </c>
      <c r="D179" s="30">
        <v>216</v>
      </c>
      <c r="E179" s="82" t="s">
        <v>852</v>
      </c>
      <c r="F179" s="81">
        <v>4944.4750000000031</v>
      </c>
      <c r="G179" s="80">
        <v>-0.2092950196929052</v>
      </c>
      <c r="H179" s="79">
        <v>690</v>
      </c>
      <c r="I179" s="78">
        <v>10</v>
      </c>
      <c r="J179" s="77" t="s">
        <v>846</v>
      </c>
      <c r="K179" s="24"/>
      <c r="L179" s="150" t="s">
        <v>446</v>
      </c>
      <c r="M179" s="151">
        <v>0</v>
      </c>
      <c r="O179" s="38" t="s">
        <v>314</v>
      </c>
      <c r="P179" s="149">
        <f t="shared" si="24"/>
        <v>11.7</v>
      </c>
      <c r="Q179" s="23">
        <f t="shared" si="25"/>
        <v>10</v>
      </c>
      <c r="R179" s="149">
        <f t="shared" si="26"/>
        <v>1.2247448713915889</v>
      </c>
      <c r="S179" s="23" t="str">
        <f t="shared" si="31"/>
        <v/>
      </c>
      <c r="T179" s="23" t="str">
        <f t="shared" si="31"/>
        <v/>
      </c>
      <c r="U179" s="23" t="str">
        <f t="shared" si="31"/>
        <v/>
      </c>
      <c r="V179" s="23" t="str">
        <f t="shared" si="31"/>
        <v/>
      </c>
      <c r="W179" s="23" t="str">
        <f t="shared" si="31"/>
        <v/>
      </c>
      <c r="X179" s="23" t="str">
        <f t="shared" si="31"/>
        <v/>
      </c>
      <c r="Y179" s="23" t="str">
        <f t="shared" si="31"/>
        <v/>
      </c>
      <c r="Z179" s="23" t="str">
        <f t="shared" si="31"/>
        <v/>
      </c>
      <c r="AA179" s="23" t="str">
        <f t="shared" si="31"/>
        <v/>
      </c>
      <c r="AB179" s="23">
        <f t="shared" si="31"/>
        <v>2</v>
      </c>
      <c r="AC179" s="23">
        <f t="shared" si="31"/>
        <v>2</v>
      </c>
      <c r="AD179" s="23">
        <f t="shared" si="31"/>
        <v>4</v>
      </c>
      <c r="AE179" s="23">
        <f t="shared" si="31"/>
        <v>1</v>
      </c>
      <c r="AF179" s="23">
        <f t="shared" si="31"/>
        <v>1</v>
      </c>
      <c r="AG179" s="23" t="str">
        <f t="shared" si="31"/>
        <v/>
      </c>
      <c r="AH179" s="23" t="str">
        <f t="shared" si="30"/>
        <v/>
      </c>
      <c r="AI179" s="23" t="str">
        <f t="shared" si="30"/>
        <v/>
      </c>
      <c r="AJ179" s="23" t="str">
        <f t="shared" si="30"/>
        <v/>
      </c>
      <c r="AK179" s="23" t="str">
        <f t="shared" si="30"/>
        <v/>
      </c>
      <c r="AL179" s="23" t="str">
        <f t="shared" si="30"/>
        <v/>
      </c>
    </row>
    <row r="180" spans="2:38" s="23" customFormat="1">
      <c r="B180" s="84">
        <v>9000</v>
      </c>
      <c r="C180" s="83" t="s">
        <v>848</v>
      </c>
      <c r="D180" s="30">
        <v>633</v>
      </c>
      <c r="E180" s="82" t="s">
        <v>851</v>
      </c>
      <c r="F180" s="81">
        <v>2163.9979999999991</v>
      </c>
      <c r="G180" s="80">
        <v>-0.1856020921501437</v>
      </c>
      <c r="H180" s="79">
        <v>705</v>
      </c>
      <c r="I180" s="78">
        <v>10</v>
      </c>
      <c r="J180" s="77" t="s">
        <v>846</v>
      </c>
      <c r="K180" s="24"/>
      <c r="L180" s="150" t="s">
        <v>444</v>
      </c>
      <c r="M180" s="151">
        <v>0.02</v>
      </c>
      <c r="O180" s="38" t="s">
        <v>312</v>
      </c>
      <c r="P180" s="149">
        <f t="shared" si="24"/>
        <v>6.666666666666667</v>
      </c>
      <c r="Q180" s="23">
        <f t="shared" si="25"/>
        <v>6</v>
      </c>
      <c r="R180" s="149">
        <f t="shared" si="26"/>
        <v>1</v>
      </c>
      <c r="S180" s="23" t="str">
        <f t="shared" si="31"/>
        <v/>
      </c>
      <c r="T180" s="23" t="str">
        <f t="shared" si="31"/>
        <v/>
      </c>
      <c r="U180" s="23" t="str">
        <f t="shared" si="31"/>
        <v/>
      </c>
      <c r="V180" s="23">
        <f t="shared" si="31"/>
        <v>1</v>
      </c>
      <c r="W180" s="23" t="str">
        <f t="shared" si="31"/>
        <v/>
      </c>
      <c r="X180" s="23">
        <f t="shared" si="31"/>
        <v>1</v>
      </c>
      <c r="Y180" s="23">
        <f t="shared" si="31"/>
        <v>3</v>
      </c>
      <c r="Z180" s="23" t="str">
        <f t="shared" si="31"/>
        <v/>
      </c>
      <c r="AA180" s="23">
        <f t="shared" si="31"/>
        <v>1</v>
      </c>
      <c r="AB180" s="23" t="str">
        <f t="shared" si="31"/>
        <v/>
      </c>
      <c r="AC180" s="23" t="str">
        <f t="shared" si="31"/>
        <v/>
      </c>
      <c r="AD180" s="23" t="str">
        <f t="shared" si="31"/>
        <v/>
      </c>
      <c r="AE180" s="23" t="str">
        <f t="shared" si="31"/>
        <v/>
      </c>
      <c r="AF180" s="23" t="str">
        <f t="shared" si="31"/>
        <v/>
      </c>
      <c r="AG180" s="23" t="str">
        <f t="shared" si="31"/>
        <v/>
      </c>
      <c r="AH180" s="23" t="str">
        <f t="shared" si="30"/>
        <v/>
      </c>
      <c r="AI180" s="23" t="str">
        <f t="shared" si="30"/>
        <v/>
      </c>
      <c r="AJ180" s="23" t="str">
        <f t="shared" si="30"/>
        <v/>
      </c>
      <c r="AK180" s="23" t="str">
        <f t="shared" si="30"/>
        <v/>
      </c>
      <c r="AL180" s="23" t="str">
        <f t="shared" si="30"/>
        <v/>
      </c>
    </row>
    <row r="181" spans="2:38" s="23" customFormat="1">
      <c r="B181" s="84">
        <v>9000</v>
      </c>
      <c r="C181" s="83" t="s">
        <v>848</v>
      </c>
      <c r="D181" s="30">
        <v>631</v>
      </c>
      <c r="E181" s="82" t="s">
        <v>724</v>
      </c>
      <c r="F181" s="81">
        <v>4242.6759999999986</v>
      </c>
      <c r="G181" s="80">
        <v>-3.8952592098339983E-2</v>
      </c>
      <c r="H181" s="79">
        <v>795</v>
      </c>
      <c r="I181" s="78">
        <v>10</v>
      </c>
      <c r="J181" s="77" t="s">
        <v>846</v>
      </c>
      <c r="K181" s="24"/>
      <c r="L181" s="150" t="s">
        <v>438</v>
      </c>
      <c r="M181" s="151">
        <v>0.01</v>
      </c>
      <c r="O181" s="38" t="s">
        <v>310</v>
      </c>
      <c r="P181" s="149">
        <f t="shared" si="24"/>
        <v>9.3333333333333339</v>
      </c>
      <c r="Q181" s="23">
        <f t="shared" si="25"/>
        <v>3</v>
      </c>
      <c r="R181" s="149">
        <f t="shared" si="26"/>
        <v>0.70710678118654757</v>
      </c>
      <c r="S181" s="23" t="str">
        <f t="shared" si="31"/>
        <v/>
      </c>
      <c r="T181" s="23" t="str">
        <f t="shared" si="31"/>
        <v/>
      </c>
      <c r="U181" s="23" t="str">
        <f t="shared" si="31"/>
        <v/>
      </c>
      <c r="V181" s="23" t="str">
        <f t="shared" si="31"/>
        <v/>
      </c>
      <c r="W181" s="23" t="str">
        <f t="shared" si="31"/>
        <v/>
      </c>
      <c r="X181" s="23" t="str">
        <f t="shared" si="31"/>
        <v/>
      </c>
      <c r="Y181" s="23" t="str">
        <f t="shared" si="31"/>
        <v/>
      </c>
      <c r="Z181" s="23">
        <f t="shared" si="31"/>
        <v>1</v>
      </c>
      <c r="AA181" s="23" t="str">
        <f t="shared" si="31"/>
        <v/>
      </c>
      <c r="AB181" s="23">
        <f t="shared" si="31"/>
        <v>2</v>
      </c>
      <c r="AC181" s="23" t="str">
        <f t="shared" si="31"/>
        <v/>
      </c>
      <c r="AD181" s="23" t="str">
        <f t="shared" si="31"/>
        <v/>
      </c>
      <c r="AE181" s="23" t="str">
        <f t="shared" si="31"/>
        <v/>
      </c>
      <c r="AF181" s="23" t="str">
        <f t="shared" si="31"/>
        <v/>
      </c>
      <c r="AG181" s="23" t="str">
        <f t="shared" si="31"/>
        <v/>
      </c>
      <c r="AH181" s="23" t="str">
        <f t="shared" si="30"/>
        <v/>
      </c>
      <c r="AI181" s="23" t="str">
        <f t="shared" si="30"/>
        <v/>
      </c>
      <c r="AJ181" s="23" t="str">
        <f t="shared" si="30"/>
        <v/>
      </c>
      <c r="AK181" s="23" t="str">
        <f t="shared" si="30"/>
        <v/>
      </c>
      <c r="AL181" s="23" t="str">
        <f t="shared" si="30"/>
        <v/>
      </c>
    </row>
    <row r="182" spans="2:38" s="23" customFormat="1">
      <c r="B182" s="84">
        <v>9000</v>
      </c>
      <c r="C182" s="83" t="s">
        <v>848</v>
      </c>
      <c r="D182" s="30">
        <v>413</v>
      </c>
      <c r="E182" s="82" t="s">
        <v>96</v>
      </c>
      <c r="F182" s="81">
        <v>7185.5440000000017</v>
      </c>
      <c r="G182" s="80">
        <v>-1.3754513820280586E-2</v>
      </c>
      <c r="H182" s="79">
        <v>811</v>
      </c>
      <c r="I182" s="78">
        <v>10</v>
      </c>
      <c r="J182" s="77" t="s">
        <v>846</v>
      </c>
      <c r="K182" s="24"/>
      <c r="L182" s="150" t="s">
        <v>1014</v>
      </c>
      <c r="M182" s="151">
        <v>0.01</v>
      </c>
      <c r="O182" s="38" t="s">
        <v>307</v>
      </c>
      <c r="P182" s="149">
        <f t="shared" si="24"/>
        <v>9.6666666666666661</v>
      </c>
      <c r="Q182" s="23">
        <f t="shared" si="25"/>
        <v>6</v>
      </c>
      <c r="R182" s="149">
        <f t="shared" si="26"/>
        <v>0.57735026918962573</v>
      </c>
      <c r="S182" s="23" t="str">
        <f t="shared" si="31"/>
        <v/>
      </c>
      <c r="T182" s="23" t="str">
        <f t="shared" si="31"/>
        <v/>
      </c>
      <c r="U182" s="23" t="str">
        <f t="shared" si="31"/>
        <v/>
      </c>
      <c r="V182" s="23" t="str">
        <f t="shared" si="31"/>
        <v/>
      </c>
      <c r="W182" s="23" t="str">
        <f t="shared" si="31"/>
        <v/>
      </c>
      <c r="X182" s="23" t="str">
        <f t="shared" si="31"/>
        <v/>
      </c>
      <c r="Y182" s="23">
        <f t="shared" si="31"/>
        <v>1</v>
      </c>
      <c r="Z182" s="23" t="str">
        <f t="shared" si="31"/>
        <v/>
      </c>
      <c r="AA182" s="23">
        <f t="shared" si="31"/>
        <v>1</v>
      </c>
      <c r="AB182" s="23">
        <f t="shared" si="31"/>
        <v>2</v>
      </c>
      <c r="AC182" s="23">
        <f t="shared" si="31"/>
        <v>2</v>
      </c>
      <c r="AD182" s="23" t="str">
        <f t="shared" si="31"/>
        <v/>
      </c>
      <c r="AE182" s="23" t="str">
        <f t="shared" si="31"/>
        <v/>
      </c>
      <c r="AF182" s="23" t="str">
        <f t="shared" si="31"/>
        <v/>
      </c>
      <c r="AG182" s="23" t="str">
        <f t="shared" si="31"/>
        <v/>
      </c>
      <c r="AH182" s="23" t="str">
        <f t="shared" si="30"/>
        <v/>
      </c>
      <c r="AI182" s="23" t="str">
        <f t="shared" si="30"/>
        <v/>
      </c>
      <c r="AJ182" s="23" t="str">
        <f t="shared" si="30"/>
        <v/>
      </c>
      <c r="AK182" s="23" t="str">
        <f t="shared" si="30"/>
        <v/>
      </c>
      <c r="AL182" s="23" t="str">
        <f t="shared" si="30"/>
        <v/>
      </c>
    </row>
    <row r="183" spans="2:38" s="23" customFormat="1">
      <c r="B183" s="84">
        <v>9000</v>
      </c>
      <c r="C183" s="83" t="s">
        <v>848</v>
      </c>
      <c r="D183" s="30">
        <v>214</v>
      </c>
      <c r="E183" s="82" t="s">
        <v>81</v>
      </c>
      <c r="F183" s="81">
        <v>5051.132999999998</v>
      </c>
      <c r="G183" s="80">
        <v>1.958879734747088E-3</v>
      </c>
      <c r="H183" s="79">
        <v>824</v>
      </c>
      <c r="I183" s="78">
        <v>10</v>
      </c>
      <c r="J183" s="77" t="s">
        <v>846</v>
      </c>
      <c r="K183" s="24"/>
      <c r="L183" s="150" t="s">
        <v>434</v>
      </c>
      <c r="M183" s="151">
        <v>0.01</v>
      </c>
      <c r="O183" s="38" t="s">
        <v>304</v>
      </c>
      <c r="P183" s="149">
        <f t="shared" si="24"/>
        <v>12</v>
      </c>
      <c r="Q183" s="23">
        <f t="shared" si="25"/>
        <v>1</v>
      </c>
      <c r="R183" s="149">
        <f t="shared" si="26"/>
        <v>0</v>
      </c>
      <c r="S183" s="23" t="str">
        <f t="shared" si="31"/>
        <v/>
      </c>
      <c r="T183" s="23" t="str">
        <f t="shared" si="31"/>
        <v/>
      </c>
      <c r="U183" s="23" t="str">
        <f t="shared" si="31"/>
        <v/>
      </c>
      <c r="V183" s="23" t="str">
        <f t="shared" si="31"/>
        <v/>
      </c>
      <c r="W183" s="23" t="str">
        <f t="shared" si="31"/>
        <v/>
      </c>
      <c r="X183" s="23" t="str">
        <f t="shared" si="31"/>
        <v/>
      </c>
      <c r="Y183" s="23" t="str">
        <f t="shared" si="31"/>
        <v/>
      </c>
      <c r="Z183" s="23" t="str">
        <f t="shared" si="31"/>
        <v/>
      </c>
      <c r="AA183" s="23" t="str">
        <f t="shared" si="31"/>
        <v/>
      </c>
      <c r="AB183" s="23" t="str">
        <f t="shared" si="31"/>
        <v/>
      </c>
      <c r="AC183" s="23" t="str">
        <f t="shared" si="31"/>
        <v/>
      </c>
      <c r="AD183" s="23">
        <f t="shared" si="31"/>
        <v>1</v>
      </c>
      <c r="AE183" s="23" t="str">
        <f t="shared" si="31"/>
        <v/>
      </c>
      <c r="AF183" s="23" t="str">
        <f t="shared" si="31"/>
        <v/>
      </c>
      <c r="AG183" s="23" t="str">
        <f t="shared" si="31"/>
        <v/>
      </c>
      <c r="AH183" s="23" t="str">
        <f t="shared" si="31"/>
        <v/>
      </c>
      <c r="AI183" s="23" t="str">
        <f t="shared" ref="AI183:AL206" si="32">IF(COUNTIFS($C$7:$C$1622,$O183,$I$7:$I$1622,AI$6)&gt;0,COUNTIFS($C$7:$C$1622,$O183,$I$7:$I$1622,AI$6),"")</f>
        <v/>
      </c>
      <c r="AJ183" s="23" t="str">
        <f t="shared" si="32"/>
        <v/>
      </c>
      <c r="AK183" s="23" t="str">
        <f t="shared" si="32"/>
        <v/>
      </c>
      <c r="AL183" s="23" t="str">
        <f t="shared" si="32"/>
        <v/>
      </c>
    </row>
    <row r="184" spans="2:38" s="23" customFormat="1">
      <c r="B184" s="84">
        <v>9000</v>
      </c>
      <c r="C184" s="83" t="s">
        <v>848</v>
      </c>
      <c r="D184" s="30">
        <v>213</v>
      </c>
      <c r="E184" s="82" t="s">
        <v>92</v>
      </c>
      <c r="F184" s="81">
        <v>2509.645</v>
      </c>
      <c r="G184" s="80">
        <v>1.5038653725483502E-2</v>
      </c>
      <c r="H184" s="79">
        <v>837</v>
      </c>
      <c r="I184" s="78">
        <v>10</v>
      </c>
      <c r="J184" s="77" t="s">
        <v>846</v>
      </c>
      <c r="K184" s="24"/>
      <c r="L184" s="150" t="s">
        <v>431</v>
      </c>
      <c r="M184" s="151">
        <v>0.01</v>
      </c>
      <c r="O184" s="38" t="s">
        <v>302</v>
      </c>
      <c r="P184" s="149">
        <f t="shared" si="24"/>
        <v>7</v>
      </c>
      <c r="Q184" s="23">
        <f t="shared" si="25"/>
        <v>1</v>
      </c>
      <c r="R184" s="149">
        <f t="shared" si="26"/>
        <v>0</v>
      </c>
      <c r="S184" s="23" t="str">
        <f t="shared" ref="S184:AH199" si="33">IF(COUNTIFS($C$7:$C$1622,$O184,$I$7:$I$1622,S$6)&gt;0,COUNTIFS($C$7:$C$1622,$O184,$I$7:$I$1622,S$6),"")</f>
        <v/>
      </c>
      <c r="T184" s="23" t="str">
        <f t="shared" si="33"/>
        <v/>
      </c>
      <c r="U184" s="23" t="str">
        <f t="shared" si="33"/>
        <v/>
      </c>
      <c r="V184" s="23" t="str">
        <f t="shared" si="33"/>
        <v/>
      </c>
      <c r="W184" s="23" t="str">
        <f t="shared" si="33"/>
        <v/>
      </c>
      <c r="X184" s="23" t="str">
        <f t="shared" si="33"/>
        <v/>
      </c>
      <c r="Y184" s="23">
        <f t="shared" si="33"/>
        <v>1</v>
      </c>
      <c r="Z184" s="23" t="str">
        <f t="shared" si="33"/>
        <v/>
      </c>
      <c r="AA184" s="23" t="str">
        <f t="shared" si="33"/>
        <v/>
      </c>
      <c r="AB184" s="23" t="str">
        <f t="shared" si="33"/>
        <v/>
      </c>
      <c r="AC184" s="23" t="str">
        <f t="shared" si="33"/>
        <v/>
      </c>
      <c r="AD184" s="23" t="str">
        <f t="shared" si="33"/>
        <v/>
      </c>
      <c r="AE184" s="23" t="str">
        <f t="shared" si="33"/>
        <v/>
      </c>
      <c r="AF184" s="23" t="str">
        <f t="shared" si="33"/>
        <v/>
      </c>
      <c r="AG184" s="23" t="str">
        <f t="shared" si="33"/>
        <v/>
      </c>
      <c r="AH184" s="23" t="str">
        <f t="shared" si="33"/>
        <v/>
      </c>
      <c r="AI184" s="23" t="str">
        <f t="shared" si="32"/>
        <v/>
      </c>
      <c r="AJ184" s="23" t="str">
        <f t="shared" si="32"/>
        <v/>
      </c>
      <c r="AK184" s="23" t="str">
        <f t="shared" si="32"/>
        <v/>
      </c>
      <c r="AL184" s="23" t="str">
        <f t="shared" si="32"/>
        <v/>
      </c>
    </row>
    <row r="185" spans="2:38" s="23" customFormat="1">
      <c r="B185" s="84">
        <v>9000</v>
      </c>
      <c r="C185" s="83" t="s">
        <v>848</v>
      </c>
      <c r="D185" s="30">
        <v>312</v>
      </c>
      <c r="E185" s="82" t="s">
        <v>240</v>
      </c>
      <c r="F185" s="81">
        <v>4869.1020000000008</v>
      </c>
      <c r="G185" s="80">
        <v>8.4680755092837706E-2</v>
      </c>
      <c r="H185" s="79">
        <v>890</v>
      </c>
      <c r="I185" s="78">
        <v>11</v>
      </c>
      <c r="J185" s="77" t="s">
        <v>846</v>
      </c>
      <c r="K185" s="24"/>
      <c r="L185" s="150" t="s">
        <v>416</v>
      </c>
      <c r="M185" s="151">
        <v>0.02</v>
      </c>
      <c r="O185" s="38" t="s">
        <v>300</v>
      </c>
      <c r="P185" s="149">
        <f t="shared" si="24"/>
        <v>11.727272727272727</v>
      </c>
      <c r="Q185" s="23">
        <f t="shared" si="25"/>
        <v>11</v>
      </c>
      <c r="R185" s="149">
        <f t="shared" si="26"/>
        <v>0.51754916950676566</v>
      </c>
      <c r="S185" s="23" t="str">
        <f t="shared" si="33"/>
        <v/>
      </c>
      <c r="T185" s="23" t="str">
        <f t="shared" si="33"/>
        <v/>
      </c>
      <c r="U185" s="23" t="str">
        <f t="shared" si="33"/>
        <v/>
      </c>
      <c r="V185" s="23" t="str">
        <f t="shared" si="33"/>
        <v/>
      </c>
      <c r="W185" s="23" t="str">
        <f t="shared" si="33"/>
        <v/>
      </c>
      <c r="X185" s="23" t="str">
        <f t="shared" si="33"/>
        <v/>
      </c>
      <c r="Y185" s="23">
        <f t="shared" si="33"/>
        <v>1</v>
      </c>
      <c r="Z185" s="23">
        <f t="shared" si="33"/>
        <v>1</v>
      </c>
      <c r="AA185" s="23">
        <f t="shared" si="33"/>
        <v>1</v>
      </c>
      <c r="AB185" s="23">
        <f t="shared" si="33"/>
        <v>2</v>
      </c>
      <c r="AC185" s="23" t="str">
        <f t="shared" si="33"/>
        <v/>
      </c>
      <c r="AD185" s="23">
        <f t="shared" si="33"/>
        <v>1</v>
      </c>
      <c r="AE185" s="23">
        <f t="shared" si="33"/>
        <v>2</v>
      </c>
      <c r="AF185" s="23" t="str">
        <f t="shared" si="33"/>
        <v/>
      </c>
      <c r="AG185" s="23">
        <f t="shared" si="33"/>
        <v>2</v>
      </c>
      <c r="AH185" s="23" t="str">
        <f t="shared" si="33"/>
        <v/>
      </c>
      <c r="AI185" s="23">
        <f t="shared" si="32"/>
        <v>1</v>
      </c>
      <c r="AJ185" s="23" t="str">
        <f t="shared" si="32"/>
        <v/>
      </c>
      <c r="AK185" s="23" t="str">
        <f t="shared" si="32"/>
        <v/>
      </c>
      <c r="AL185" s="23" t="str">
        <f t="shared" si="32"/>
        <v/>
      </c>
    </row>
    <row r="186" spans="2:38" s="23" customFormat="1">
      <c r="B186" s="84">
        <v>9000</v>
      </c>
      <c r="C186" s="83" t="s">
        <v>848</v>
      </c>
      <c r="D186" s="30">
        <v>211</v>
      </c>
      <c r="E186" s="82" t="s">
        <v>68</v>
      </c>
      <c r="F186" s="81">
        <v>3745.4340000000007</v>
      </c>
      <c r="G186" s="80">
        <v>0.18920697335046377</v>
      </c>
      <c r="H186" s="79">
        <v>951</v>
      </c>
      <c r="I186" s="78">
        <v>11</v>
      </c>
      <c r="J186" s="77" t="s">
        <v>846</v>
      </c>
      <c r="K186" s="24"/>
      <c r="L186" s="150" t="s">
        <v>414</v>
      </c>
      <c r="M186" s="151">
        <v>0</v>
      </c>
      <c r="O186" s="38" t="s">
        <v>298</v>
      </c>
      <c r="P186" s="149">
        <f t="shared" si="24"/>
        <v>13</v>
      </c>
      <c r="Q186" s="23">
        <f t="shared" si="25"/>
        <v>1</v>
      </c>
      <c r="R186" s="149">
        <f t="shared" si="26"/>
        <v>0</v>
      </c>
      <c r="S186" s="23" t="str">
        <f t="shared" si="33"/>
        <v/>
      </c>
      <c r="T186" s="23" t="str">
        <f t="shared" si="33"/>
        <v/>
      </c>
      <c r="U186" s="23" t="str">
        <f t="shared" si="33"/>
        <v/>
      </c>
      <c r="V186" s="23" t="str">
        <f t="shared" si="33"/>
        <v/>
      </c>
      <c r="W186" s="23" t="str">
        <f t="shared" si="33"/>
        <v/>
      </c>
      <c r="X186" s="23" t="str">
        <f t="shared" si="33"/>
        <v/>
      </c>
      <c r="Y186" s="23" t="str">
        <f t="shared" si="33"/>
        <v/>
      </c>
      <c r="Z186" s="23" t="str">
        <f t="shared" si="33"/>
        <v/>
      </c>
      <c r="AA186" s="23" t="str">
        <f t="shared" si="33"/>
        <v/>
      </c>
      <c r="AB186" s="23" t="str">
        <f t="shared" si="33"/>
        <v/>
      </c>
      <c r="AC186" s="23" t="str">
        <f t="shared" si="33"/>
        <v/>
      </c>
      <c r="AD186" s="23" t="str">
        <f t="shared" si="33"/>
        <v/>
      </c>
      <c r="AE186" s="23">
        <f t="shared" si="33"/>
        <v>1</v>
      </c>
      <c r="AF186" s="23" t="str">
        <f t="shared" si="33"/>
        <v/>
      </c>
      <c r="AG186" s="23" t="str">
        <f t="shared" si="33"/>
        <v/>
      </c>
      <c r="AH186" s="23" t="str">
        <f t="shared" si="33"/>
        <v/>
      </c>
      <c r="AI186" s="23" t="str">
        <f t="shared" si="32"/>
        <v/>
      </c>
      <c r="AJ186" s="23" t="str">
        <f t="shared" si="32"/>
        <v/>
      </c>
      <c r="AK186" s="23" t="str">
        <f t="shared" si="32"/>
        <v/>
      </c>
      <c r="AL186" s="23" t="str">
        <f t="shared" si="32"/>
        <v/>
      </c>
    </row>
    <row r="187" spans="2:38" s="23" customFormat="1">
      <c r="B187" s="84">
        <v>9000</v>
      </c>
      <c r="C187" s="83" t="s">
        <v>848</v>
      </c>
      <c r="D187" s="30">
        <v>412</v>
      </c>
      <c r="E187" s="82" t="s">
        <v>278</v>
      </c>
      <c r="F187" s="81">
        <v>3583.732</v>
      </c>
      <c r="G187" s="80">
        <v>0.19585482222927628</v>
      </c>
      <c r="H187" s="79">
        <v>955</v>
      </c>
      <c r="I187" s="78">
        <v>11</v>
      </c>
      <c r="J187" s="77" t="s">
        <v>846</v>
      </c>
      <c r="K187" s="24"/>
      <c r="L187" s="150" t="s">
        <v>412</v>
      </c>
      <c r="M187" s="151">
        <v>0</v>
      </c>
      <c r="O187" s="38" t="s">
        <v>276</v>
      </c>
      <c r="P187" s="149">
        <f t="shared" si="24"/>
        <v>11.909090909090908</v>
      </c>
      <c r="Q187" s="23">
        <f t="shared" si="25"/>
        <v>55</v>
      </c>
      <c r="R187" s="149">
        <f t="shared" si="26"/>
        <v>4.7022453265552953</v>
      </c>
      <c r="S187" s="23" t="str">
        <f t="shared" si="33"/>
        <v/>
      </c>
      <c r="T187" s="23" t="str">
        <f t="shared" si="33"/>
        <v/>
      </c>
      <c r="U187" s="23" t="str">
        <f t="shared" si="33"/>
        <v/>
      </c>
      <c r="V187" s="23" t="str">
        <f t="shared" si="33"/>
        <v/>
      </c>
      <c r="W187" s="23">
        <f t="shared" si="33"/>
        <v>1</v>
      </c>
      <c r="X187" s="23" t="str">
        <f t="shared" si="33"/>
        <v/>
      </c>
      <c r="Y187" s="23">
        <f t="shared" si="33"/>
        <v>2</v>
      </c>
      <c r="Z187" s="23" t="str">
        <f t="shared" si="33"/>
        <v/>
      </c>
      <c r="AA187" s="23">
        <f t="shared" si="33"/>
        <v>1</v>
      </c>
      <c r="AB187" s="23">
        <f t="shared" si="33"/>
        <v>5</v>
      </c>
      <c r="AC187" s="23">
        <f t="shared" si="33"/>
        <v>11</v>
      </c>
      <c r="AD187" s="23">
        <f t="shared" si="33"/>
        <v>14</v>
      </c>
      <c r="AE187" s="23">
        <f t="shared" si="33"/>
        <v>10</v>
      </c>
      <c r="AF187" s="23">
        <f t="shared" si="33"/>
        <v>7</v>
      </c>
      <c r="AG187" s="23">
        <f t="shared" si="33"/>
        <v>4</v>
      </c>
      <c r="AH187" s="23" t="str">
        <f t="shared" si="33"/>
        <v/>
      </c>
      <c r="AI187" s="23" t="str">
        <f t="shared" si="32"/>
        <v/>
      </c>
      <c r="AJ187" s="23" t="str">
        <f t="shared" si="32"/>
        <v/>
      </c>
      <c r="AK187" s="23" t="str">
        <f t="shared" si="32"/>
        <v/>
      </c>
      <c r="AL187" s="23" t="str">
        <f t="shared" si="32"/>
        <v/>
      </c>
    </row>
    <row r="188" spans="2:38" s="23" customFormat="1">
      <c r="B188" s="84">
        <v>9000</v>
      </c>
      <c r="C188" s="83" t="s">
        <v>848</v>
      </c>
      <c r="D188" s="30">
        <v>313</v>
      </c>
      <c r="E188" s="82" t="s">
        <v>118</v>
      </c>
      <c r="F188" s="81">
        <v>3278.0649999999996</v>
      </c>
      <c r="G188" s="80">
        <v>0.21492511140537549</v>
      </c>
      <c r="H188" s="79">
        <v>971</v>
      </c>
      <c r="I188" s="78">
        <v>11</v>
      </c>
      <c r="J188" s="77" t="s">
        <v>846</v>
      </c>
      <c r="K188" s="24"/>
      <c r="L188" s="150" t="s">
        <v>1015</v>
      </c>
      <c r="M188" s="151">
        <v>0</v>
      </c>
      <c r="O188" s="38" t="s">
        <v>272</v>
      </c>
      <c r="P188" s="149">
        <f t="shared" si="24"/>
        <v>3.1818181818181817</v>
      </c>
      <c r="Q188" s="23">
        <f t="shared" si="25"/>
        <v>11</v>
      </c>
      <c r="R188" s="149">
        <f t="shared" si="26"/>
        <v>1.3038404810405297</v>
      </c>
      <c r="S188" s="23">
        <f t="shared" si="33"/>
        <v>1</v>
      </c>
      <c r="T188" s="23">
        <f t="shared" si="33"/>
        <v>2</v>
      </c>
      <c r="U188" s="23">
        <f t="shared" si="33"/>
        <v>3</v>
      </c>
      <c r="V188" s="23">
        <f t="shared" si="33"/>
        <v>4</v>
      </c>
      <c r="W188" s="23">
        <f t="shared" si="33"/>
        <v>1</v>
      </c>
      <c r="X188" s="23" t="str">
        <f t="shared" si="33"/>
        <v/>
      </c>
      <c r="Y188" s="23" t="str">
        <f t="shared" si="33"/>
        <v/>
      </c>
      <c r="Z188" s="23" t="str">
        <f t="shared" si="33"/>
        <v/>
      </c>
      <c r="AA188" s="23" t="str">
        <f t="shared" si="33"/>
        <v/>
      </c>
      <c r="AB188" s="23" t="str">
        <f t="shared" si="33"/>
        <v/>
      </c>
      <c r="AC188" s="23" t="str">
        <f t="shared" si="33"/>
        <v/>
      </c>
      <c r="AD188" s="23" t="str">
        <f t="shared" si="33"/>
        <v/>
      </c>
      <c r="AE188" s="23" t="str">
        <f t="shared" si="33"/>
        <v/>
      </c>
      <c r="AF188" s="23" t="str">
        <f t="shared" si="33"/>
        <v/>
      </c>
      <c r="AG188" s="23" t="str">
        <f t="shared" si="33"/>
        <v/>
      </c>
      <c r="AH188" s="23" t="str">
        <f t="shared" si="33"/>
        <v/>
      </c>
      <c r="AI188" s="23" t="str">
        <f t="shared" si="32"/>
        <v/>
      </c>
      <c r="AJ188" s="23" t="str">
        <f t="shared" si="32"/>
        <v/>
      </c>
      <c r="AK188" s="23" t="str">
        <f t="shared" si="32"/>
        <v/>
      </c>
      <c r="AL188" s="23" t="str">
        <f t="shared" si="32"/>
        <v/>
      </c>
    </row>
    <row r="189" spans="2:38" s="23" customFormat="1">
      <c r="B189" s="84">
        <v>9000</v>
      </c>
      <c r="C189" s="83" t="s">
        <v>848</v>
      </c>
      <c r="D189" s="30">
        <v>641</v>
      </c>
      <c r="E189" s="82" t="s">
        <v>723</v>
      </c>
      <c r="F189" s="81">
        <v>2931.4720000000002</v>
      </c>
      <c r="G189" s="80">
        <v>0.23756686459314777</v>
      </c>
      <c r="H189" s="79">
        <v>985</v>
      </c>
      <c r="I189" s="78">
        <v>11</v>
      </c>
      <c r="J189" s="77" t="s">
        <v>846</v>
      </c>
      <c r="K189" s="24"/>
      <c r="L189" s="150" t="s">
        <v>1016</v>
      </c>
      <c r="M189" s="151">
        <v>0.01</v>
      </c>
      <c r="O189" s="38" t="s">
        <v>265</v>
      </c>
      <c r="P189" s="149">
        <f t="shared" si="24"/>
        <v>12.222222222222221</v>
      </c>
      <c r="Q189" s="23">
        <f t="shared" si="25"/>
        <v>27</v>
      </c>
      <c r="R189" s="149">
        <f t="shared" si="26"/>
        <v>1.8027756377319946</v>
      </c>
      <c r="S189" s="23" t="str">
        <f t="shared" si="33"/>
        <v/>
      </c>
      <c r="T189" s="23" t="str">
        <f t="shared" si="33"/>
        <v/>
      </c>
      <c r="U189" s="23" t="str">
        <f t="shared" si="33"/>
        <v/>
      </c>
      <c r="V189" s="23" t="str">
        <f t="shared" si="33"/>
        <v/>
      </c>
      <c r="W189" s="23">
        <f t="shared" si="33"/>
        <v>1</v>
      </c>
      <c r="X189" s="23" t="str">
        <f t="shared" si="33"/>
        <v/>
      </c>
      <c r="Y189" s="23" t="str">
        <f t="shared" si="33"/>
        <v/>
      </c>
      <c r="Z189" s="23" t="str">
        <f t="shared" si="33"/>
        <v/>
      </c>
      <c r="AA189" s="23">
        <f t="shared" si="33"/>
        <v>4</v>
      </c>
      <c r="AB189" s="23">
        <f t="shared" si="33"/>
        <v>4</v>
      </c>
      <c r="AC189" s="23">
        <f t="shared" si="33"/>
        <v>2</v>
      </c>
      <c r="AD189" s="23">
        <f t="shared" si="33"/>
        <v>2</v>
      </c>
      <c r="AE189" s="23">
        <f t="shared" si="33"/>
        <v>3</v>
      </c>
      <c r="AF189" s="23">
        <f t="shared" si="33"/>
        <v>7</v>
      </c>
      <c r="AG189" s="23" t="str">
        <f t="shared" si="33"/>
        <v/>
      </c>
      <c r="AH189" s="23">
        <f t="shared" si="33"/>
        <v>2</v>
      </c>
      <c r="AI189" s="23">
        <f t="shared" si="32"/>
        <v>2</v>
      </c>
      <c r="AJ189" s="23" t="str">
        <f t="shared" si="32"/>
        <v/>
      </c>
      <c r="AK189" s="23" t="str">
        <f t="shared" si="32"/>
        <v/>
      </c>
      <c r="AL189" s="23" t="str">
        <f t="shared" si="32"/>
        <v/>
      </c>
    </row>
    <row r="190" spans="2:38" s="23" customFormat="1">
      <c r="B190" s="84">
        <v>9000</v>
      </c>
      <c r="C190" s="83" t="s">
        <v>848</v>
      </c>
      <c r="D190" s="30">
        <v>415</v>
      </c>
      <c r="E190" s="82" t="s">
        <v>103</v>
      </c>
      <c r="F190" s="81">
        <v>6379.2440000000015</v>
      </c>
      <c r="G190" s="80">
        <v>0.33747040530502437</v>
      </c>
      <c r="H190" s="79">
        <v>1033</v>
      </c>
      <c r="I190" s="78">
        <v>12</v>
      </c>
      <c r="J190" s="77" t="s">
        <v>846</v>
      </c>
      <c r="K190" s="24"/>
      <c r="L190" s="150" t="s">
        <v>408</v>
      </c>
      <c r="M190" s="151">
        <v>0</v>
      </c>
      <c r="O190" s="38" t="s">
        <v>263</v>
      </c>
      <c r="P190" s="149">
        <f t="shared" si="24"/>
        <v>5.25</v>
      </c>
      <c r="Q190" s="23">
        <f t="shared" si="25"/>
        <v>4</v>
      </c>
      <c r="R190" s="149">
        <f t="shared" si="26"/>
        <v>0.57735026918962584</v>
      </c>
      <c r="S190" s="23" t="str">
        <f t="shared" si="33"/>
        <v/>
      </c>
      <c r="T190" s="23" t="str">
        <f t="shared" si="33"/>
        <v/>
      </c>
      <c r="U190" s="23" t="str">
        <f t="shared" si="33"/>
        <v/>
      </c>
      <c r="V190" s="23">
        <f t="shared" si="33"/>
        <v>1</v>
      </c>
      <c r="W190" s="23">
        <f t="shared" si="33"/>
        <v>2</v>
      </c>
      <c r="X190" s="23" t="str">
        <f t="shared" si="33"/>
        <v/>
      </c>
      <c r="Y190" s="23">
        <f t="shared" si="33"/>
        <v>1</v>
      </c>
      <c r="Z190" s="23" t="str">
        <f t="shared" si="33"/>
        <v/>
      </c>
      <c r="AA190" s="23" t="str">
        <f t="shared" si="33"/>
        <v/>
      </c>
      <c r="AB190" s="23" t="str">
        <f t="shared" si="33"/>
        <v/>
      </c>
      <c r="AC190" s="23" t="str">
        <f t="shared" si="33"/>
        <v/>
      </c>
      <c r="AD190" s="23" t="str">
        <f t="shared" si="33"/>
        <v/>
      </c>
      <c r="AE190" s="23" t="str">
        <f t="shared" si="33"/>
        <v/>
      </c>
      <c r="AF190" s="23" t="str">
        <f t="shared" si="33"/>
        <v/>
      </c>
      <c r="AG190" s="23" t="str">
        <f t="shared" si="33"/>
        <v/>
      </c>
      <c r="AH190" s="23" t="str">
        <f t="shared" si="33"/>
        <v/>
      </c>
      <c r="AI190" s="23" t="str">
        <f t="shared" si="32"/>
        <v/>
      </c>
      <c r="AJ190" s="23" t="str">
        <f t="shared" si="32"/>
        <v/>
      </c>
      <c r="AK190" s="23" t="str">
        <f t="shared" si="32"/>
        <v/>
      </c>
      <c r="AL190" s="23" t="str">
        <f t="shared" si="32"/>
        <v/>
      </c>
    </row>
    <row r="191" spans="2:38" s="23" customFormat="1">
      <c r="B191" s="84">
        <v>9000</v>
      </c>
      <c r="C191" s="83" t="s">
        <v>848</v>
      </c>
      <c r="D191" s="30">
        <v>223</v>
      </c>
      <c r="E191" s="82" t="s">
        <v>77</v>
      </c>
      <c r="F191" s="81">
        <v>2689.9219999999991</v>
      </c>
      <c r="G191" s="80">
        <v>0.34599421289588267</v>
      </c>
      <c r="H191" s="79">
        <v>1039</v>
      </c>
      <c r="I191" s="78">
        <v>12</v>
      </c>
      <c r="J191" s="77" t="s">
        <v>846</v>
      </c>
      <c r="K191" s="24"/>
      <c r="L191" s="150" t="s">
        <v>1017</v>
      </c>
      <c r="M191" s="151">
        <v>0</v>
      </c>
      <c r="O191" s="38" t="s">
        <v>261</v>
      </c>
      <c r="P191" s="149">
        <f t="shared" si="24"/>
        <v>5</v>
      </c>
      <c r="Q191" s="23">
        <f t="shared" si="25"/>
        <v>1</v>
      </c>
      <c r="R191" s="149">
        <f t="shared" si="26"/>
        <v>0</v>
      </c>
      <c r="S191" s="23" t="str">
        <f t="shared" si="33"/>
        <v/>
      </c>
      <c r="T191" s="23" t="str">
        <f t="shared" si="33"/>
        <v/>
      </c>
      <c r="U191" s="23" t="str">
        <f t="shared" si="33"/>
        <v/>
      </c>
      <c r="V191" s="23" t="str">
        <f t="shared" si="33"/>
        <v/>
      </c>
      <c r="W191" s="23">
        <f t="shared" si="33"/>
        <v>1</v>
      </c>
      <c r="X191" s="23" t="str">
        <f t="shared" si="33"/>
        <v/>
      </c>
      <c r="Y191" s="23" t="str">
        <f t="shared" si="33"/>
        <v/>
      </c>
      <c r="Z191" s="23" t="str">
        <f t="shared" si="33"/>
        <v/>
      </c>
      <c r="AA191" s="23" t="str">
        <f t="shared" si="33"/>
        <v/>
      </c>
      <c r="AB191" s="23" t="str">
        <f t="shared" si="33"/>
        <v/>
      </c>
      <c r="AC191" s="23" t="str">
        <f t="shared" si="33"/>
        <v/>
      </c>
      <c r="AD191" s="23" t="str">
        <f t="shared" si="33"/>
        <v/>
      </c>
      <c r="AE191" s="23" t="str">
        <f t="shared" si="33"/>
        <v/>
      </c>
      <c r="AF191" s="23" t="str">
        <f t="shared" si="33"/>
        <v/>
      </c>
      <c r="AG191" s="23" t="str">
        <f t="shared" si="33"/>
        <v/>
      </c>
      <c r="AH191" s="23" t="str">
        <f t="shared" si="33"/>
        <v/>
      </c>
      <c r="AI191" s="23" t="str">
        <f t="shared" si="32"/>
        <v/>
      </c>
      <c r="AJ191" s="23" t="str">
        <f t="shared" si="32"/>
        <v/>
      </c>
      <c r="AK191" s="23" t="str">
        <f t="shared" si="32"/>
        <v/>
      </c>
      <c r="AL191" s="23" t="str">
        <f t="shared" si="32"/>
        <v/>
      </c>
    </row>
    <row r="192" spans="2:38" s="23" customFormat="1">
      <c r="B192" s="84">
        <v>9000</v>
      </c>
      <c r="C192" s="83" t="s">
        <v>848</v>
      </c>
      <c r="D192" s="30">
        <v>234</v>
      </c>
      <c r="E192" s="82" t="s">
        <v>361</v>
      </c>
      <c r="F192" s="81">
        <v>2834.2119999999995</v>
      </c>
      <c r="G192" s="80">
        <v>0.39615687429262575</v>
      </c>
      <c r="H192" s="79">
        <v>1066</v>
      </c>
      <c r="I192" s="78">
        <v>12</v>
      </c>
      <c r="J192" s="77" t="s">
        <v>846</v>
      </c>
      <c r="K192" s="24"/>
      <c r="L192" s="150" t="s">
        <v>1018</v>
      </c>
      <c r="M192" s="151">
        <v>0</v>
      </c>
      <c r="O192" s="38" t="s">
        <v>254</v>
      </c>
      <c r="P192" s="149">
        <f t="shared" si="24"/>
        <v>6.8888888888888893</v>
      </c>
      <c r="Q192" s="23">
        <f t="shared" si="25"/>
        <v>18</v>
      </c>
      <c r="R192" s="149">
        <f t="shared" si="26"/>
        <v>1.3228756555322954</v>
      </c>
      <c r="S192" s="23" t="str">
        <f t="shared" si="33"/>
        <v/>
      </c>
      <c r="T192" s="23">
        <f t="shared" si="33"/>
        <v>1</v>
      </c>
      <c r="U192" s="23" t="str">
        <f t="shared" si="33"/>
        <v/>
      </c>
      <c r="V192" s="23">
        <f t="shared" si="33"/>
        <v>2</v>
      </c>
      <c r="W192" s="23">
        <f t="shared" si="33"/>
        <v>3</v>
      </c>
      <c r="X192" s="23">
        <f t="shared" si="33"/>
        <v>4</v>
      </c>
      <c r="Y192" s="23">
        <f t="shared" si="33"/>
        <v>1</v>
      </c>
      <c r="Z192" s="23">
        <f t="shared" si="33"/>
        <v>1</v>
      </c>
      <c r="AA192" s="23">
        <f t="shared" si="33"/>
        <v>1</v>
      </c>
      <c r="AB192" s="23">
        <f t="shared" si="33"/>
        <v>4</v>
      </c>
      <c r="AC192" s="23">
        <f t="shared" si="33"/>
        <v>1</v>
      </c>
      <c r="AD192" s="23" t="str">
        <f t="shared" si="33"/>
        <v/>
      </c>
      <c r="AE192" s="23" t="str">
        <f t="shared" si="33"/>
        <v/>
      </c>
      <c r="AF192" s="23" t="str">
        <f t="shared" si="33"/>
        <v/>
      </c>
      <c r="AG192" s="23" t="str">
        <f t="shared" si="33"/>
        <v/>
      </c>
      <c r="AH192" s="23" t="str">
        <f t="shared" si="33"/>
        <v/>
      </c>
      <c r="AI192" s="23" t="str">
        <f t="shared" si="32"/>
        <v/>
      </c>
      <c r="AJ192" s="23" t="str">
        <f t="shared" si="32"/>
        <v/>
      </c>
      <c r="AK192" s="23" t="str">
        <f t="shared" si="32"/>
        <v/>
      </c>
      <c r="AL192" s="23" t="str">
        <f t="shared" si="32"/>
        <v/>
      </c>
    </row>
    <row r="193" spans="2:38" s="23" customFormat="1">
      <c r="B193" s="84">
        <v>9000</v>
      </c>
      <c r="C193" s="83" t="s">
        <v>848</v>
      </c>
      <c r="D193" s="30">
        <v>642</v>
      </c>
      <c r="E193" s="82" t="s">
        <v>728</v>
      </c>
      <c r="F193" s="81">
        <v>4242.4319999999998</v>
      </c>
      <c r="G193" s="80">
        <v>0.40511471244796232</v>
      </c>
      <c r="H193" s="79">
        <v>1072</v>
      </c>
      <c r="I193" s="78">
        <v>12</v>
      </c>
      <c r="J193" s="77" t="s">
        <v>846</v>
      </c>
      <c r="K193" s="24"/>
      <c r="L193" s="150" t="s">
        <v>404</v>
      </c>
      <c r="M193" s="151">
        <v>0</v>
      </c>
      <c r="O193" s="38" t="s">
        <v>238</v>
      </c>
      <c r="P193" s="149">
        <f t="shared" si="24"/>
        <v>13.324324324324325</v>
      </c>
      <c r="Q193" s="23">
        <f t="shared" si="25"/>
        <v>37</v>
      </c>
      <c r="R193" s="149">
        <f t="shared" si="26"/>
        <v>4.5123287902269613</v>
      </c>
      <c r="S193" s="23" t="str">
        <f t="shared" si="33"/>
        <v/>
      </c>
      <c r="T193" s="23" t="str">
        <f t="shared" si="33"/>
        <v/>
      </c>
      <c r="U193" s="23" t="str">
        <f t="shared" si="33"/>
        <v/>
      </c>
      <c r="V193" s="23" t="str">
        <f t="shared" si="33"/>
        <v/>
      </c>
      <c r="W193" s="23" t="str">
        <f t="shared" si="33"/>
        <v/>
      </c>
      <c r="X193" s="23" t="str">
        <f t="shared" si="33"/>
        <v/>
      </c>
      <c r="Y193" s="23" t="str">
        <f t="shared" si="33"/>
        <v/>
      </c>
      <c r="Z193" s="23" t="str">
        <f t="shared" si="33"/>
        <v/>
      </c>
      <c r="AA193" s="23" t="str">
        <f t="shared" si="33"/>
        <v/>
      </c>
      <c r="AB193" s="23">
        <f t="shared" si="33"/>
        <v>1</v>
      </c>
      <c r="AC193" s="23">
        <f t="shared" si="33"/>
        <v>1</v>
      </c>
      <c r="AD193" s="23">
        <f t="shared" si="33"/>
        <v>9</v>
      </c>
      <c r="AE193" s="23">
        <f t="shared" si="33"/>
        <v>12</v>
      </c>
      <c r="AF193" s="23">
        <f t="shared" si="33"/>
        <v>9</v>
      </c>
      <c r="AG193" s="23">
        <f t="shared" si="33"/>
        <v>2</v>
      </c>
      <c r="AH193" s="23">
        <f t="shared" si="33"/>
        <v>1</v>
      </c>
      <c r="AI193" s="23">
        <f t="shared" si="32"/>
        <v>1</v>
      </c>
      <c r="AJ193" s="23" t="str">
        <f t="shared" si="32"/>
        <v/>
      </c>
      <c r="AK193" s="23">
        <f t="shared" si="32"/>
        <v>1</v>
      </c>
      <c r="AL193" s="23" t="str">
        <f t="shared" si="32"/>
        <v/>
      </c>
    </row>
    <row r="194" spans="2:38" s="23" customFormat="1">
      <c r="B194" s="84">
        <v>9000</v>
      </c>
      <c r="C194" s="83" t="s">
        <v>848</v>
      </c>
      <c r="D194" s="30">
        <v>414</v>
      </c>
      <c r="E194" s="82" t="s">
        <v>89</v>
      </c>
      <c r="F194" s="81">
        <v>6850.565999999998</v>
      </c>
      <c r="G194" s="80">
        <v>0.40704595017994921</v>
      </c>
      <c r="H194" s="79">
        <v>1073</v>
      </c>
      <c r="I194" s="78">
        <v>12</v>
      </c>
      <c r="J194" s="77" t="s">
        <v>846</v>
      </c>
      <c r="K194" s="24"/>
      <c r="L194" s="150" t="s">
        <v>402</v>
      </c>
      <c r="M194" s="151">
        <v>0</v>
      </c>
      <c r="O194" s="38" t="s">
        <v>233</v>
      </c>
      <c r="P194" s="149">
        <f t="shared" si="24"/>
        <v>16.899999999999999</v>
      </c>
      <c r="Q194" s="23">
        <f t="shared" si="25"/>
        <v>10</v>
      </c>
      <c r="R194" s="149">
        <f t="shared" si="26"/>
        <v>0.78679579246944309</v>
      </c>
      <c r="S194" s="23" t="str">
        <f t="shared" si="33"/>
        <v/>
      </c>
      <c r="T194" s="23" t="str">
        <f t="shared" si="33"/>
        <v/>
      </c>
      <c r="U194" s="23" t="str">
        <f t="shared" si="33"/>
        <v/>
      </c>
      <c r="V194" s="23" t="str">
        <f t="shared" si="33"/>
        <v/>
      </c>
      <c r="W194" s="23" t="str">
        <f t="shared" si="33"/>
        <v/>
      </c>
      <c r="X194" s="23" t="str">
        <f t="shared" si="33"/>
        <v/>
      </c>
      <c r="Y194" s="23" t="str">
        <f t="shared" si="33"/>
        <v/>
      </c>
      <c r="Z194" s="23" t="str">
        <f t="shared" si="33"/>
        <v/>
      </c>
      <c r="AA194" s="23" t="str">
        <f t="shared" si="33"/>
        <v/>
      </c>
      <c r="AB194" s="23" t="str">
        <f t="shared" si="33"/>
        <v/>
      </c>
      <c r="AC194" s="23">
        <f t="shared" si="33"/>
        <v>1</v>
      </c>
      <c r="AD194" s="23" t="str">
        <f t="shared" si="33"/>
        <v/>
      </c>
      <c r="AE194" s="23">
        <f t="shared" si="33"/>
        <v>1</v>
      </c>
      <c r="AF194" s="23" t="str">
        <f t="shared" si="33"/>
        <v/>
      </c>
      <c r="AG194" s="23" t="str">
        <f t="shared" si="33"/>
        <v/>
      </c>
      <c r="AH194" s="23">
        <f t="shared" si="33"/>
        <v>1</v>
      </c>
      <c r="AI194" s="23">
        <f t="shared" si="32"/>
        <v>1</v>
      </c>
      <c r="AJ194" s="23">
        <f t="shared" si="32"/>
        <v>3</v>
      </c>
      <c r="AK194" s="23">
        <f t="shared" si="32"/>
        <v>2</v>
      </c>
      <c r="AL194" s="23">
        <f t="shared" si="32"/>
        <v>1</v>
      </c>
    </row>
    <row r="195" spans="2:38" s="23" customFormat="1">
      <c r="B195" s="84">
        <v>9000</v>
      </c>
      <c r="C195" s="83" t="s">
        <v>848</v>
      </c>
      <c r="D195" s="30">
        <v>613</v>
      </c>
      <c r="E195" s="82" t="s">
        <v>720</v>
      </c>
      <c r="F195" s="81">
        <v>4365.8339999999998</v>
      </c>
      <c r="G195" s="80">
        <v>0.51615771196549232</v>
      </c>
      <c r="H195" s="79">
        <v>1132</v>
      </c>
      <c r="I195" s="78">
        <v>12</v>
      </c>
      <c r="J195" s="77" t="s">
        <v>846</v>
      </c>
      <c r="K195" s="24"/>
      <c r="L195" s="150" t="s">
        <v>1019</v>
      </c>
      <c r="M195" s="151">
        <v>0</v>
      </c>
      <c r="O195" s="38" t="s">
        <v>231</v>
      </c>
      <c r="P195" s="149">
        <f t="shared" si="24"/>
        <v>14</v>
      </c>
      <c r="Q195" s="23">
        <f t="shared" si="25"/>
        <v>1</v>
      </c>
      <c r="R195" s="149">
        <f t="shared" si="26"/>
        <v>0</v>
      </c>
      <c r="S195" s="23" t="str">
        <f t="shared" si="33"/>
        <v/>
      </c>
      <c r="T195" s="23" t="str">
        <f t="shared" si="33"/>
        <v/>
      </c>
      <c r="U195" s="23" t="str">
        <f t="shared" si="33"/>
        <v/>
      </c>
      <c r="V195" s="23" t="str">
        <f t="shared" si="33"/>
        <v/>
      </c>
      <c r="W195" s="23" t="str">
        <f t="shared" si="33"/>
        <v/>
      </c>
      <c r="X195" s="23" t="str">
        <f t="shared" si="33"/>
        <v/>
      </c>
      <c r="Y195" s="23" t="str">
        <f t="shared" si="33"/>
        <v/>
      </c>
      <c r="Z195" s="23" t="str">
        <f t="shared" si="33"/>
        <v/>
      </c>
      <c r="AA195" s="23" t="str">
        <f t="shared" si="33"/>
        <v/>
      </c>
      <c r="AB195" s="23" t="str">
        <f t="shared" si="33"/>
        <v/>
      </c>
      <c r="AC195" s="23" t="str">
        <f t="shared" si="33"/>
        <v/>
      </c>
      <c r="AD195" s="23" t="str">
        <f t="shared" si="33"/>
        <v/>
      </c>
      <c r="AE195" s="23" t="str">
        <f t="shared" si="33"/>
        <v/>
      </c>
      <c r="AF195" s="23">
        <f t="shared" si="33"/>
        <v>1</v>
      </c>
      <c r="AG195" s="23" t="str">
        <f t="shared" si="33"/>
        <v/>
      </c>
      <c r="AH195" s="23" t="str">
        <f t="shared" si="33"/>
        <v/>
      </c>
      <c r="AI195" s="23" t="str">
        <f t="shared" si="32"/>
        <v/>
      </c>
      <c r="AJ195" s="23" t="str">
        <f t="shared" si="32"/>
        <v/>
      </c>
      <c r="AK195" s="23" t="str">
        <f t="shared" si="32"/>
        <v/>
      </c>
      <c r="AL195" s="23" t="str">
        <f t="shared" si="32"/>
        <v/>
      </c>
    </row>
    <row r="196" spans="2:38" s="23" customFormat="1">
      <c r="B196" s="84">
        <v>9000</v>
      </c>
      <c r="C196" s="83" t="s">
        <v>848</v>
      </c>
      <c r="D196" s="30">
        <v>423</v>
      </c>
      <c r="E196" s="82" t="s">
        <v>79</v>
      </c>
      <c r="F196" s="81">
        <v>4519.0350000000008</v>
      </c>
      <c r="G196" s="80">
        <v>0.52976290112436175</v>
      </c>
      <c r="H196" s="79">
        <v>1136</v>
      </c>
      <c r="I196" s="78">
        <v>12</v>
      </c>
      <c r="J196" s="77" t="s">
        <v>846</v>
      </c>
      <c r="K196" s="24"/>
      <c r="L196" s="150" t="s">
        <v>395</v>
      </c>
      <c r="M196" s="151">
        <v>0.01</v>
      </c>
      <c r="O196" s="38" t="s">
        <v>208</v>
      </c>
      <c r="P196" s="149">
        <f t="shared" si="24"/>
        <v>15.363636363636363</v>
      </c>
      <c r="Q196" s="23">
        <f t="shared" si="25"/>
        <v>22</v>
      </c>
      <c r="R196" s="149">
        <f t="shared" si="26"/>
        <v>1.9086270308410553</v>
      </c>
      <c r="S196" s="23" t="str">
        <f t="shared" si="33"/>
        <v/>
      </c>
      <c r="T196" s="23" t="str">
        <f t="shared" si="33"/>
        <v/>
      </c>
      <c r="U196" s="23" t="str">
        <f t="shared" si="33"/>
        <v/>
      </c>
      <c r="V196" s="23" t="str">
        <f t="shared" si="33"/>
        <v/>
      </c>
      <c r="W196" s="23" t="str">
        <f t="shared" si="33"/>
        <v/>
      </c>
      <c r="X196" s="23" t="str">
        <f t="shared" si="33"/>
        <v/>
      </c>
      <c r="Y196" s="23" t="str">
        <f t="shared" si="33"/>
        <v/>
      </c>
      <c r="Z196" s="23" t="str">
        <f t="shared" si="33"/>
        <v/>
      </c>
      <c r="AA196" s="23" t="str">
        <f t="shared" si="33"/>
        <v/>
      </c>
      <c r="AB196" s="23">
        <f t="shared" si="33"/>
        <v>1</v>
      </c>
      <c r="AC196" s="23">
        <f t="shared" si="33"/>
        <v>1</v>
      </c>
      <c r="AD196" s="23" t="str">
        <f t="shared" si="33"/>
        <v/>
      </c>
      <c r="AE196" s="23">
        <f t="shared" si="33"/>
        <v>1</v>
      </c>
      <c r="AF196" s="23">
        <f t="shared" si="33"/>
        <v>3</v>
      </c>
      <c r="AG196" s="23">
        <f t="shared" si="33"/>
        <v>3</v>
      </c>
      <c r="AH196" s="23">
        <f t="shared" si="33"/>
        <v>6</v>
      </c>
      <c r="AI196" s="23">
        <f t="shared" si="32"/>
        <v>5</v>
      </c>
      <c r="AJ196" s="23">
        <f t="shared" si="32"/>
        <v>2</v>
      </c>
      <c r="AK196" s="23" t="str">
        <f t="shared" si="32"/>
        <v/>
      </c>
      <c r="AL196" s="23" t="str">
        <f t="shared" si="32"/>
        <v/>
      </c>
    </row>
    <row r="197" spans="2:38" s="23" customFormat="1">
      <c r="B197" s="84">
        <v>9000</v>
      </c>
      <c r="C197" s="83" t="s">
        <v>848</v>
      </c>
      <c r="D197" s="30">
        <v>611</v>
      </c>
      <c r="E197" s="82" t="s">
        <v>277</v>
      </c>
      <c r="F197" s="81">
        <v>3460.6220000000003</v>
      </c>
      <c r="G197" s="80">
        <v>0.54447360717629611</v>
      </c>
      <c r="H197" s="79">
        <v>1145</v>
      </c>
      <c r="I197" s="78">
        <v>12</v>
      </c>
      <c r="J197" s="77" t="s">
        <v>846</v>
      </c>
      <c r="K197" s="24"/>
      <c r="L197" s="150" t="s">
        <v>393</v>
      </c>
      <c r="M197" s="151">
        <v>0</v>
      </c>
      <c r="O197" s="38" t="s">
        <v>205</v>
      </c>
      <c r="P197" s="149">
        <f t="shared" si="24"/>
        <v>4</v>
      </c>
      <c r="Q197" s="23">
        <f t="shared" si="25"/>
        <v>1</v>
      </c>
      <c r="R197" s="149">
        <f t="shared" si="26"/>
        <v>0</v>
      </c>
      <c r="S197" s="23" t="str">
        <f t="shared" si="33"/>
        <v/>
      </c>
      <c r="T197" s="23" t="str">
        <f t="shared" si="33"/>
        <v/>
      </c>
      <c r="U197" s="23" t="str">
        <f t="shared" si="33"/>
        <v/>
      </c>
      <c r="V197" s="23">
        <f t="shared" si="33"/>
        <v>1</v>
      </c>
      <c r="W197" s="23" t="str">
        <f t="shared" si="33"/>
        <v/>
      </c>
      <c r="X197" s="23" t="str">
        <f t="shared" si="33"/>
        <v/>
      </c>
      <c r="Y197" s="23" t="str">
        <f t="shared" si="33"/>
        <v/>
      </c>
      <c r="Z197" s="23" t="str">
        <f t="shared" si="33"/>
        <v/>
      </c>
      <c r="AA197" s="23" t="str">
        <f t="shared" si="33"/>
        <v/>
      </c>
      <c r="AB197" s="23" t="str">
        <f t="shared" si="33"/>
        <v/>
      </c>
      <c r="AC197" s="23" t="str">
        <f t="shared" si="33"/>
        <v/>
      </c>
      <c r="AD197" s="23" t="str">
        <f t="shared" si="33"/>
        <v/>
      </c>
      <c r="AE197" s="23" t="str">
        <f t="shared" si="33"/>
        <v/>
      </c>
      <c r="AF197" s="23" t="str">
        <f t="shared" si="33"/>
        <v/>
      </c>
      <c r="AG197" s="23" t="str">
        <f t="shared" si="33"/>
        <v/>
      </c>
      <c r="AH197" s="23" t="str">
        <f t="shared" si="33"/>
        <v/>
      </c>
      <c r="AI197" s="23" t="str">
        <f t="shared" si="32"/>
        <v/>
      </c>
      <c r="AJ197" s="23" t="str">
        <f t="shared" si="32"/>
        <v/>
      </c>
      <c r="AK197" s="23" t="str">
        <f t="shared" si="32"/>
        <v/>
      </c>
      <c r="AL197" s="23" t="str">
        <f t="shared" si="32"/>
        <v/>
      </c>
    </row>
    <row r="198" spans="2:38" s="23" customFormat="1">
      <c r="B198" s="84">
        <v>9000</v>
      </c>
      <c r="C198" s="83" t="s">
        <v>848</v>
      </c>
      <c r="D198" s="30">
        <v>513</v>
      </c>
      <c r="E198" s="82" t="s">
        <v>149</v>
      </c>
      <c r="F198" s="81">
        <v>3232.0959999999991</v>
      </c>
      <c r="G198" s="80">
        <v>0.55649039240284426</v>
      </c>
      <c r="H198" s="79">
        <v>1149</v>
      </c>
      <c r="I198" s="78">
        <v>12</v>
      </c>
      <c r="J198" s="77" t="s">
        <v>846</v>
      </c>
      <c r="K198" s="24"/>
      <c r="L198" s="150" t="s">
        <v>1020</v>
      </c>
      <c r="M198" s="151">
        <v>0.02</v>
      </c>
      <c r="O198" s="38" t="s">
        <v>203</v>
      </c>
      <c r="P198" s="149">
        <f t="shared" si="24"/>
        <v>4</v>
      </c>
      <c r="Q198" s="23">
        <f t="shared" si="25"/>
        <v>1</v>
      </c>
      <c r="R198" s="149">
        <f t="shared" si="26"/>
        <v>0</v>
      </c>
      <c r="S198" s="23" t="str">
        <f t="shared" si="33"/>
        <v/>
      </c>
      <c r="T198" s="23" t="str">
        <f t="shared" si="33"/>
        <v/>
      </c>
      <c r="U198" s="23" t="str">
        <f t="shared" si="33"/>
        <v/>
      </c>
      <c r="V198" s="23">
        <f t="shared" si="33"/>
        <v>1</v>
      </c>
      <c r="W198" s="23" t="str">
        <f t="shared" si="33"/>
        <v/>
      </c>
      <c r="X198" s="23" t="str">
        <f t="shared" si="33"/>
        <v/>
      </c>
      <c r="Y198" s="23" t="str">
        <f t="shared" si="33"/>
        <v/>
      </c>
      <c r="Z198" s="23" t="str">
        <f t="shared" si="33"/>
        <v/>
      </c>
      <c r="AA198" s="23" t="str">
        <f t="shared" si="33"/>
        <v/>
      </c>
      <c r="AB198" s="23" t="str">
        <f t="shared" si="33"/>
        <v/>
      </c>
      <c r="AC198" s="23" t="str">
        <f t="shared" si="33"/>
        <v/>
      </c>
      <c r="AD198" s="23" t="str">
        <f t="shared" si="33"/>
        <v/>
      </c>
      <c r="AE198" s="23" t="str">
        <f t="shared" si="33"/>
        <v/>
      </c>
      <c r="AF198" s="23" t="str">
        <f t="shared" si="33"/>
        <v/>
      </c>
      <c r="AG198" s="23" t="str">
        <f t="shared" si="33"/>
        <v/>
      </c>
      <c r="AH198" s="23" t="str">
        <f t="shared" si="33"/>
        <v/>
      </c>
      <c r="AI198" s="23" t="str">
        <f t="shared" si="32"/>
        <v/>
      </c>
      <c r="AJ198" s="23" t="str">
        <f t="shared" si="32"/>
        <v/>
      </c>
      <c r="AK198" s="23" t="str">
        <f t="shared" si="32"/>
        <v/>
      </c>
      <c r="AL198" s="23" t="str">
        <f t="shared" si="32"/>
        <v/>
      </c>
    </row>
    <row r="199" spans="2:38" s="23" customFormat="1">
      <c r="B199" s="84">
        <v>9000</v>
      </c>
      <c r="C199" s="93" t="s">
        <v>848</v>
      </c>
      <c r="D199" s="30">
        <v>422</v>
      </c>
      <c r="E199" s="82" t="s">
        <v>98</v>
      </c>
      <c r="F199" s="81">
        <v>4972.3490000000011</v>
      </c>
      <c r="G199" s="80">
        <v>0.61311803711002277</v>
      </c>
      <c r="H199" s="79">
        <v>1169</v>
      </c>
      <c r="I199" s="78">
        <v>13</v>
      </c>
      <c r="J199" s="77" t="s">
        <v>846</v>
      </c>
      <c r="K199" s="24"/>
      <c r="L199" s="150" t="s">
        <v>1021</v>
      </c>
      <c r="M199" s="151">
        <v>0.02</v>
      </c>
      <c r="O199" s="38" t="s">
        <v>201</v>
      </c>
      <c r="P199" s="149">
        <f t="shared" si="24"/>
        <v>7.833333333333333</v>
      </c>
      <c r="Q199" s="23">
        <f t="shared" si="25"/>
        <v>6</v>
      </c>
      <c r="R199" s="149">
        <f t="shared" si="26"/>
        <v>1.7320508075688772</v>
      </c>
      <c r="S199" s="23" t="str">
        <f t="shared" si="33"/>
        <v/>
      </c>
      <c r="T199" s="23" t="str">
        <f t="shared" si="33"/>
        <v/>
      </c>
      <c r="U199" s="23" t="str">
        <f t="shared" si="33"/>
        <v/>
      </c>
      <c r="V199" s="23" t="str">
        <f t="shared" si="33"/>
        <v/>
      </c>
      <c r="W199" s="23" t="str">
        <f t="shared" si="33"/>
        <v/>
      </c>
      <c r="X199" s="23" t="str">
        <f t="shared" si="33"/>
        <v/>
      </c>
      <c r="Y199" s="23">
        <f t="shared" si="33"/>
        <v>4</v>
      </c>
      <c r="Z199" s="23" t="str">
        <f t="shared" si="33"/>
        <v/>
      </c>
      <c r="AA199" s="23">
        <f t="shared" si="33"/>
        <v>1</v>
      </c>
      <c r="AB199" s="23">
        <f t="shared" si="33"/>
        <v>1</v>
      </c>
      <c r="AC199" s="23" t="str">
        <f t="shared" si="33"/>
        <v/>
      </c>
      <c r="AD199" s="23" t="str">
        <f t="shared" si="33"/>
        <v/>
      </c>
      <c r="AE199" s="23" t="str">
        <f t="shared" si="33"/>
        <v/>
      </c>
      <c r="AF199" s="23" t="str">
        <f t="shared" si="33"/>
        <v/>
      </c>
      <c r="AG199" s="23" t="str">
        <f t="shared" si="33"/>
        <v/>
      </c>
      <c r="AH199" s="23" t="str">
        <f t="shared" ref="AH199:AH206" si="34">IF(COUNTIFS($C$7:$C$1622,$O199,$I$7:$I$1622,AH$6)&gt;0,COUNTIFS($C$7:$C$1622,$O199,$I$7:$I$1622,AH$6),"")</f>
        <v/>
      </c>
      <c r="AI199" s="23" t="str">
        <f t="shared" si="32"/>
        <v/>
      </c>
      <c r="AJ199" s="23" t="str">
        <f t="shared" si="32"/>
        <v/>
      </c>
      <c r="AK199" s="23" t="str">
        <f t="shared" si="32"/>
        <v/>
      </c>
      <c r="AL199" s="23" t="str">
        <f t="shared" si="32"/>
        <v/>
      </c>
    </row>
    <row r="200" spans="2:38" s="23" customFormat="1">
      <c r="B200" s="84">
        <v>9000</v>
      </c>
      <c r="C200" s="83" t="s">
        <v>848</v>
      </c>
      <c r="D200" s="30">
        <v>431</v>
      </c>
      <c r="E200" s="82" t="s">
        <v>105</v>
      </c>
      <c r="F200" s="81">
        <v>2771.54</v>
      </c>
      <c r="G200" s="80">
        <v>0.65349613416778052</v>
      </c>
      <c r="H200" s="79">
        <v>1189</v>
      </c>
      <c r="I200" s="78">
        <v>13</v>
      </c>
      <c r="J200" s="77" t="s">
        <v>846</v>
      </c>
      <c r="K200" s="24"/>
      <c r="L200" s="150" t="s">
        <v>1022</v>
      </c>
      <c r="M200" s="151">
        <v>0.01</v>
      </c>
      <c r="O200" s="38" t="s">
        <v>199</v>
      </c>
      <c r="P200" s="149">
        <f t="shared" ref="P200:P206" si="35">AVERAGEIF($C$7:$C$1622,O200,$I$7:$I$1622)</f>
        <v>15.75</v>
      </c>
      <c r="Q200" s="23">
        <f t="shared" ref="Q200:Q206" si="36">COUNTIF($C$7:$C$1622,O200)</f>
        <v>4</v>
      </c>
      <c r="R200" s="149">
        <f t="shared" ref="R200:R206" si="37">IF(COUNT(S200:AL200)=1,0,STDEV(S200:AL200))</f>
        <v>1.4142135623730951</v>
      </c>
      <c r="S200" s="23" t="str">
        <f t="shared" ref="S200:AG206" si="38">IF(COUNTIFS($C$7:$C$1622,$O200,$I$7:$I$1622,S$6)&gt;0,COUNTIFS($C$7:$C$1622,$O200,$I$7:$I$1622,S$6),"")</f>
        <v/>
      </c>
      <c r="T200" s="23" t="str">
        <f t="shared" si="38"/>
        <v/>
      </c>
      <c r="U200" s="23" t="str">
        <f t="shared" si="38"/>
        <v/>
      </c>
      <c r="V200" s="23" t="str">
        <f t="shared" si="38"/>
        <v/>
      </c>
      <c r="W200" s="23" t="str">
        <f t="shared" si="38"/>
        <v/>
      </c>
      <c r="X200" s="23" t="str">
        <f t="shared" si="38"/>
        <v/>
      </c>
      <c r="Y200" s="23" t="str">
        <f t="shared" si="38"/>
        <v/>
      </c>
      <c r="Z200" s="23" t="str">
        <f t="shared" si="38"/>
        <v/>
      </c>
      <c r="AA200" s="23" t="str">
        <f t="shared" si="38"/>
        <v/>
      </c>
      <c r="AB200" s="23" t="str">
        <f t="shared" si="38"/>
        <v/>
      </c>
      <c r="AC200" s="23" t="str">
        <f t="shared" si="38"/>
        <v/>
      </c>
      <c r="AD200" s="23" t="str">
        <f t="shared" si="38"/>
        <v/>
      </c>
      <c r="AE200" s="23" t="str">
        <f t="shared" si="38"/>
        <v/>
      </c>
      <c r="AF200" s="23" t="str">
        <f t="shared" si="38"/>
        <v/>
      </c>
      <c r="AG200" s="23">
        <f t="shared" si="38"/>
        <v>1</v>
      </c>
      <c r="AH200" s="23">
        <f t="shared" si="34"/>
        <v>3</v>
      </c>
      <c r="AI200" s="23" t="str">
        <f t="shared" si="32"/>
        <v/>
      </c>
      <c r="AJ200" s="23" t="str">
        <f t="shared" si="32"/>
        <v/>
      </c>
      <c r="AK200" s="23" t="str">
        <f t="shared" si="32"/>
        <v/>
      </c>
      <c r="AL200" s="23" t="str">
        <f t="shared" si="32"/>
        <v/>
      </c>
    </row>
    <row r="201" spans="2:38" s="23" customFormat="1">
      <c r="B201" s="84">
        <v>9000</v>
      </c>
      <c r="C201" s="83" t="s">
        <v>848</v>
      </c>
      <c r="D201" s="30">
        <v>645</v>
      </c>
      <c r="E201" s="82" t="s">
        <v>850</v>
      </c>
      <c r="F201" s="81">
        <v>8672.8359999999975</v>
      </c>
      <c r="G201" s="80">
        <v>0.72767395842476701</v>
      </c>
      <c r="H201" s="79">
        <v>1226</v>
      </c>
      <c r="I201" s="78">
        <v>13</v>
      </c>
      <c r="J201" s="77" t="s">
        <v>846</v>
      </c>
      <c r="K201" s="24"/>
      <c r="L201" s="150" t="s">
        <v>1023</v>
      </c>
      <c r="M201" s="151">
        <v>0.03</v>
      </c>
      <c r="O201" s="38" t="s">
        <v>197</v>
      </c>
      <c r="P201" s="149">
        <f t="shared" si="35"/>
        <v>10</v>
      </c>
      <c r="Q201" s="23">
        <f t="shared" si="36"/>
        <v>1</v>
      </c>
      <c r="R201" s="149">
        <f t="shared" si="37"/>
        <v>0</v>
      </c>
      <c r="S201" s="23" t="str">
        <f t="shared" si="38"/>
        <v/>
      </c>
      <c r="T201" s="23" t="str">
        <f t="shared" si="38"/>
        <v/>
      </c>
      <c r="U201" s="23" t="str">
        <f t="shared" si="38"/>
        <v/>
      </c>
      <c r="V201" s="23" t="str">
        <f t="shared" si="38"/>
        <v/>
      </c>
      <c r="W201" s="23" t="str">
        <f t="shared" si="38"/>
        <v/>
      </c>
      <c r="X201" s="23" t="str">
        <f t="shared" si="38"/>
        <v/>
      </c>
      <c r="Y201" s="23" t="str">
        <f t="shared" si="38"/>
        <v/>
      </c>
      <c r="Z201" s="23" t="str">
        <f t="shared" si="38"/>
        <v/>
      </c>
      <c r="AA201" s="23" t="str">
        <f t="shared" si="38"/>
        <v/>
      </c>
      <c r="AB201" s="23">
        <f t="shared" si="38"/>
        <v>1</v>
      </c>
      <c r="AC201" s="23" t="str">
        <f t="shared" si="38"/>
        <v/>
      </c>
      <c r="AD201" s="23" t="str">
        <f t="shared" si="38"/>
        <v/>
      </c>
      <c r="AE201" s="23" t="str">
        <f t="shared" si="38"/>
        <v/>
      </c>
      <c r="AF201" s="23" t="str">
        <f t="shared" si="38"/>
        <v/>
      </c>
      <c r="AG201" s="23" t="str">
        <f t="shared" si="38"/>
        <v/>
      </c>
      <c r="AH201" s="23" t="str">
        <f t="shared" si="34"/>
        <v/>
      </c>
      <c r="AI201" s="23" t="str">
        <f t="shared" si="32"/>
        <v/>
      </c>
      <c r="AJ201" s="23" t="str">
        <f t="shared" si="32"/>
        <v/>
      </c>
      <c r="AK201" s="23" t="str">
        <f t="shared" si="32"/>
        <v/>
      </c>
      <c r="AL201" s="23" t="str">
        <f t="shared" si="32"/>
        <v/>
      </c>
    </row>
    <row r="202" spans="2:38" s="23" customFormat="1">
      <c r="B202" s="84">
        <v>9000</v>
      </c>
      <c r="C202" s="83" t="s">
        <v>848</v>
      </c>
      <c r="D202" s="30">
        <v>421</v>
      </c>
      <c r="E202" s="82" t="s">
        <v>91</v>
      </c>
      <c r="F202" s="81">
        <v>5590.4380000000001</v>
      </c>
      <c r="G202" s="80">
        <v>0.74575598393534226</v>
      </c>
      <c r="H202" s="79">
        <v>1231</v>
      </c>
      <c r="I202" s="78">
        <v>13</v>
      </c>
      <c r="J202" s="77" t="s">
        <v>846</v>
      </c>
      <c r="K202" s="24"/>
      <c r="L202" s="150" t="s">
        <v>1024</v>
      </c>
      <c r="M202" s="151">
        <v>0.03</v>
      </c>
      <c r="O202" s="38" t="s">
        <v>195</v>
      </c>
      <c r="P202" s="149">
        <f t="shared" si="35"/>
        <v>4</v>
      </c>
      <c r="Q202" s="23">
        <f t="shared" si="36"/>
        <v>1</v>
      </c>
      <c r="R202" s="149">
        <f t="shared" si="37"/>
        <v>0</v>
      </c>
      <c r="S202" s="23" t="str">
        <f t="shared" si="38"/>
        <v/>
      </c>
      <c r="T202" s="23" t="str">
        <f t="shared" si="38"/>
        <v/>
      </c>
      <c r="U202" s="23" t="str">
        <f t="shared" si="38"/>
        <v/>
      </c>
      <c r="V202" s="23">
        <f t="shared" si="38"/>
        <v>1</v>
      </c>
      <c r="W202" s="23" t="str">
        <f t="shared" si="38"/>
        <v/>
      </c>
      <c r="X202" s="23" t="str">
        <f t="shared" si="38"/>
        <v/>
      </c>
      <c r="Y202" s="23" t="str">
        <f t="shared" si="38"/>
        <v/>
      </c>
      <c r="Z202" s="23" t="str">
        <f t="shared" si="38"/>
        <v/>
      </c>
      <c r="AA202" s="23" t="str">
        <f t="shared" si="38"/>
        <v/>
      </c>
      <c r="AB202" s="23" t="str">
        <f t="shared" si="38"/>
        <v/>
      </c>
      <c r="AC202" s="23" t="str">
        <f t="shared" si="38"/>
        <v/>
      </c>
      <c r="AD202" s="23" t="str">
        <f t="shared" si="38"/>
        <v/>
      </c>
      <c r="AE202" s="23" t="str">
        <f t="shared" si="38"/>
        <v/>
      </c>
      <c r="AF202" s="23" t="str">
        <f t="shared" si="38"/>
        <v/>
      </c>
      <c r="AG202" s="23" t="str">
        <f t="shared" si="38"/>
        <v/>
      </c>
      <c r="AH202" s="23" t="str">
        <f t="shared" si="34"/>
        <v/>
      </c>
      <c r="AI202" s="23" t="str">
        <f t="shared" si="32"/>
        <v/>
      </c>
      <c r="AJ202" s="23" t="str">
        <f t="shared" si="32"/>
        <v/>
      </c>
      <c r="AK202" s="23" t="str">
        <f t="shared" si="32"/>
        <v/>
      </c>
      <c r="AL202" s="23" t="str">
        <f t="shared" si="32"/>
        <v/>
      </c>
    </row>
    <row r="203" spans="2:38" s="23" customFormat="1">
      <c r="B203" s="84">
        <v>9000</v>
      </c>
      <c r="C203" s="83" t="s">
        <v>848</v>
      </c>
      <c r="D203" s="30">
        <v>643</v>
      </c>
      <c r="E203" s="82" t="s">
        <v>849</v>
      </c>
      <c r="F203" s="81">
        <v>5013.6249999999991</v>
      </c>
      <c r="G203" s="80">
        <v>0.8931581164966268</v>
      </c>
      <c r="H203" s="79">
        <v>1299</v>
      </c>
      <c r="I203" s="78">
        <v>14</v>
      </c>
      <c r="J203" s="77" t="s">
        <v>846</v>
      </c>
      <c r="K203" s="24"/>
      <c r="L203" s="150" t="s">
        <v>388</v>
      </c>
      <c r="M203" s="151">
        <v>0.01</v>
      </c>
      <c r="O203" s="38" t="s">
        <v>188</v>
      </c>
      <c r="P203" s="149">
        <f t="shared" si="35"/>
        <v>5.4444444444444446</v>
      </c>
      <c r="Q203" s="23">
        <f t="shared" si="36"/>
        <v>9</v>
      </c>
      <c r="R203" s="149">
        <f t="shared" si="37"/>
        <v>1</v>
      </c>
      <c r="S203" s="23" t="str">
        <f t="shared" si="38"/>
        <v/>
      </c>
      <c r="T203" s="23" t="str">
        <f t="shared" si="38"/>
        <v/>
      </c>
      <c r="U203" s="23" t="str">
        <f t="shared" si="38"/>
        <v/>
      </c>
      <c r="V203" s="23">
        <f t="shared" si="38"/>
        <v>2</v>
      </c>
      <c r="W203" s="23">
        <f t="shared" si="38"/>
        <v>4</v>
      </c>
      <c r="X203" s="23" t="str">
        <f t="shared" si="38"/>
        <v/>
      </c>
      <c r="Y203" s="23">
        <f t="shared" si="38"/>
        <v>3</v>
      </c>
      <c r="Z203" s="23" t="str">
        <f t="shared" si="38"/>
        <v/>
      </c>
      <c r="AA203" s="23" t="str">
        <f t="shared" si="38"/>
        <v/>
      </c>
      <c r="AB203" s="23" t="str">
        <f t="shared" si="38"/>
        <v/>
      </c>
      <c r="AC203" s="23" t="str">
        <f t="shared" si="38"/>
        <v/>
      </c>
      <c r="AD203" s="23" t="str">
        <f t="shared" si="38"/>
        <v/>
      </c>
      <c r="AE203" s="23" t="str">
        <f t="shared" si="38"/>
        <v/>
      </c>
      <c r="AF203" s="23" t="str">
        <f t="shared" si="38"/>
        <v/>
      </c>
      <c r="AG203" s="23" t="str">
        <f t="shared" si="38"/>
        <v/>
      </c>
      <c r="AH203" s="23" t="str">
        <f t="shared" si="34"/>
        <v/>
      </c>
      <c r="AI203" s="23" t="str">
        <f t="shared" si="32"/>
        <v/>
      </c>
      <c r="AJ203" s="23" t="str">
        <f t="shared" si="32"/>
        <v/>
      </c>
      <c r="AK203" s="23" t="str">
        <f t="shared" si="32"/>
        <v/>
      </c>
      <c r="AL203" s="23" t="str">
        <f t="shared" si="32"/>
        <v/>
      </c>
    </row>
    <row r="204" spans="2:38" s="23" customFormat="1">
      <c r="B204" s="84">
        <v>9000</v>
      </c>
      <c r="C204" s="83" t="s">
        <v>848</v>
      </c>
      <c r="D204" s="30">
        <v>644</v>
      </c>
      <c r="E204" s="82" t="s">
        <v>847</v>
      </c>
      <c r="F204" s="81">
        <v>3041.7719999999999</v>
      </c>
      <c r="G204" s="80">
        <v>1.6123268043223276</v>
      </c>
      <c r="H204" s="79">
        <v>1514</v>
      </c>
      <c r="I204" s="78">
        <v>17</v>
      </c>
      <c r="J204" s="77" t="s">
        <v>846</v>
      </c>
      <c r="K204" s="24"/>
      <c r="L204" s="150" t="s">
        <v>1025</v>
      </c>
      <c r="M204" s="151">
        <v>0.01</v>
      </c>
      <c r="O204" s="38" t="s">
        <v>69</v>
      </c>
      <c r="P204" s="149">
        <f t="shared" si="35"/>
        <v>13.478632478632479</v>
      </c>
      <c r="Q204" s="23">
        <f t="shared" si="36"/>
        <v>117</v>
      </c>
      <c r="R204" s="149">
        <f t="shared" si="37"/>
        <v>4.6081768756903267</v>
      </c>
      <c r="S204" s="23" t="str">
        <f t="shared" si="38"/>
        <v/>
      </c>
      <c r="T204" s="23" t="str">
        <f t="shared" si="38"/>
        <v/>
      </c>
      <c r="U204" s="23" t="str">
        <f t="shared" si="38"/>
        <v/>
      </c>
      <c r="V204" s="23">
        <f t="shared" si="38"/>
        <v>1</v>
      </c>
      <c r="W204" s="23">
        <f t="shared" si="38"/>
        <v>1</v>
      </c>
      <c r="X204" s="23">
        <f t="shared" si="38"/>
        <v>4</v>
      </c>
      <c r="Y204" s="23">
        <f t="shared" si="38"/>
        <v>10</v>
      </c>
      <c r="Z204" s="23">
        <f t="shared" si="38"/>
        <v>5</v>
      </c>
      <c r="AA204" s="23">
        <f t="shared" si="38"/>
        <v>3</v>
      </c>
      <c r="AB204" s="23">
        <f t="shared" si="38"/>
        <v>5</v>
      </c>
      <c r="AC204" s="23">
        <f t="shared" si="38"/>
        <v>3</v>
      </c>
      <c r="AD204" s="23">
        <f t="shared" si="38"/>
        <v>8</v>
      </c>
      <c r="AE204" s="23">
        <f t="shared" si="38"/>
        <v>11</v>
      </c>
      <c r="AF204" s="23">
        <f t="shared" si="38"/>
        <v>11</v>
      </c>
      <c r="AG204" s="23">
        <f t="shared" si="38"/>
        <v>13</v>
      </c>
      <c r="AH204" s="23">
        <f t="shared" si="34"/>
        <v>7</v>
      </c>
      <c r="AI204" s="23">
        <f t="shared" si="32"/>
        <v>17</v>
      </c>
      <c r="AJ204" s="23">
        <f t="shared" si="32"/>
        <v>8</v>
      </c>
      <c r="AK204" s="23">
        <f t="shared" si="32"/>
        <v>9</v>
      </c>
      <c r="AL204" s="23">
        <f t="shared" si="32"/>
        <v>1</v>
      </c>
    </row>
    <row r="205" spans="2:38" s="23" customFormat="1">
      <c r="B205" s="84">
        <v>482</v>
      </c>
      <c r="C205" s="83" t="s">
        <v>845</v>
      </c>
      <c r="D205" s="30">
        <v>1</v>
      </c>
      <c r="E205" s="82" t="s">
        <v>61</v>
      </c>
      <c r="F205" s="81">
        <v>7835.444000000005</v>
      </c>
      <c r="G205" s="80">
        <v>-1.3442605555657781</v>
      </c>
      <c r="H205" s="79">
        <v>154</v>
      </c>
      <c r="I205" s="78">
        <v>4</v>
      </c>
      <c r="J205" s="77" t="s">
        <v>844</v>
      </c>
      <c r="K205" s="24"/>
      <c r="L205" s="150" t="s">
        <v>384</v>
      </c>
      <c r="M205" s="151">
        <v>0.01</v>
      </c>
      <c r="O205" s="38" t="s">
        <v>66</v>
      </c>
      <c r="P205" s="149">
        <f t="shared" si="35"/>
        <v>17</v>
      </c>
      <c r="Q205" s="23">
        <f t="shared" si="36"/>
        <v>1</v>
      </c>
      <c r="R205" s="149">
        <f t="shared" si="37"/>
        <v>0</v>
      </c>
      <c r="S205" s="23" t="str">
        <f t="shared" si="38"/>
        <v/>
      </c>
      <c r="T205" s="23" t="str">
        <f t="shared" si="38"/>
        <v/>
      </c>
      <c r="U205" s="23" t="str">
        <f t="shared" si="38"/>
        <v/>
      </c>
      <c r="V205" s="23" t="str">
        <f t="shared" si="38"/>
        <v/>
      </c>
      <c r="W205" s="23" t="str">
        <f t="shared" si="38"/>
        <v/>
      </c>
      <c r="X205" s="23" t="str">
        <f t="shared" si="38"/>
        <v/>
      </c>
      <c r="Y205" s="23" t="str">
        <f t="shared" si="38"/>
        <v/>
      </c>
      <c r="Z205" s="23" t="str">
        <f t="shared" si="38"/>
        <v/>
      </c>
      <c r="AA205" s="23" t="str">
        <f t="shared" si="38"/>
        <v/>
      </c>
      <c r="AB205" s="23" t="str">
        <f t="shared" si="38"/>
        <v/>
      </c>
      <c r="AC205" s="23" t="str">
        <f t="shared" si="38"/>
        <v/>
      </c>
      <c r="AD205" s="23" t="str">
        <f t="shared" si="38"/>
        <v/>
      </c>
      <c r="AE205" s="23" t="str">
        <f t="shared" si="38"/>
        <v/>
      </c>
      <c r="AF205" s="23" t="str">
        <f t="shared" si="38"/>
        <v/>
      </c>
      <c r="AG205" s="23" t="str">
        <f t="shared" si="38"/>
        <v/>
      </c>
      <c r="AH205" s="23" t="str">
        <f t="shared" si="34"/>
        <v/>
      </c>
      <c r="AI205" s="23">
        <f t="shared" si="32"/>
        <v>1</v>
      </c>
      <c r="AJ205" s="23" t="str">
        <f t="shared" si="32"/>
        <v/>
      </c>
      <c r="AK205" s="23" t="str">
        <f t="shared" si="32"/>
        <v/>
      </c>
      <c r="AL205" s="23" t="str">
        <f t="shared" si="32"/>
        <v/>
      </c>
    </row>
    <row r="206" spans="2:38" s="23" customFormat="1">
      <c r="B206" s="84">
        <v>4001</v>
      </c>
      <c r="C206" s="83" t="s">
        <v>843</v>
      </c>
      <c r="D206" s="30">
        <v>1</v>
      </c>
      <c r="E206" s="82" t="s">
        <v>61</v>
      </c>
      <c r="F206" s="81">
        <v>5715.3030000000008</v>
      </c>
      <c r="G206" s="80">
        <v>-1.6484618845351107</v>
      </c>
      <c r="H206" s="79">
        <v>61</v>
      </c>
      <c r="I206" s="78">
        <v>3</v>
      </c>
      <c r="J206" s="77" t="s">
        <v>842</v>
      </c>
      <c r="K206" s="24"/>
      <c r="L206" s="150" t="s">
        <v>382</v>
      </c>
      <c r="M206" s="151">
        <v>0</v>
      </c>
      <c r="O206" s="38" t="s">
        <v>62</v>
      </c>
      <c r="P206" s="149">
        <f t="shared" si="35"/>
        <v>2</v>
      </c>
      <c r="Q206" s="23">
        <f t="shared" si="36"/>
        <v>3</v>
      </c>
      <c r="R206" s="149">
        <f t="shared" si="37"/>
        <v>0</v>
      </c>
      <c r="S206" s="23">
        <f t="shared" si="38"/>
        <v>1</v>
      </c>
      <c r="T206" s="23">
        <f t="shared" si="38"/>
        <v>1</v>
      </c>
      <c r="U206" s="23">
        <f t="shared" si="38"/>
        <v>1</v>
      </c>
      <c r="V206" s="23" t="str">
        <f t="shared" si="38"/>
        <v/>
      </c>
      <c r="W206" s="23" t="str">
        <f t="shared" si="38"/>
        <v/>
      </c>
      <c r="X206" s="23" t="str">
        <f t="shared" si="38"/>
        <v/>
      </c>
      <c r="Y206" s="23" t="str">
        <f t="shared" si="38"/>
        <v/>
      </c>
      <c r="Z206" s="23" t="str">
        <f t="shared" si="38"/>
        <v/>
      </c>
      <c r="AA206" s="23" t="str">
        <f t="shared" si="38"/>
        <v/>
      </c>
      <c r="AB206" s="23" t="str">
        <f t="shared" si="38"/>
        <v/>
      </c>
      <c r="AC206" s="23" t="str">
        <f t="shared" si="38"/>
        <v/>
      </c>
      <c r="AD206" s="23" t="str">
        <f t="shared" si="38"/>
        <v/>
      </c>
      <c r="AE206" s="23" t="str">
        <f t="shared" si="38"/>
        <v/>
      </c>
      <c r="AF206" s="23" t="str">
        <f t="shared" si="38"/>
        <v/>
      </c>
      <c r="AG206" s="23" t="str">
        <f t="shared" si="38"/>
        <v/>
      </c>
      <c r="AH206" s="23" t="str">
        <f t="shared" si="34"/>
        <v/>
      </c>
      <c r="AI206" s="23" t="str">
        <f t="shared" si="32"/>
        <v/>
      </c>
      <c r="AJ206" s="23" t="str">
        <f t="shared" si="32"/>
        <v/>
      </c>
      <c r="AK206" s="23" t="str">
        <f t="shared" si="32"/>
        <v/>
      </c>
      <c r="AL206" s="23" t="str">
        <f t="shared" si="32"/>
        <v/>
      </c>
    </row>
    <row r="207" spans="2:38" s="23" customFormat="1" ht="15">
      <c r="B207" s="84">
        <v>998</v>
      </c>
      <c r="C207" s="83" t="s">
        <v>841</v>
      </c>
      <c r="D207" s="30">
        <v>1</v>
      </c>
      <c r="E207" s="82" t="s">
        <v>61</v>
      </c>
      <c r="F207" s="81">
        <v>7436.6990000000042</v>
      </c>
      <c r="G207" s="80">
        <v>-1.4539151554751326</v>
      </c>
      <c r="H207" s="79">
        <v>118</v>
      </c>
      <c r="I207" s="78">
        <v>4</v>
      </c>
      <c r="J207" s="77" t="s">
        <v>840</v>
      </c>
      <c r="K207" s="24"/>
      <c r="L207" s="150" t="s">
        <v>1026</v>
      </c>
      <c r="M207" s="151">
        <v>0.01</v>
      </c>
      <c r="O207"/>
    </row>
    <row r="208" spans="2:38" s="23" customFormat="1" ht="15">
      <c r="B208" s="84">
        <v>3574</v>
      </c>
      <c r="C208" s="83" t="s">
        <v>839</v>
      </c>
      <c r="D208" s="30">
        <v>1</v>
      </c>
      <c r="E208" s="82" t="s">
        <v>61</v>
      </c>
      <c r="F208" s="81">
        <v>4214.1949999999979</v>
      </c>
      <c r="G208" s="80">
        <v>1.3923350330801979E-2</v>
      </c>
      <c r="H208" s="79">
        <v>836</v>
      </c>
      <c r="I208" s="78">
        <v>10</v>
      </c>
      <c r="J208" s="77" t="s">
        <v>838</v>
      </c>
      <c r="K208" s="24"/>
      <c r="L208" s="150" t="s">
        <v>1027</v>
      </c>
      <c r="M208" s="151">
        <v>0</v>
      </c>
      <c r="O208"/>
    </row>
    <row r="209" spans="2:15" s="23" customFormat="1" ht="15">
      <c r="B209" s="84">
        <v>3652</v>
      </c>
      <c r="C209" s="83" t="s">
        <v>837</v>
      </c>
      <c r="D209" s="30">
        <v>1</v>
      </c>
      <c r="E209" s="82" t="s">
        <v>61</v>
      </c>
      <c r="F209" s="81">
        <v>3577.1949999999997</v>
      </c>
      <c r="G209" s="80">
        <v>0.65673244087895954</v>
      </c>
      <c r="H209" s="79">
        <v>1194</v>
      </c>
      <c r="I209" s="78">
        <v>13</v>
      </c>
      <c r="J209" s="77" t="s">
        <v>836</v>
      </c>
      <c r="K209" s="24"/>
      <c r="L209" s="150" t="s">
        <v>376</v>
      </c>
      <c r="M209" s="151">
        <v>0</v>
      </c>
      <c r="O209"/>
    </row>
    <row r="210" spans="2:15" s="23" customFormat="1" ht="15">
      <c r="B210" s="84">
        <v>480</v>
      </c>
      <c r="C210" s="83" t="s">
        <v>835</v>
      </c>
      <c r="D210" s="30">
        <v>1</v>
      </c>
      <c r="E210" s="82" t="s">
        <v>61</v>
      </c>
      <c r="F210" s="81">
        <v>4737.9950000000008</v>
      </c>
      <c r="G210" s="80">
        <v>-1.3738634436240045</v>
      </c>
      <c r="H210" s="79">
        <v>148</v>
      </c>
      <c r="I210" s="78">
        <v>4</v>
      </c>
      <c r="J210" s="77" t="s">
        <v>834</v>
      </c>
      <c r="K210" s="24"/>
      <c r="L210" s="150" t="s">
        <v>1028</v>
      </c>
      <c r="M210" s="151">
        <v>0</v>
      </c>
      <c r="O210"/>
    </row>
    <row r="211" spans="2:15" s="23" customFormat="1" ht="15">
      <c r="B211" s="84">
        <v>480</v>
      </c>
      <c r="C211" s="83" t="s">
        <v>835</v>
      </c>
      <c r="D211" s="30">
        <v>2</v>
      </c>
      <c r="E211" s="82" t="s">
        <v>63</v>
      </c>
      <c r="F211" s="81">
        <v>3415.0420000000017</v>
      </c>
      <c r="G211" s="80">
        <v>-1.245856259604466</v>
      </c>
      <c r="H211" s="79">
        <v>201</v>
      </c>
      <c r="I211" s="78">
        <v>4</v>
      </c>
      <c r="J211" s="77" t="s">
        <v>834</v>
      </c>
      <c r="K211" s="24"/>
      <c r="L211" s="150" t="s">
        <v>372</v>
      </c>
      <c r="M211" s="151">
        <v>0.01</v>
      </c>
      <c r="O211"/>
    </row>
    <row r="212" spans="2:15" s="23" customFormat="1" ht="15">
      <c r="B212" s="84">
        <v>480</v>
      </c>
      <c r="C212" s="83" t="s">
        <v>835</v>
      </c>
      <c r="D212" s="30">
        <v>3</v>
      </c>
      <c r="E212" s="82" t="s">
        <v>64</v>
      </c>
      <c r="F212" s="81">
        <v>2201.668000000001</v>
      </c>
      <c r="G212" s="80">
        <v>-0.9692749136042158</v>
      </c>
      <c r="H212" s="79">
        <v>301</v>
      </c>
      <c r="I212" s="78">
        <v>6</v>
      </c>
      <c r="J212" s="77" t="s">
        <v>834</v>
      </c>
      <c r="K212" s="24"/>
      <c r="L212" s="150" t="s">
        <v>1029</v>
      </c>
      <c r="M212" s="151">
        <v>0</v>
      </c>
      <c r="O212"/>
    </row>
    <row r="213" spans="2:15" s="23" customFormat="1" ht="15">
      <c r="B213" s="92">
        <v>466</v>
      </c>
      <c r="C213" s="91" t="s">
        <v>833</v>
      </c>
      <c r="D213" s="66">
        <v>1</v>
      </c>
      <c r="E213" s="90" t="s">
        <v>61</v>
      </c>
      <c r="F213" s="89">
        <v>6593.494999999999</v>
      </c>
      <c r="G213" s="88">
        <v>0.76683192383647825</v>
      </c>
      <c r="H213" s="87">
        <v>1245</v>
      </c>
      <c r="I213" s="86">
        <v>13</v>
      </c>
      <c r="J213" s="85" t="s">
        <v>832</v>
      </c>
      <c r="K213" s="24"/>
      <c r="L213" s="150" t="s">
        <v>1030</v>
      </c>
      <c r="M213" s="151">
        <v>0.02</v>
      </c>
      <c r="O213"/>
    </row>
    <row r="214" spans="2:15" s="23" customFormat="1" ht="15">
      <c r="B214" s="84">
        <v>9200</v>
      </c>
      <c r="C214" s="83" t="s">
        <v>831</v>
      </c>
      <c r="D214" s="30">
        <v>4</v>
      </c>
      <c r="E214" s="82" t="s">
        <v>193</v>
      </c>
      <c r="F214" s="81">
        <v>3947.7780000000002</v>
      </c>
      <c r="G214" s="80">
        <v>-0.88140021772663213</v>
      </c>
      <c r="H214" s="79">
        <v>332</v>
      </c>
      <c r="I214" s="78">
        <v>6</v>
      </c>
      <c r="J214" s="77" t="s">
        <v>830</v>
      </c>
      <c r="K214" s="24"/>
      <c r="L214" s="150" t="s">
        <v>351</v>
      </c>
      <c r="M214" s="151">
        <v>0.02</v>
      </c>
      <c r="O214"/>
    </row>
    <row r="215" spans="2:15" s="23" customFormat="1" ht="15">
      <c r="B215" s="84">
        <v>9200</v>
      </c>
      <c r="C215" s="83" t="s">
        <v>831</v>
      </c>
      <c r="D215" s="30">
        <v>3</v>
      </c>
      <c r="E215" s="82" t="s">
        <v>64</v>
      </c>
      <c r="F215" s="81">
        <v>5895.195999999999</v>
      </c>
      <c r="G215" s="80">
        <v>-0.64008391343503879</v>
      </c>
      <c r="H215" s="79">
        <v>448</v>
      </c>
      <c r="I215" s="78">
        <v>7</v>
      </c>
      <c r="J215" s="77" t="s">
        <v>830</v>
      </c>
      <c r="K215" s="24"/>
      <c r="L215" s="150" t="s">
        <v>348</v>
      </c>
      <c r="M215" s="151">
        <v>0</v>
      </c>
      <c r="O215"/>
    </row>
    <row r="216" spans="2:15" s="23" customFormat="1" ht="15">
      <c r="B216" s="84">
        <v>9200</v>
      </c>
      <c r="C216" s="83" t="s">
        <v>831</v>
      </c>
      <c r="D216" s="30">
        <v>2</v>
      </c>
      <c r="E216" s="82" t="s">
        <v>63</v>
      </c>
      <c r="F216" s="81">
        <v>2359.6369999999993</v>
      </c>
      <c r="G216" s="80">
        <v>-0.36537364115807108</v>
      </c>
      <c r="H216" s="79">
        <v>582</v>
      </c>
      <c r="I216" s="78">
        <v>9</v>
      </c>
      <c r="J216" s="77" t="s">
        <v>830</v>
      </c>
      <c r="K216" s="24"/>
      <c r="L216" s="150" t="s">
        <v>346</v>
      </c>
      <c r="M216" s="151">
        <v>0.02</v>
      </c>
      <c r="O216"/>
    </row>
    <row r="217" spans="2:15" s="23" customFormat="1" ht="15">
      <c r="B217" s="84">
        <v>9200</v>
      </c>
      <c r="C217" s="83" t="s">
        <v>831</v>
      </c>
      <c r="D217" s="30">
        <v>1</v>
      </c>
      <c r="E217" s="82" t="s">
        <v>61</v>
      </c>
      <c r="F217" s="81">
        <v>4591.5249999999969</v>
      </c>
      <c r="G217" s="80">
        <v>-0.11800387847959398</v>
      </c>
      <c r="H217" s="79">
        <v>753</v>
      </c>
      <c r="I217" s="78">
        <v>10</v>
      </c>
      <c r="J217" s="77" t="s">
        <v>830</v>
      </c>
      <c r="K217" s="24"/>
      <c r="L217" s="150" t="s">
        <v>1031</v>
      </c>
      <c r="M217" s="151">
        <v>0</v>
      </c>
      <c r="O217"/>
    </row>
    <row r="218" spans="2:15" s="23" customFormat="1" ht="15">
      <c r="B218" s="84">
        <v>2610</v>
      </c>
      <c r="C218" s="83" t="s">
        <v>828</v>
      </c>
      <c r="D218" s="30">
        <v>32</v>
      </c>
      <c r="E218" s="82" t="s">
        <v>209</v>
      </c>
      <c r="F218" s="81">
        <v>5876.1280000000006</v>
      </c>
      <c r="G218" s="80">
        <v>-2.4615137262722602</v>
      </c>
      <c r="H218" s="79">
        <v>3</v>
      </c>
      <c r="I218" s="78">
        <v>1</v>
      </c>
      <c r="J218" s="77" t="s">
        <v>827</v>
      </c>
      <c r="K218" s="24"/>
      <c r="L218" s="150" t="s">
        <v>340</v>
      </c>
      <c r="M218" s="151">
        <v>0</v>
      </c>
      <c r="O218"/>
    </row>
    <row r="219" spans="2:15" s="23" customFormat="1" ht="15">
      <c r="B219" s="84">
        <v>2610</v>
      </c>
      <c r="C219" s="83" t="s">
        <v>828</v>
      </c>
      <c r="D219" s="30">
        <v>27</v>
      </c>
      <c r="E219" s="82" t="s">
        <v>220</v>
      </c>
      <c r="F219" s="81">
        <v>3378.9389999999985</v>
      </c>
      <c r="G219" s="80">
        <v>-2.123286991060569</v>
      </c>
      <c r="H219" s="79">
        <v>7</v>
      </c>
      <c r="I219" s="78">
        <v>2</v>
      </c>
      <c r="J219" s="77" t="s">
        <v>827</v>
      </c>
      <c r="K219" s="24"/>
      <c r="L219" s="150" t="s">
        <v>1032</v>
      </c>
      <c r="M219" s="151">
        <v>0.02</v>
      </c>
      <c r="O219"/>
    </row>
    <row r="220" spans="2:15" s="23" customFormat="1" ht="15">
      <c r="B220" s="84">
        <v>2610</v>
      </c>
      <c r="C220" s="83" t="s">
        <v>828</v>
      </c>
      <c r="D220" s="30">
        <v>26</v>
      </c>
      <c r="E220" s="82" t="s">
        <v>228</v>
      </c>
      <c r="F220" s="81">
        <v>6386.6010000000015</v>
      </c>
      <c r="G220" s="80">
        <v>-2.054436450519284</v>
      </c>
      <c r="H220" s="79">
        <v>11</v>
      </c>
      <c r="I220" s="78">
        <v>2</v>
      </c>
      <c r="J220" s="77" t="s">
        <v>827</v>
      </c>
      <c r="K220" s="24"/>
      <c r="L220" s="150" t="s">
        <v>1033</v>
      </c>
      <c r="M220" s="151">
        <v>0</v>
      </c>
      <c r="O220"/>
    </row>
    <row r="221" spans="2:15" s="23" customFormat="1" ht="15">
      <c r="B221" s="84">
        <v>2610</v>
      </c>
      <c r="C221" s="83" t="s">
        <v>828</v>
      </c>
      <c r="D221" s="30">
        <v>33</v>
      </c>
      <c r="E221" s="82" t="s">
        <v>223</v>
      </c>
      <c r="F221" s="81">
        <v>5709.2449999999999</v>
      </c>
      <c r="G221" s="80">
        <v>-1.6529464541794152</v>
      </c>
      <c r="H221" s="79">
        <v>60</v>
      </c>
      <c r="I221" s="78">
        <v>3</v>
      </c>
      <c r="J221" s="77" t="s">
        <v>827</v>
      </c>
      <c r="K221" s="24"/>
      <c r="L221" s="150" t="s">
        <v>1034</v>
      </c>
      <c r="M221" s="151">
        <v>0.01</v>
      </c>
      <c r="O221"/>
    </row>
    <row r="222" spans="2:15" s="23" customFormat="1" ht="15">
      <c r="B222" s="84">
        <v>2610</v>
      </c>
      <c r="C222" s="83" t="s">
        <v>828</v>
      </c>
      <c r="D222" s="30">
        <v>34</v>
      </c>
      <c r="E222" s="82" t="s">
        <v>224</v>
      </c>
      <c r="F222" s="81">
        <v>5698.5339999999997</v>
      </c>
      <c r="G222" s="80">
        <v>-1.1014905875417647</v>
      </c>
      <c r="H222" s="79">
        <v>256</v>
      </c>
      <c r="I222" s="78">
        <v>5</v>
      </c>
      <c r="J222" s="77" t="s">
        <v>827</v>
      </c>
      <c r="K222" s="24"/>
      <c r="L222" s="150" t="s">
        <v>1035</v>
      </c>
      <c r="M222" s="151">
        <v>0.02</v>
      </c>
      <c r="O222"/>
    </row>
    <row r="223" spans="2:15" s="23" customFormat="1" ht="15">
      <c r="B223" s="84">
        <v>2610</v>
      </c>
      <c r="C223" s="83" t="s">
        <v>828</v>
      </c>
      <c r="D223" s="30">
        <v>15</v>
      </c>
      <c r="E223" s="82" t="s">
        <v>207</v>
      </c>
      <c r="F223" s="81">
        <v>2358.6660000000002</v>
      </c>
      <c r="G223" s="80">
        <v>-0.97325397745286546</v>
      </c>
      <c r="H223" s="79">
        <v>298</v>
      </c>
      <c r="I223" s="78">
        <v>6</v>
      </c>
      <c r="J223" s="77" t="s">
        <v>827</v>
      </c>
      <c r="K223" s="24"/>
      <c r="L223" s="150" t="s">
        <v>1036</v>
      </c>
      <c r="M223" s="151">
        <v>0.01</v>
      </c>
      <c r="O223"/>
    </row>
    <row r="224" spans="2:15" s="23" customFormat="1" ht="15">
      <c r="B224" s="84">
        <v>2610</v>
      </c>
      <c r="C224" s="83" t="s">
        <v>828</v>
      </c>
      <c r="D224" s="30">
        <v>22</v>
      </c>
      <c r="E224" s="82" t="s">
        <v>227</v>
      </c>
      <c r="F224" s="81">
        <v>4811.3180000000038</v>
      </c>
      <c r="G224" s="80">
        <v>-0.80113298555677892</v>
      </c>
      <c r="H224" s="79">
        <v>373</v>
      </c>
      <c r="I224" s="78">
        <v>6</v>
      </c>
      <c r="J224" s="77" t="s">
        <v>827</v>
      </c>
      <c r="K224" s="24"/>
      <c r="L224" s="150" t="s">
        <v>1037</v>
      </c>
      <c r="M224" s="151">
        <v>0</v>
      </c>
      <c r="O224"/>
    </row>
    <row r="225" spans="2:15" s="23" customFormat="1" ht="15">
      <c r="B225" s="84">
        <v>2610</v>
      </c>
      <c r="C225" s="83" t="s">
        <v>828</v>
      </c>
      <c r="D225" s="30">
        <v>37</v>
      </c>
      <c r="E225" s="82" t="s">
        <v>327</v>
      </c>
      <c r="F225" s="81">
        <v>3177.9850000000006</v>
      </c>
      <c r="G225" s="80">
        <v>-0.63060131010201725</v>
      </c>
      <c r="H225" s="79">
        <v>450</v>
      </c>
      <c r="I225" s="78">
        <v>7</v>
      </c>
      <c r="J225" s="77" t="s">
        <v>827</v>
      </c>
      <c r="K225" s="24"/>
      <c r="L225" s="150" t="s">
        <v>1038</v>
      </c>
      <c r="M225" s="151">
        <v>0.01</v>
      </c>
      <c r="O225"/>
    </row>
    <row r="226" spans="2:15" s="23" customFormat="1" ht="15">
      <c r="B226" s="84">
        <v>2610</v>
      </c>
      <c r="C226" s="83" t="s">
        <v>828</v>
      </c>
      <c r="D226" s="30">
        <v>16</v>
      </c>
      <c r="E226" s="82" t="s">
        <v>214</v>
      </c>
      <c r="F226" s="81">
        <v>4072.35</v>
      </c>
      <c r="G226" s="80">
        <v>-0.57097751070623803</v>
      </c>
      <c r="H226" s="79">
        <v>486</v>
      </c>
      <c r="I226" s="78">
        <v>7</v>
      </c>
      <c r="J226" s="77" t="s">
        <v>827</v>
      </c>
      <c r="K226" s="24"/>
      <c r="L226" s="150" t="s">
        <v>1039</v>
      </c>
      <c r="M226" s="151">
        <v>0</v>
      </c>
      <c r="O226"/>
    </row>
    <row r="227" spans="2:15" s="23" customFormat="1" ht="15">
      <c r="B227" s="84">
        <v>2610</v>
      </c>
      <c r="C227" s="83" t="s">
        <v>828</v>
      </c>
      <c r="D227" s="30">
        <v>14</v>
      </c>
      <c r="E227" s="82" t="s">
        <v>215</v>
      </c>
      <c r="F227" s="81">
        <v>5066.6819999999998</v>
      </c>
      <c r="G227" s="80">
        <v>-0.51036689221688147</v>
      </c>
      <c r="H227" s="79">
        <v>511</v>
      </c>
      <c r="I227" s="78">
        <v>8</v>
      </c>
      <c r="J227" s="77" t="s">
        <v>827</v>
      </c>
      <c r="K227" s="24"/>
      <c r="L227" s="150" t="s">
        <v>1040</v>
      </c>
      <c r="M227" s="151">
        <v>0.01</v>
      </c>
      <c r="O227"/>
    </row>
    <row r="228" spans="2:15" s="23" customFormat="1" ht="15">
      <c r="B228" s="84">
        <v>2610</v>
      </c>
      <c r="C228" s="83" t="s">
        <v>828</v>
      </c>
      <c r="D228" s="30">
        <v>13</v>
      </c>
      <c r="E228" s="82" t="s">
        <v>329</v>
      </c>
      <c r="F228" s="81">
        <v>6065.3150000000032</v>
      </c>
      <c r="G228" s="80">
        <v>-0.36172156960982282</v>
      </c>
      <c r="H228" s="79">
        <v>585</v>
      </c>
      <c r="I228" s="78">
        <v>9</v>
      </c>
      <c r="J228" s="77" t="s">
        <v>827</v>
      </c>
      <c r="K228" s="24"/>
      <c r="L228" s="150" t="s">
        <v>1041</v>
      </c>
      <c r="M228" s="151">
        <v>0.01</v>
      </c>
      <c r="O228"/>
    </row>
    <row r="229" spans="2:15" s="23" customFormat="1" ht="15">
      <c r="B229" s="84">
        <v>2610</v>
      </c>
      <c r="C229" s="83" t="s">
        <v>828</v>
      </c>
      <c r="D229" s="30">
        <v>24</v>
      </c>
      <c r="E229" s="82" t="s">
        <v>222</v>
      </c>
      <c r="F229" s="81">
        <v>4030.9169999999976</v>
      </c>
      <c r="G229" s="80">
        <v>-0.30504403279997033</v>
      </c>
      <c r="H229" s="79">
        <v>618</v>
      </c>
      <c r="I229" s="78">
        <v>9</v>
      </c>
      <c r="J229" s="77" t="s">
        <v>827</v>
      </c>
      <c r="K229" s="24"/>
      <c r="L229" s="150" t="s">
        <v>1042</v>
      </c>
      <c r="M229" s="151">
        <v>0</v>
      </c>
      <c r="O229"/>
    </row>
    <row r="230" spans="2:15" s="23" customFormat="1" ht="15">
      <c r="B230" s="84">
        <v>2610</v>
      </c>
      <c r="C230" s="83" t="s">
        <v>828</v>
      </c>
      <c r="D230" s="30">
        <v>35</v>
      </c>
      <c r="E230" s="82" t="s">
        <v>216</v>
      </c>
      <c r="F230" s="81">
        <v>5097.2</v>
      </c>
      <c r="G230" s="80">
        <v>-0.17323932698809011</v>
      </c>
      <c r="H230" s="79">
        <v>710</v>
      </c>
      <c r="I230" s="78">
        <v>10</v>
      </c>
      <c r="J230" s="77" t="s">
        <v>827</v>
      </c>
      <c r="K230" s="24"/>
      <c r="L230" s="150" t="s">
        <v>1043</v>
      </c>
      <c r="M230" s="151">
        <v>0</v>
      </c>
      <c r="O230"/>
    </row>
    <row r="231" spans="2:15" s="23" customFormat="1" ht="15">
      <c r="B231" s="84">
        <v>2610</v>
      </c>
      <c r="C231" s="83" t="s">
        <v>828</v>
      </c>
      <c r="D231" s="30">
        <v>36</v>
      </c>
      <c r="E231" s="82" t="s">
        <v>217</v>
      </c>
      <c r="F231" s="81">
        <v>4031.5860000000021</v>
      </c>
      <c r="G231" s="80">
        <v>-3.9415713588619512E-2</v>
      </c>
      <c r="H231" s="79">
        <v>794</v>
      </c>
      <c r="I231" s="78">
        <v>10</v>
      </c>
      <c r="J231" s="77" t="s">
        <v>827</v>
      </c>
      <c r="K231" s="24"/>
      <c r="L231" s="150" t="s">
        <v>304</v>
      </c>
      <c r="M231" s="151">
        <v>0</v>
      </c>
      <c r="O231"/>
    </row>
    <row r="232" spans="2:15" s="23" customFormat="1" ht="15">
      <c r="B232" s="84">
        <v>2610</v>
      </c>
      <c r="C232" s="83" t="s">
        <v>828</v>
      </c>
      <c r="D232" s="30">
        <v>25</v>
      </c>
      <c r="E232" s="82" t="s">
        <v>829</v>
      </c>
      <c r="F232" s="81">
        <v>3918.8690000000006</v>
      </c>
      <c r="G232" s="80">
        <v>0.12858220040692694</v>
      </c>
      <c r="H232" s="79">
        <v>914</v>
      </c>
      <c r="I232" s="78">
        <v>11</v>
      </c>
      <c r="J232" s="77" t="s">
        <v>827</v>
      </c>
      <c r="K232" s="24"/>
      <c r="L232" s="150" t="s">
        <v>302</v>
      </c>
      <c r="M232" s="151">
        <v>0</v>
      </c>
      <c r="O232"/>
    </row>
    <row r="233" spans="2:15" s="23" customFormat="1" ht="15">
      <c r="B233" s="84">
        <v>2610</v>
      </c>
      <c r="C233" s="83" t="s">
        <v>828</v>
      </c>
      <c r="D233" s="30">
        <v>21</v>
      </c>
      <c r="E233" s="82" t="s">
        <v>221</v>
      </c>
      <c r="F233" s="81">
        <v>2571.2649999999999</v>
      </c>
      <c r="G233" s="80">
        <v>0.20561183663527891</v>
      </c>
      <c r="H233" s="79">
        <v>962</v>
      </c>
      <c r="I233" s="78">
        <v>11</v>
      </c>
      <c r="J233" s="77" t="s">
        <v>827</v>
      </c>
      <c r="K233" s="24"/>
      <c r="L233" s="150" t="s">
        <v>300</v>
      </c>
      <c r="M233" s="151">
        <v>0.02</v>
      </c>
      <c r="O233"/>
    </row>
    <row r="234" spans="2:15" s="23" customFormat="1" ht="15">
      <c r="B234" s="84">
        <v>3780</v>
      </c>
      <c r="C234" s="83" t="s">
        <v>826</v>
      </c>
      <c r="D234" s="30">
        <v>6</v>
      </c>
      <c r="E234" s="82" t="s">
        <v>189</v>
      </c>
      <c r="F234" s="81">
        <v>6837.5080000000025</v>
      </c>
      <c r="G234" s="80">
        <v>-1.8748133877815896</v>
      </c>
      <c r="H234" s="79">
        <v>27</v>
      </c>
      <c r="I234" s="78">
        <v>2</v>
      </c>
      <c r="J234" s="77" t="s">
        <v>825</v>
      </c>
      <c r="K234" s="24"/>
      <c r="L234" s="150" t="s">
        <v>298</v>
      </c>
      <c r="M234" s="151">
        <v>0</v>
      </c>
      <c r="O234"/>
    </row>
    <row r="235" spans="2:15" s="23" customFormat="1" ht="15">
      <c r="B235" s="84">
        <v>3780</v>
      </c>
      <c r="C235" s="83" t="s">
        <v>826</v>
      </c>
      <c r="D235" s="30">
        <v>2</v>
      </c>
      <c r="E235" s="82" t="s">
        <v>63</v>
      </c>
      <c r="F235" s="81">
        <v>5222.6629999999996</v>
      </c>
      <c r="G235" s="80">
        <v>-1.7093803288622325</v>
      </c>
      <c r="H235" s="79">
        <v>48</v>
      </c>
      <c r="I235" s="78">
        <v>3</v>
      </c>
      <c r="J235" s="77" t="s">
        <v>825</v>
      </c>
      <c r="K235" s="24"/>
      <c r="L235" s="150" t="s">
        <v>276</v>
      </c>
      <c r="M235" s="151">
        <v>0.01</v>
      </c>
      <c r="O235"/>
    </row>
    <row r="236" spans="2:15" s="23" customFormat="1" ht="15">
      <c r="B236" s="84">
        <v>3780</v>
      </c>
      <c r="C236" s="83" t="s">
        <v>826</v>
      </c>
      <c r="D236" s="30">
        <v>1</v>
      </c>
      <c r="E236" s="82" t="s">
        <v>61</v>
      </c>
      <c r="F236" s="81">
        <v>3290.9129999999991</v>
      </c>
      <c r="G236" s="80">
        <v>-1.7075311482457765</v>
      </c>
      <c r="H236" s="79">
        <v>49</v>
      </c>
      <c r="I236" s="78">
        <v>3</v>
      </c>
      <c r="J236" s="77" t="s">
        <v>825</v>
      </c>
      <c r="K236" s="24"/>
      <c r="L236" s="150" t="s">
        <v>1044</v>
      </c>
      <c r="M236" s="151">
        <v>0</v>
      </c>
      <c r="O236"/>
    </row>
    <row r="237" spans="2:15" s="23" customFormat="1" ht="15">
      <c r="B237" s="84">
        <v>3780</v>
      </c>
      <c r="C237" s="83" t="s">
        <v>826</v>
      </c>
      <c r="D237" s="30">
        <v>4</v>
      </c>
      <c r="E237" s="82" t="s">
        <v>193</v>
      </c>
      <c r="F237" s="81">
        <v>3472.7209999999991</v>
      </c>
      <c r="G237" s="80">
        <v>-1.6442922614913991</v>
      </c>
      <c r="H237" s="79">
        <v>63</v>
      </c>
      <c r="I237" s="78">
        <v>3</v>
      </c>
      <c r="J237" s="77" t="s">
        <v>825</v>
      </c>
      <c r="K237" s="24"/>
      <c r="L237" s="150" t="s">
        <v>272</v>
      </c>
      <c r="M237" s="151">
        <v>0.01</v>
      </c>
      <c r="O237"/>
    </row>
    <row r="238" spans="2:15" s="23" customFormat="1" ht="15">
      <c r="B238" s="84">
        <v>3780</v>
      </c>
      <c r="C238" s="83" t="s">
        <v>826</v>
      </c>
      <c r="D238" s="30">
        <v>5</v>
      </c>
      <c r="E238" s="82" t="s">
        <v>191</v>
      </c>
      <c r="F238" s="81">
        <v>3336.9090000000001</v>
      </c>
      <c r="G238" s="80">
        <v>-1.606719894419208</v>
      </c>
      <c r="H238" s="79">
        <v>71</v>
      </c>
      <c r="I238" s="78">
        <v>3</v>
      </c>
      <c r="J238" s="77" t="s">
        <v>825</v>
      </c>
      <c r="K238" s="24"/>
      <c r="L238" s="150" t="s">
        <v>265</v>
      </c>
      <c r="M238" s="151">
        <v>0.02</v>
      </c>
      <c r="O238"/>
    </row>
    <row r="239" spans="2:15" s="23" customFormat="1" ht="15">
      <c r="B239" s="84">
        <v>3780</v>
      </c>
      <c r="C239" s="83" t="s">
        <v>826</v>
      </c>
      <c r="D239" s="30">
        <v>3</v>
      </c>
      <c r="E239" s="82" t="s">
        <v>64</v>
      </c>
      <c r="F239" s="81">
        <v>5738.35</v>
      </c>
      <c r="G239" s="80">
        <v>-1.594520316385529</v>
      </c>
      <c r="H239" s="79">
        <v>74</v>
      </c>
      <c r="I239" s="78">
        <v>3</v>
      </c>
      <c r="J239" s="77" t="s">
        <v>825</v>
      </c>
      <c r="K239" s="24"/>
      <c r="L239" s="150" t="s">
        <v>263</v>
      </c>
      <c r="M239" s="151">
        <v>0</v>
      </c>
      <c r="O239"/>
    </row>
    <row r="240" spans="2:15" s="23" customFormat="1" ht="15">
      <c r="B240" s="84">
        <v>3780</v>
      </c>
      <c r="C240" s="83" t="s">
        <v>826</v>
      </c>
      <c r="D240" s="30">
        <v>7</v>
      </c>
      <c r="E240" s="82" t="s">
        <v>187</v>
      </c>
      <c r="F240" s="81">
        <v>4901.402</v>
      </c>
      <c r="G240" s="80">
        <v>-1.4622074078364731</v>
      </c>
      <c r="H240" s="79">
        <v>115</v>
      </c>
      <c r="I240" s="78">
        <v>4</v>
      </c>
      <c r="J240" s="77" t="s">
        <v>825</v>
      </c>
      <c r="K240" s="24"/>
      <c r="L240" s="150" t="s">
        <v>261</v>
      </c>
      <c r="M240" s="151">
        <v>0</v>
      </c>
      <c r="O240"/>
    </row>
    <row r="241" spans="2:15" s="23" customFormat="1" ht="15">
      <c r="B241" s="60">
        <v>6100</v>
      </c>
      <c r="C241" s="38" t="s">
        <v>822</v>
      </c>
      <c r="D241" s="30">
        <v>415</v>
      </c>
      <c r="E241" s="30" t="s">
        <v>103</v>
      </c>
      <c r="F241" s="37">
        <v>3444.4590000000017</v>
      </c>
      <c r="G241" s="59">
        <v>-1.5718605382509037</v>
      </c>
      <c r="H241" s="35">
        <v>82</v>
      </c>
      <c r="I241" s="58">
        <v>4</v>
      </c>
      <c r="J241" s="57" t="s">
        <v>821</v>
      </c>
      <c r="K241" s="24"/>
      <c r="L241" s="150" t="s">
        <v>254</v>
      </c>
      <c r="M241" s="151">
        <v>0.02</v>
      </c>
      <c r="O241"/>
    </row>
    <row r="242" spans="2:15" s="23" customFormat="1" ht="15">
      <c r="B242" s="60">
        <v>6100</v>
      </c>
      <c r="C242" s="38" t="s">
        <v>822</v>
      </c>
      <c r="D242" s="30">
        <v>212</v>
      </c>
      <c r="E242" s="30" t="s">
        <v>95</v>
      </c>
      <c r="F242" s="37">
        <v>3622.8579999999993</v>
      </c>
      <c r="G242" s="59">
        <v>-1.5448672504024468</v>
      </c>
      <c r="H242" s="35">
        <v>89</v>
      </c>
      <c r="I242" s="58">
        <v>4</v>
      </c>
      <c r="J242" s="57" t="s">
        <v>821</v>
      </c>
      <c r="K242" s="24"/>
      <c r="L242" s="150" t="s">
        <v>238</v>
      </c>
      <c r="M242" s="151">
        <v>0.01</v>
      </c>
      <c r="O242"/>
    </row>
    <row r="243" spans="2:15" s="23" customFormat="1" ht="15">
      <c r="B243" s="84">
        <v>6100</v>
      </c>
      <c r="C243" s="83" t="s">
        <v>822</v>
      </c>
      <c r="D243" s="30">
        <v>423</v>
      </c>
      <c r="E243" s="82" t="s">
        <v>79</v>
      </c>
      <c r="F243" s="81">
        <v>3192.5980000000018</v>
      </c>
      <c r="G243" s="80">
        <v>-1.5419852824768521</v>
      </c>
      <c r="H243" s="79">
        <v>93</v>
      </c>
      <c r="I243" s="78">
        <v>4</v>
      </c>
      <c r="J243" s="77" t="s">
        <v>821</v>
      </c>
      <c r="K243" s="24"/>
      <c r="L243" s="150" t="s">
        <v>1045</v>
      </c>
      <c r="M243" s="151">
        <v>0.01</v>
      </c>
      <c r="O243"/>
    </row>
    <row r="244" spans="2:15" s="23" customFormat="1" ht="15">
      <c r="B244" s="84">
        <v>6100</v>
      </c>
      <c r="C244" s="83" t="s">
        <v>822</v>
      </c>
      <c r="D244" s="30">
        <v>414</v>
      </c>
      <c r="E244" s="82" t="s">
        <v>89</v>
      </c>
      <c r="F244" s="81">
        <v>2587.7760000000003</v>
      </c>
      <c r="G244" s="80">
        <v>-1.5189058390106263</v>
      </c>
      <c r="H244" s="79">
        <v>102</v>
      </c>
      <c r="I244" s="78">
        <v>4</v>
      </c>
      <c r="J244" s="77" t="s">
        <v>821</v>
      </c>
      <c r="K244" s="24"/>
      <c r="L244" s="150" t="s">
        <v>233</v>
      </c>
      <c r="M244" s="151">
        <v>0.03</v>
      </c>
      <c r="O244"/>
    </row>
    <row r="245" spans="2:15" s="23" customFormat="1" ht="15">
      <c r="B245" s="60">
        <v>6100</v>
      </c>
      <c r="C245" s="38" t="s">
        <v>822</v>
      </c>
      <c r="D245" s="30">
        <v>322</v>
      </c>
      <c r="E245" s="30" t="s">
        <v>252</v>
      </c>
      <c r="F245" s="37">
        <v>5588.5350000000026</v>
      </c>
      <c r="G245" s="59">
        <v>-1.4506238554529525</v>
      </c>
      <c r="H245" s="35">
        <v>120</v>
      </c>
      <c r="I245" s="58">
        <v>4</v>
      </c>
      <c r="J245" s="57" t="s">
        <v>821</v>
      </c>
      <c r="K245" s="24"/>
      <c r="L245" s="150" t="s">
        <v>231</v>
      </c>
      <c r="M245" s="151">
        <v>0</v>
      </c>
      <c r="O245"/>
    </row>
    <row r="246" spans="2:15" s="23" customFormat="1" ht="15">
      <c r="B246" s="60">
        <v>6100</v>
      </c>
      <c r="C246" s="38" t="s">
        <v>822</v>
      </c>
      <c r="D246" s="30">
        <v>427</v>
      </c>
      <c r="E246" s="30" t="s">
        <v>742</v>
      </c>
      <c r="F246" s="37">
        <v>2353.4299999999998</v>
      </c>
      <c r="G246" s="59">
        <v>-1.4275448855111148</v>
      </c>
      <c r="H246" s="35">
        <v>126</v>
      </c>
      <c r="I246" s="58">
        <v>4</v>
      </c>
      <c r="J246" s="57" t="s">
        <v>821</v>
      </c>
      <c r="K246" s="24"/>
      <c r="L246" s="150" t="s">
        <v>208</v>
      </c>
      <c r="M246" s="151">
        <v>0.02</v>
      </c>
      <c r="O246"/>
    </row>
    <row r="247" spans="2:15" s="23" customFormat="1" ht="15">
      <c r="B247" s="84">
        <v>6100</v>
      </c>
      <c r="C247" s="83" t="s">
        <v>822</v>
      </c>
      <c r="D247" s="30">
        <v>115</v>
      </c>
      <c r="E247" s="82" t="s">
        <v>70</v>
      </c>
      <c r="F247" s="81">
        <v>4526.7459999999974</v>
      </c>
      <c r="G247" s="80">
        <v>-1.2754520062744898</v>
      </c>
      <c r="H247" s="79">
        <v>183</v>
      </c>
      <c r="I247" s="78">
        <v>4</v>
      </c>
      <c r="J247" s="77" t="s">
        <v>821</v>
      </c>
      <c r="K247" s="24"/>
      <c r="L247" s="150" t="s">
        <v>1046</v>
      </c>
      <c r="M247" s="151">
        <v>0</v>
      </c>
      <c r="O247"/>
    </row>
    <row r="248" spans="2:15" s="23" customFormat="1" ht="15">
      <c r="B248" s="60">
        <v>6100</v>
      </c>
      <c r="C248" s="38" t="s">
        <v>822</v>
      </c>
      <c r="D248" s="30">
        <v>321</v>
      </c>
      <c r="E248" s="30" t="s">
        <v>249</v>
      </c>
      <c r="F248" s="37">
        <v>4415.7569999999996</v>
      </c>
      <c r="G248" s="59">
        <v>-1.2703629081703631</v>
      </c>
      <c r="H248" s="35">
        <v>188</v>
      </c>
      <c r="I248" s="58">
        <v>4</v>
      </c>
      <c r="J248" s="57" t="s">
        <v>821</v>
      </c>
      <c r="K248" s="24"/>
      <c r="L248" s="150" t="s">
        <v>1047</v>
      </c>
      <c r="M248" s="151">
        <v>0.02</v>
      </c>
      <c r="O248"/>
    </row>
    <row r="249" spans="2:15" s="23" customFormat="1" ht="15">
      <c r="B249" s="60">
        <v>6100</v>
      </c>
      <c r="C249" s="38" t="s">
        <v>822</v>
      </c>
      <c r="D249" s="30">
        <v>426</v>
      </c>
      <c r="E249" s="30" t="s">
        <v>288</v>
      </c>
      <c r="F249" s="37">
        <v>4613.9029999999993</v>
      </c>
      <c r="G249" s="59">
        <v>-1.2658144516502594</v>
      </c>
      <c r="H249" s="35">
        <v>190</v>
      </c>
      <c r="I249" s="58">
        <v>4</v>
      </c>
      <c r="J249" s="57" t="s">
        <v>821</v>
      </c>
      <c r="K249" s="24"/>
      <c r="L249" s="150" t="s">
        <v>201</v>
      </c>
      <c r="M249" s="151">
        <v>0</v>
      </c>
      <c r="O249"/>
    </row>
    <row r="250" spans="2:15" s="23" customFormat="1" ht="15">
      <c r="B250" s="60">
        <v>6100</v>
      </c>
      <c r="C250" s="38" t="s">
        <v>822</v>
      </c>
      <c r="D250" s="30">
        <v>422</v>
      </c>
      <c r="E250" s="30" t="s">
        <v>98</v>
      </c>
      <c r="F250" s="37">
        <v>2991.3769999999972</v>
      </c>
      <c r="G250" s="59">
        <v>-1.2003167606135086</v>
      </c>
      <c r="H250" s="35">
        <v>215</v>
      </c>
      <c r="I250" s="58">
        <v>5</v>
      </c>
      <c r="J250" s="57" t="s">
        <v>821</v>
      </c>
      <c r="K250" s="24"/>
      <c r="L250" s="150" t="s">
        <v>199</v>
      </c>
      <c r="M250" s="151">
        <v>0</v>
      </c>
      <c r="O250"/>
    </row>
    <row r="251" spans="2:15" s="23" customFormat="1" ht="15">
      <c r="B251" s="84">
        <v>6100</v>
      </c>
      <c r="C251" s="83" t="s">
        <v>822</v>
      </c>
      <c r="D251" s="30">
        <v>312</v>
      </c>
      <c r="E251" s="82" t="s">
        <v>240</v>
      </c>
      <c r="F251" s="81">
        <v>3224.6150000000011</v>
      </c>
      <c r="G251" s="80">
        <v>-1.1843645300506633</v>
      </c>
      <c r="H251" s="79">
        <v>221</v>
      </c>
      <c r="I251" s="78">
        <v>5</v>
      </c>
      <c r="J251" s="77" t="s">
        <v>821</v>
      </c>
      <c r="K251" s="24"/>
      <c r="L251" s="150" t="s">
        <v>1048</v>
      </c>
      <c r="M251" s="151">
        <v>0.03</v>
      </c>
      <c r="O251"/>
    </row>
    <row r="252" spans="2:15" s="23" customFormat="1" ht="15">
      <c r="B252" s="60">
        <v>6100</v>
      </c>
      <c r="C252" s="38" t="s">
        <v>822</v>
      </c>
      <c r="D252" s="30">
        <v>411</v>
      </c>
      <c r="E252" s="30" t="s">
        <v>93</v>
      </c>
      <c r="F252" s="37">
        <v>5559.1590000000042</v>
      </c>
      <c r="G252" s="59">
        <v>-1.1781654897001723</v>
      </c>
      <c r="H252" s="35">
        <v>223</v>
      </c>
      <c r="I252" s="58">
        <v>5</v>
      </c>
      <c r="J252" s="57" t="s">
        <v>821</v>
      </c>
      <c r="K252" s="24"/>
      <c r="L252" s="150" t="s">
        <v>1049</v>
      </c>
      <c r="M252" s="151">
        <v>0</v>
      </c>
      <c r="O252"/>
    </row>
    <row r="253" spans="2:15" s="23" customFormat="1" ht="15">
      <c r="B253" s="84">
        <v>6100</v>
      </c>
      <c r="C253" s="83" t="s">
        <v>822</v>
      </c>
      <c r="D253" s="30">
        <v>413</v>
      </c>
      <c r="E253" s="82" t="s">
        <v>824</v>
      </c>
      <c r="F253" s="81">
        <v>6159.5820000000022</v>
      </c>
      <c r="G253" s="80">
        <v>-1.1671361079916449</v>
      </c>
      <c r="H253" s="79">
        <v>228</v>
      </c>
      <c r="I253" s="78">
        <v>5</v>
      </c>
      <c r="J253" s="77" t="s">
        <v>821</v>
      </c>
      <c r="K253" s="24"/>
      <c r="L253" s="150" t="s">
        <v>197</v>
      </c>
      <c r="M253" s="151">
        <v>0</v>
      </c>
      <c r="O253"/>
    </row>
    <row r="254" spans="2:15" s="23" customFormat="1" ht="15">
      <c r="B254" s="60">
        <v>6100</v>
      </c>
      <c r="C254" s="38" t="s">
        <v>822</v>
      </c>
      <c r="D254" s="30">
        <v>213</v>
      </c>
      <c r="E254" s="30" t="s">
        <v>92</v>
      </c>
      <c r="F254" s="37">
        <v>2578.4239999999995</v>
      </c>
      <c r="G254" s="59">
        <v>-1.1399052097945781</v>
      </c>
      <c r="H254" s="35">
        <v>239</v>
      </c>
      <c r="I254" s="58">
        <v>5</v>
      </c>
      <c r="J254" s="57" t="s">
        <v>821</v>
      </c>
      <c r="K254" s="24"/>
      <c r="L254" s="150" t="s">
        <v>195</v>
      </c>
      <c r="M254" s="151">
        <v>0</v>
      </c>
      <c r="O254"/>
    </row>
    <row r="255" spans="2:15" s="23" customFormat="1" ht="15">
      <c r="B255" s="84">
        <v>6100</v>
      </c>
      <c r="C255" s="83" t="s">
        <v>822</v>
      </c>
      <c r="D255" s="30">
        <v>222</v>
      </c>
      <c r="E255" s="82" t="s">
        <v>243</v>
      </c>
      <c r="F255" s="81">
        <v>4790.2889999999998</v>
      </c>
      <c r="G255" s="80">
        <v>-1.1289083981818337</v>
      </c>
      <c r="H255" s="79">
        <v>246</v>
      </c>
      <c r="I255" s="78">
        <v>5</v>
      </c>
      <c r="J255" s="77" t="s">
        <v>821</v>
      </c>
      <c r="K255" s="24"/>
      <c r="L255" s="150" t="s">
        <v>1050</v>
      </c>
      <c r="M255" s="151">
        <v>0.02</v>
      </c>
      <c r="O255"/>
    </row>
    <row r="256" spans="2:15" s="23" customFormat="1" ht="15">
      <c r="B256" s="84">
        <v>6100</v>
      </c>
      <c r="C256" s="83" t="s">
        <v>822</v>
      </c>
      <c r="D256" s="30">
        <v>113</v>
      </c>
      <c r="E256" s="82" t="s">
        <v>78</v>
      </c>
      <c r="F256" s="81">
        <v>2878.3570000000013</v>
      </c>
      <c r="G256" s="80">
        <v>-1.1016205113867052</v>
      </c>
      <c r="H256" s="79">
        <v>255</v>
      </c>
      <c r="I256" s="78">
        <v>5</v>
      </c>
      <c r="J256" s="77" t="s">
        <v>821</v>
      </c>
      <c r="K256" s="24"/>
      <c r="L256" s="150" t="s">
        <v>1051</v>
      </c>
      <c r="M256" s="151">
        <v>0.03</v>
      </c>
      <c r="O256"/>
    </row>
    <row r="257" spans="1:15" s="23" customFormat="1" ht="15">
      <c r="B257" s="60">
        <v>6100</v>
      </c>
      <c r="C257" s="38" t="s">
        <v>822</v>
      </c>
      <c r="D257" s="30">
        <v>424</v>
      </c>
      <c r="E257" s="30" t="s">
        <v>88</v>
      </c>
      <c r="F257" s="37">
        <v>3985.4480000000003</v>
      </c>
      <c r="G257" s="59">
        <v>-1.0891878961696668</v>
      </c>
      <c r="H257" s="35">
        <v>260</v>
      </c>
      <c r="I257" s="58">
        <v>5</v>
      </c>
      <c r="J257" s="57" t="s">
        <v>821</v>
      </c>
      <c r="K257" s="24"/>
      <c r="L257" s="150" t="s">
        <v>188</v>
      </c>
      <c r="M257" s="151">
        <v>0.01</v>
      </c>
      <c r="O257"/>
    </row>
    <row r="258" spans="1:15" s="23" customFormat="1" ht="15">
      <c r="A258" s="24"/>
      <c r="B258" s="84">
        <v>6100</v>
      </c>
      <c r="C258" s="83" t="s">
        <v>822</v>
      </c>
      <c r="D258" s="30">
        <v>211</v>
      </c>
      <c r="E258" s="82" t="s">
        <v>68</v>
      </c>
      <c r="F258" s="81">
        <v>4486.4250000000011</v>
      </c>
      <c r="G258" s="80">
        <v>-1.0655720305625813</v>
      </c>
      <c r="H258" s="79">
        <v>272</v>
      </c>
      <c r="I258" s="78">
        <v>5</v>
      </c>
      <c r="J258" s="77" t="s">
        <v>821</v>
      </c>
      <c r="K258" s="24"/>
      <c r="L258" s="150" t="s">
        <v>1052</v>
      </c>
      <c r="M258" s="151">
        <v>0.03</v>
      </c>
      <c r="O258"/>
    </row>
    <row r="259" spans="1:15" s="23" customFormat="1" ht="15">
      <c r="B259" s="84">
        <v>6100</v>
      </c>
      <c r="C259" s="83" t="s">
        <v>822</v>
      </c>
      <c r="D259" s="30">
        <v>114</v>
      </c>
      <c r="E259" s="82" t="s">
        <v>87</v>
      </c>
      <c r="F259" s="81">
        <v>3270.84</v>
      </c>
      <c r="G259" s="80">
        <v>-1.0545494476251114</v>
      </c>
      <c r="H259" s="79">
        <v>275</v>
      </c>
      <c r="I259" s="78">
        <v>5</v>
      </c>
      <c r="J259" s="77" t="s">
        <v>821</v>
      </c>
      <c r="K259" s="24"/>
      <c r="L259" s="150" t="s">
        <v>66</v>
      </c>
      <c r="M259" s="151">
        <v>0</v>
      </c>
      <c r="O259"/>
    </row>
    <row r="260" spans="1:15" s="23" customFormat="1" ht="15">
      <c r="B260" s="84">
        <v>6100</v>
      </c>
      <c r="C260" s="83" t="s">
        <v>822</v>
      </c>
      <c r="D260" s="30">
        <v>223</v>
      </c>
      <c r="E260" s="82" t="s">
        <v>77</v>
      </c>
      <c r="F260" s="81">
        <v>5246.3920000000007</v>
      </c>
      <c r="G260" s="80">
        <v>-1.046985734853795</v>
      </c>
      <c r="H260" s="79">
        <v>277</v>
      </c>
      <c r="I260" s="78">
        <v>5</v>
      </c>
      <c r="J260" s="77" t="s">
        <v>821</v>
      </c>
      <c r="K260" s="24"/>
      <c r="L260" s="150" t="s">
        <v>62</v>
      </c>
      <c r="M260" s="151">
        <v>0.01</v>
      </c>
      <c r="O260"/>
    </row>
    <row r="261" spans="1:15" s="23" customFormat="1" ht="15">
      <c r="B261" s="84">
        <v>6100</v>
      </c>
      <c r="C261" s="83" t="s">
        <v>822</v>
      </c>
      <c r="D261" s="30">
        <v>221</v>
      </c>
      <c r="E261" s="82" t="s">
        <v>250</v>
      </c>
      <c r="F261" s="81">
        <v>3399.6860000000001</v>
      </c>
      <c r="G261" s="80">
        <v>-1.0352487491603286</v>
      </c>
      <c r="H261" s="79">
        <v>284</v>
      </c>
      <c r="I261" s="78">
        <v>5</v>
      </c>
      <c r="J261" s="77" t="s">
        <v>821</v>
      </c>
      <c r="K261" s="24"/>
      <c r="L261" s="150" t="s">
        <v>1053</v>
      </c>
      <c r="M261" s="151">
        <v>0.02</v>
      </c>
      <c r="O261"/>
    </row>
    <row r="262" spans="1:15" s="23" customFormat="1" ht="15">
      <c r="B262" s="60">
        <v>6100</v>
      </c>
      <c r="C262" s="38" t="s">
        <v>822</v>
      </c>
      <c r="D262" s="30">
        <v>425</v>
      </c>
      <c r="E262" s="30" t="s">
        <v>269</v>
      </c>
      <c r="F262" s="37">
        <v>3691.7519999999972</v>
      </c>
      <c r="G262" s="59">
        <v>-1.0305659284429234</v>
      </c>
      <c r="H262" s="35">
        <v>286</v>
      </c>
      <c r="I262" s="58">
        <v>5</v>
      </c>
      <c r="J262" s="57" t="s">
        <v>821</v>
      </c>
      <c r="K262" s="24"/>
      <c r="O262"/>
    </row>
    <row r="263" spans="1:15" s="23" customFormat="1" ht="15">
      <c r="B263" s="84">
        <v>6100</v>
      </c>
      <c r="C263" s="83" t="s">
        <v>822</v>
      </c>
      <c r="D263" s="30">
        <v>214</v>
      </c>
      <c r="E263" s="82" t="s">
        <v>81</v>
      </c>
      <c r="F263" s="81">
        <v>3366.9989999999989</v>
      </c>
      <c r="G263" s="80">
        <v>-1.02235446671854</v>
      </c>
      <c r="H263" s="79">
        <v>289</v>
      </c>
      <c r="I263" s="78">
        <v>5</v>
      </c>
      <c r="J263" s="77" t="s">
        <v>821</v>
      </c>
      <c r="K263" s="24"/>
      <c r="O263"/>
    </row>
    <row r="264" spans="1:15" s="23" customFormat="1" ht="15">
      <c r="B264" s="84">
        <v>6100</v>
      </c>
      <c r="C264" s="83" t="s">
        <v>822</v>
      </c>
      <c r="D264" s="30">
        <v>323</v>
      </c>
      <c r="E264" s="82" t="s">
        <v>104</v>
      </c>
      <c r="F264" s="81">
        <v>5483.7070000000003</v>
      </c>
      <c r="G264" s="80">
        <v>-1.002045798610937</v>
      </c>
      <c r="H264" s="79">
        <v>294</v>
      </c>
      <c r="I264" s="78">
        <v>5</v>
      </c>
      <c r="J264" s="77" t="s">
        <v>821</v>
      </c>
      <c r="K264" s="24"/>
      <c r="O264"/>
    </row>
    <row r="265" spans="1:15" s="23" customFormat="1" ht="15">
      <c r="B265" s="60">
        <v>6100</v>
      </c>
      <c r="C265" s="38" t="s">
        <v>822</v>
      </c>
      <c r="D265" s="30">
        <v>123</v>
      </c>
      <c r="E265" s="30" t="s">
        <v>84</v>
      </c>
      <c r="F265" s="37">
        <v>6204.1819999999962</v>
      </c>
      <c r="G265" s="59">
        <v>-0.93069944475693767</v>
      </c>
      <c r="H265" s="35">
        <v>318</v>
      </c>
      <c r="I265" s="58">
        <v>6</v>
      </c>
      <c r="J265" s="57" t="s">
        <v>821</v>
      </c>
      <c r="K265" s="24"/>
      <c r="O265"/>
    </row>
    <row r="266" spans="1:15" s="23" customFormat="1" ht="15">
      <c r="B266" s="84">
        <v>6100</v>
      </c>
      <c r="C266" s="83" t="s">
        <v>822</v>
      </c>
      <c r="D266" s="30">
        <v>313</v>
      </c>
      <c r="E266" s="82" t="s">
        <v>118</v>
      </c>
      <c r="F266" s="81">
        <v>2394.335</v>
      </c>
      <c r="G266" s="80">
        <v>-0.81936975087111386</v>
      </c>
      <c r="H266" s="79">
        <v>362</v>
      </c>
      <c r="I266" s="78">
        <v>6</v>
      </c>
      <c r="J266" s="77" t="s">
        <v>821</v>
      </c>
      <c r="K266" s="24"/>
      <c r="O266"/>
    </row>
    <row r="267" spans="1:15" s="23" customFormat="1" ht="15">
      <c r="B267" s="84">
        <v>6100</v>
      </c>
      <c r="C267" s="83" t="s">
        <v>822</v>
      </c>
      <c r="D267" s="30">
        <v>112</v>
      </c>
      <c r="E267" s="82" t="s">
        <v>823</v>
      </c>
      <c r="F267" s="81">
        <v>2510.5500000000002</v>
      </c>
      <c r="G267" s="80">
        <v>-0.77690777522598486</v>
      </c>
      <c r="H267" s="79">
        <v>388</v>
      </c>
      <c r="I267" s="78">
        <v>6</v>
      </c>
      <c r="J267" s="77" t="s">
        <v>821</v>
      </c>
      <c r="K267" s="24"/>
      <c r="O267"/>
    </row>
    <row r="268" spans="1:15" s="23" customFormat="1" ht="15">
      <c r="B268" s="60">
        <v>6100</v>
      </c>
      <c r="C268" s="38" t="s">
        <v>822</v>
      </c>
      <c r="D268" s="30">
        <v>122</v>
      </c>
      <c r="E268" s="30" t="s">
        <v>80</v>
      </c>
      <c r="F268" s="37">
        <v>4150.4240000000009</v>
      </c>
      <c r="G268" s="59">
        <v>-0.72380653333508171</v>
      </c>
      <c r="H268" s="35">
        <v>407</v>
      </c>
      <c r="I268" s="58">
        <v>7</v>
      </c>
      <c r="J268" s="57" t="s">
        <v>821</v>
      </c>
      <c r="K268" s="24"/>
      <c r="O268"/>
    </row>
    <row r="269" spans="1:15" s="23" customFormat="1" ht="15">
      <c r="B269" s="84">
        <v>6100</v>
      </c>
      <c r="C269" s="83" t="s">
        <v>822</v>
      </c>
      <c r="D269" s="30">
        <v>311</v>
      </c>
      <c r="E269" s="82" t="s">
        <v>246</v>
      </c>
      <c r="F269" s="81">
        <v>5259.1040000000003</v>
      </c>
      <c r="G269" s="80">
        <v>-0.71298055421654027</v>
      </c>
      <c r="H269" s="79">
        <v>416</v>
      </c>
      <c r="I269" s="78">
        <v>7</v>
      </c>
      <c r="J269" s="77" t="s">
        <v>821</v>
      </c>
      <c r="K269" s="24"/>
      <c r="O269"/>
    </row>
    <row r="270" spans="1:15" s="23" customFormat="1" ht="15">
      <c r="B270" s="60">
        <v>6100</v>
      </c>
      <c r="C270" s="38" t="s">
        <v>822</v>
      </c>
      <c r="D270" s="30">
        <v>233</v>
      </c>
      <c r="E270" s="30" t="s">
        <v>112</v>
      </c>
      <c r="F270" s="37">
        <v>5004.6660000000038</v>
      </c>
      <c r="G270" s="59">
        <v>-0.62539246256539704</v>
      </c>
      <c r="H270" s="35">
        <v>451</v>
      </c>
      <c r="I270" s="58">
        <v>7</v>
      </c>
      <c r="J270" s="57" t="s">
        <v>821</v>
      </c>
      <c r="K270" s="24"/>
      <c r="O270"/>
    </row>
    <row r="271" spans="1:15" s="23" customFormat="1" ht="15">
      <c r="B271" s="60">
        <v>6100</v>
      </c>
      <c r="C271" s="38" t="s">
        <v>822</v>
      </c>
      <c r="D271" s="30">
        <v>121</v>
      </c>
      <c r="E271" s="30" t="s">
        <v>97</v>
      </c>
      <c r="F271" s="37">
        <v>3323.3029999999981</v>
      </c>
      <c r="G271" s="59">
        <v>-0.52849398927584035</v>
      </c>
      <c r="H271" s="35">
        <v>505</v>
      </c>
      <c r="I271" s="58">
        <v>8</v>
      </c>
      <c r="J271" s="57" t="s">
        <v>821</v>
      </c>
      <c r="K271" s="24"/>
      <c r="O271"/>
    </row>
    <row r="272" spans="1:15" s="23" customFormat="1" ht="15">
      <c r="B272" s="84">
        <v>6100</v>
      </c>
      <c r="C272" s="83" t="s">
        <v>822</v>
      </c>
      <c r="D272" s="30">
        <v>315</v>
      </c>
      <c r="E272" s="82" t="s">
        <v>101</v>
      </c>
      <c r="F272" s="81">
        <v>4733.8529999999973</v>
      </c>
      <c r="G272" s="80">
        <v>-0.49005670602986129</v>
      </c>
      <c r="H272" s="79">
        <v>520</v>
      </c>
      <c r="I272" s="78">
        <v>8</v>
      </c>
      <c r="J272" s="77" t="s">
        <v>821</v>
      </c>
      <c r="K272" s="24"/>
      <c r="O272"/>
    </row>
    <row r="273" spans="2:15" s="23" customFormat="1" ht="15">
      <c r="B273" s="60">
        <v>6100</v>
      </c>
      <c r="C273" s="38" t="s">
        <v>822</v>
      </c>
      <c r="D273" s="30">
        <v>232</v>
      </c>
      <c r="E273" s="30" t="s">
        <v>73</v>
      </c>
      <c r="F273" s="37">
        <v>5900.3990000000022</v>
      </c>
      <c r="G273" s="59">
        <v>-0.44802328889869486</v>
      </c>
      <c r="H273" s="35">
        <v>535</v>
      </c>
      <c r="I273" s="58">
        <v>8</v>
      </c>
      <c r="J273" s="57" t="s">
        <v>821</v>
      </c>
      <c r="K273" s="24"/>
      <c r="O273"/>
    </row>
    <row r="274" spans="2:15" s="23" customFormat="1" ht="15">
      <c r="B274" s="84">
        <v>6100</v>
      </c>
      <c r="C274" s="83" t="s">
        <v>822</v>
      </c>
      <c r="D274" s="30">
        <v>231</v>
      </c>
      <c r="E274" s="82" t="s">
        <v>75</v>
      </c>
      <c r="F274" s="81">
        <v>2994.8130000000001</v>
      </c>
      <c r="G274" s="80">
        <v>0.13985968401983384</v>
      </c>
      <c r="H274" s="79">
        <v>924</v>
      </c>
      <c r="I274" s="78">
        <v>11</v>
      </c>
      <c r="J274" s="77" t="s">
        <v>821</v>
      </c>
      <c r="K274" s="24"/>
      <c r="O274"/>
    </row>
    <row r="275" spans="2:15" s="23" customFormat="1" ht="15">
      <c r="B275" s="60">
        <v>6100</v>
      </c>
      <c r="C275" s="38" t="s">
        <v>822</v>
      </c>
      <c r="D275" s="30">
        <v>314</v>
      </c>
      <c r="E275" s="30" t="s">
        <v>108</v>
      </c>
      <c r="F275" s="37">
        <v>3588.7269999999999</v>
      </c>
      <c r="G275" s="59">
        <v>0.21438305008339015</v>
      </c>
      <c r="H275" s="35">
        <v>969</v>
      </c>
      <c r="I275" s="58">
        <v>11</v>
      </c>
      <c r="J275" s="57" t="s">
        <v>821</v>
      </c>
      <c r="K275" s="24"/>
      <c r="O275"/>
    </row>
    <row r="276" spans="2:15" s="23" customFormat="1" ht="15">
      <c r="B276" s="60">
        <v>1066</v>
      </c>
      <c r="C276" s="38" t="s">
        <v>820</v>
      </c>
      <c r="D276" s="30">
        <v>1</v>
      </c>
      <c r="E276" s="30" t="s">
        <v>61</v>
      </c>
      <c r="F276" s="37">
        <v>6582.0249999999987</v>
      </c>
      <c r="G276" s="59">
        <v>-5.9028406219795937E-2</v>
      </c>
      <c r="H276" s="35">
        <v>782</v>
      </c>
      <c r="I276" s="58">
        <v>10</v>
      </c>
      <c r="J276" s="57" t="s">
        <v>819</v>
      </c>
      <c r="K276" s="24"/>
      <c r="O276"/>
    </row>
    <row r="277" spans="2:15" s="23" customFormat="1" ht="15">
      <c r="B277" s="60">
        <v>9800</v>
      </c>
      <c r="C277" s="38" t="s">
        <v>818</v>
      </c>
      <c r="D277" s="30">
        <v>1</v>
      </c>
      <c r="E277" s="30" t="s">
        <v>61</v>
      </c>
      <c r="F277" s="37">
        <v>3278.6809999999996</v>
      </c>
      <c r="G277" s="59">
        <v>0.74670865434623701</v>
      </c>
      <c r="H277" s="35">
        <v>1232</v>
      </c>
      <c r="I277" s="58">
        <v>13</v>
      </c>
      <c r="J277" s="57" t="s">
        <v>817</v>
      </c>
      <c r="K277" s="24"/>
      <c r="O277"/>
    </row>
    <row r="278" spans="2:15" s="23" customFormat="1" ht="15">
      <c r="B278" s="60">
        <v>9800</v>
      </c>
      <c r="C278" s="38" t="s">
        <v>818</v>
      </c>
      <c r="D278" s="30">
        <v>3</v>
      </c>
      <c r="E278" s="30" t="s">
        <v>324</v>
      </c>
      <c r="F278" s="37">
        <v>5556.8570000000036</v>
      </c>
      <c r="G278" s="59">
        <v>1.2166595145248877</v>
      </c>
      <c r="H278" s="35">
        <v>1408</v>
      </c>
      <c r="I278" s="58">
        <v>15</v>
      </c>
      <c r="J278" s="57" t="s">
        <v>817</v>
      </c>
      <c r="K278" s="24"/>
      <c r="O278"/>
    </row>
    <row r="279" spans="2:15" s="23" customFormat="1" ht="15">
      <c r="B279" s="60">
        <v>9800</v>
      </c>
      <c r="C279" s="38" t="s">
        <v>818</v>
      </c>
      <c r="D279" s="30">
        <v>2</v>
      </c>
      <c r="E279" s="30" t="s">
        <v>63</v>
      </c>
      <c r="F279" s="37">
        <v>3041.2580000000003</v>
      </c>
      <c r="G279" s="59">
        <v>1.5364044578009155</v>
      </c>
      <c r="H279" s="35">
        <v>1500</v>
      </c>
      <c r="I279" s="58">
        <v>16</v>
      </c>
      <c r="J279" s="57" t="s">
        <v>817</v>
      </c>
      <c r="K279" s="24"/>
      <c r="O279"/>
    </row>
    <row r="280" spans="2:15" s="23" customFormat="1" ht="15">
      <c r="B280" s="60">
        <v>1326</v>
      </c>
      <c r="C280" s="38" t="s">
        <v>816</v>
      </c>
      <c r="D280" s="30">
        <v>1</v>
      </c>
      <c r="E280" s="30" t="s">
        <v>61</v>
      </c>
      <c r="F280" s="37">
        <v>7561.8309999999983</v>
      </c>
      <c r="G280" s="59">
        <v>-1.3888854370235917</v>
      </c>
      <c r="H280" s="35">
        <v>144</v>
      </c>
      <c r="I280" s="58">
        <v>4</v>
      </c>
      <c r="J280" s="57" t="s">
        <v>815</v>
      </c>
      <c r="K280" s="24"/>
      <c r="O280"/>
    </row>
    <row r="281" spans="2:15" s="23" customFormat="1" ht="15">
      <c r="B281" s="60">
        <v>944</v>
      </c>
      <c r="C281" s="38" t="s">
        <v>814</v>
      </c>
      <c r="D281" s="30">
        <v>1</v>
      </c>
      <c r="E281" s="30" t="s">
        <v>61</v>
      </c>
      <c r="F281" s="37">
        <v>6666.335</v>
      </c>
      <c r="G281" s="59">
        <v>-1.2709899231621089</v>
      </c>
      <c r="H281" s="35">
        <v>187</v>
      </c>
      <c r="I281" s="58">
        <v>4</v>
      </c>
      <c r="J281" s="57" t="s">
        <v>813</v>
      </c>
      <c r="K281" s="24"/>
      <c r="O281"/>
    </row>
    <row r="282" spans="2:15" s="23" customFormat="1" ht="15">
      <c r="B282" s="60">
        <v>483</v>
      </c>
      <c r="C282" s="38" t="s">
        <v>812</v>
      </c>
      <c r="D282" s="30">
        <v>1</v>
      </c>
      <c r="E282" s="30" t="s">
        <v>61</v>
      </c>
      <c r="F282" s="37">
        <v>9480.7119999999995</v>
      </c>
      <c r="G282" s="59">
        <v>-1.5409285838911129</v>
      </c>
      <c r="H282" s="35">
        <v>95</v>
      </c>
      <c r="I282" s="58">
        <v>4</v>
      </c>
      <c r="J282" s="57" t="s">
        <v>811</v>
      </c>
      <c r="K282" s="24"/>
      <c r="O282"/>
    </row>
    <row r="283" spans="2:15" s="23" customFormat="1" ht="15">
      <c r="B283" s="60">
        <v>6200</v>
      </c>
      <c r="C283" s="38" t="s">
        <v>807</v>
      </c>
      <c r="D283" s="30">
        <v>225</v>
      </c>
      <c r="E283" s="30" t="s">
        <v>151</v>
      </c>
      <c r="F283" s="37">
        <v>2306.16</v>
      </c>
      <c r="G283" s="59">
        <v>-0.61534387088970599</v>
      </c>
      <c r="H283" s="35">
        <v>459</v>
      </c>
      <c r="I283" s="58">
        <v>7</v>
      </c>
      <c r="J283" s="57" t="s">
        <v>806</v>
      </c>
      <c r="K283" s="24"/>
      <c r="O283"/>
    </row>
    <row r="284" spans="2:15" s="23" customFormat="1" ht="15">
      <c r="B284" s="60">
        <v>6200</v>
      </c>
      <c r="C284" s="38" t="s">
        <v>807</v>
      </c>
      <c r="D284" s="30">
        <v>413</v>
      </c>
      <c r="E284" s="30" t="s">
        <v>96</v>
      </c>
      <c r="F284" s="37">
        <v>3690.482</v>
      </c>
      <c r="G284" s="59">
        <v>-0.59659628811229937</v>
      </c>
      <c r="H284" s="35">
        <v>467</v>
      </c>
      <c r="I284" s="58">
        <v>7</v>
      </c>
      <c r="J284" s="57" t="s">
        <v>806</v>
      </c>
      <c r="K284" s="24"/>
      <c r="O284"/>
    </row>
    <row r="285" spans="2:15" s="23" customFormat="1" ht="15">
      <c r="B285" s="60">
        <v>6200</v>
      </c>
      <c r="C285" s="38" t="s">
        <v>807</v>
      </c>
      <c r="D285" s="30">
        <v>227</v>
      </c>
      <c r="E285" s="30" t="s">
        <v>810</v>
      </c>
      <c r="F285" s="37">
        <v>3162.6059999999998</v>
      </c>
      <c r="G285" s="59">
        <v>-0.52374286731636421</v>
      </c>
      <c r="H285" s="35">
        <v>506</v>
      </c>
      <c r="I285" s="58">
        <v>8</v>
      </c>
      <c r="J285" s="57" t="s">
        <v>806</v>
      </c>
      <c r="K285" s="24"/>
      <c r="O285"/>
    </row>
    <row r="286" spans="2:15" s="23" customFormat="1" ht="15">
      <c r="B286" s="60">
        <v>6200</v>
      </c>
      <c r="C286" s="38" t="s">
        <v>807</v>
      </c>
      <c r="D286" s="30">
        <v>221</v>
      </c>
      <c r="E286" s="30" t="s">
        <v>250</v>
      </c>
      <c r="F286" s="37">
        <v>2751.1759999999986</v>
      </c>
      <c r="G286" s="59">
        <v>-0.50976194199617153</v>
      </c>
      <c r="H286" s="35">
        <v>512</v>
      </c>
      <c r="I286" s="58">
        <v>8</v>
      </c>
      <c r="J286" s="57" t="s">
        <v>806</v>
      </c>
      <c r="K286" s="24"/>
      <c r="O286"/>
    </row>
    <row r="287" spans="2:15" s="23" customFormat="1" ht="15">
      <c r="B287" s="60">
        <v>6200</v>
      </c>
      <c r="C287" s="38" t="s">
        <v>807</v>
      </c>
      <c r="D287" s="30">
        <v>412</v>
      </c>
      <c r="E287" s="30" t="s">
        <v>82</v>
      </c>
      <c r="F287" s="37">
        <v>4141.3439999999991</v>
      </c>
      <c r="G287" s="59">
        <v>-0.50460743180459067</v>
      </c>
      <c r="H287" s="35">
        <v>514</v>
      </c>
      <c r="I287" s="58">
        <v>8</v>
      </c>
      <c r="J287" s="57" t="s">
        <v>806</v>
      </c>
      <c r="K287" s="24"/>
      <c r="O287"/>
    </row>
    <row r="288" spans="2:15" s="23" customFormat="1" ht="15">
      <c r="B288" s="60">
        <v>6200</v>
      </c>
      <c r="C288" s="38" t="s">
        <v>807</v>
      </c>
      <c r="D288" s="30">
        <v>422</v>
      </c>
      <c r="E288" s="30" t="s">
        <v>98</v>
      </c>
      <c r="F288" s="37">
        <v>2226.1130000000003</v>
      </c>
      <c r="G288" s="59">
        <v>-0.43311151149946503</v>
      </c>
      <c r="H288" s="35">
        <v>545</v>
      </c>
      <c r="I288" s="58">
        <v>8</v>
      </c>
      <c r="J288" s="57" t="s">
        <v>806</v>
      </c>
      <c r="K288" s="24"/>
      <c r="O288"/>
    </row>
    <row r="289" spans="2:15" s="23" customFormat="1" ht="15">
      <c r="B289" s="60">
        <v>6200</v>
      </c>
      <c r="C289" s="38" t="s">
        <v>807</v>
      </c>
      <c r="D289" s="30">
        <v>224</v>
      </c>
      <c r="E289" s="30" t="s">
        <v>85</v>
      </c>
      <c r="F289" s="37">
        <v>2659.9339999999997</v>
      </c>
      <c r="G289" s="59">
        <v>-0.42165567769554035</v>
      </c>
      <c r="H289" s="35">
        <v>556</v>
      </c>
      <c r="I289" s="58">
        <v>8</v>
      </c>
      <c r="J289" s="57" t="s">
        <v>806</v>
      </c>
      <c r="K289" s="24"/>
      <c r="O289"/>
    </row>
    <row r="290" spans="2:15" s="23" customFormat="1" ht="15">
      <c r="B290" s="60">
        <v>6200</v>
      </c>
      <c r="C290" s="38" t="s">
        <v>807</v>
      </c>
      <c r="D290" s="30">
        <v>113</v>
      </c>
      <c r="E290" s="30" t="s">
        <v>78</v>
      </c>
      <c r="F290" s="37">
        <v>4938.5380000000005</v>
      </c>
      <c r="G290" s="59">
        <v>-0.41797210015616876</v>
      </c>
      <c r="H290" s="35">
        <v>562</v>
      </c>
      <c r="I290" s="58">
        <v>8</v>
      </c>
      <c r="J290" s="57" t="s">
        <v>806</v>
      </c>
      <c r="K290" s="24"/>
      <c r="O290"/>
    </row>
    <row r="291" spans="2:15" s="23" customFormat="1" ht="15">
      <c r="B291" s="60">
        <v>6200</v>
      </c>
      <c r="C291" s="38" t="s">
        <v>807</v>
      </c>
      <c r="D291" s="30">
        <v>313</v>
      </c>
      <c r="E291" s="30" t="s">
        <v>118</v>
      </c>
      <c r="F291" s="37">
        <v>3388.0470000000018</v>
      </c>
      <c r="G291" s="59">
        <v>-0.41425407828020033</v>
      </c>
      <c r="H291" s="35">
        <v>565</v>
      </c>
      <c r="I291" s="58">
        <v>8</v>
      </c>
      <c r="J291" s="57" t="s">
        <v>806</v>
      </c>
      <c r="K291" s="24"/>
      <c r="O291"/>
    </row>
    <row r="292" spans="2:15" s="23" customFormat="1" ht="15">
      <c r="B292" s="60">
        <v>6200</v>
      </c>
      <c r="C292" s="38" t="s">
        <v>807</v>
      </c>
      <c r="D292" s="30">
        <v>223</v>
      </c>
      <c r="E292" s="30" t="s">
        <v>77</v>
      </c>
      <c r="F292" s="37">
        <v>2514.9479999999999</v>
      </c>
      <c r="G292" s="59">
        <v>-0.38886726519622705</v>
      </c>
      <c r="H292" s="35">
        <v>574</v>
      </c>
      <c r="I292" s="58">
        <v>9</v>
      </c>
      <c r="J292" s="57" t="s">
        <v>806</v>
      </c>
      <c r="K292" s="24"/>
      <c r="O292"/>
    </row>
    <row r="293" spans="2:15" s="23" customFormat="1" ht="15">
      <c r="B293" s="60">
        <v>6200</v>
      </c>
      <c r="C293" s="38" t="s">
        <v>807</v>
      </c>
      <c r="D293" s="30">
        <v>222</v>
      </c>
      <c r="E293" s="30" t="s">
        <v>243</v>
      </c>
      <c r="F293" s="37">
        <v>4259.4160000000002</v>
      </c>
      <c r="G293" s="59">
        <v>-0.38275294019259765</v>
      </c>
      <c r="H293" s="35">
        <v>577</v>
      </c>
      <c r="I293" s="58">
        <v>9</v>
      </c>
      <c r="J293" s="57" t="s">
        <v>806</v>
      </c>
      <c r="K293" s="24"/>
      <c r="O293"/>
    </row>
    <row r="294" spans="2:15" s="23" customFormat="1" ht="15">
      <c r="B294" s="60">
        <v>6200</v>
      </c>
      <c r="C294" s="38" t="s">
        <v>807</v>
      </c>
      <c r="D294" s="30">
        <v>411</v>
      </c>
      <c r="E294" s="30" t="s">
        <v>93</v>
      </c>
      <c r="F294" s="37">
        <v>3933.2919999999999</v>
      </c>
      <c r="G294" s="59">
        <v>-0.37018146687212966</v>
      </c>
      <c r="H294" s="35">
        <v>581</v>
      </c>
      <c r="I294" s="58">
        <v>9</v>
      </c>
      <c r="J294" s="57" t="s">
        <v>806</v>
      </c>
      <c r="K294" s="24"/>
      <c r="O294"/>
    </row>
    <row r="295" spans="2:15" s="23" customFormat="1" ht="15">
      <c r="B295" s="60">
        <v>6200</v>
      </c>
      <c r="C295" s="38" t="s">
        <v>807</v>
      </c>
      <c r="D295" s="30">
        <v>423</v>
      </c>
      <c r="E295" s="30" t="s">
        <v>79</v>
      </c>
      <c r="F295" s="37">
        <v>2421.3919999999998</v>
      </c>
      <c r="G295" s="59">
        <v>-0.35692419448890911</v>
      </c>
      <c r="H295" s="35">
        <v>586</v>
      </c>
      <c r="I295" s="58">
        <v>9</v>
      </c>
      <c r="J295" s="57" t="s">
        <v>806</v>
      </c>
      <c r="K295" s="24"/>
      <c r="O295"/>
    </row>
    <row r="296" spans="2:15" s="23" customFormat="1" ht="15">
      <c r="B296" s="60">
        <v>6200</v>
      </c>
      <c r="C296" s="38" t="s">
        <v>807</v>
      </c>
      <c r="D296" s="30">
        <v>311</v>
      </c>
      <c r="E296" s="30" t="s">
        <v>246</v>
      </c>
      <c r="F296" s="37">
        <v>3600.6220000000008</v>
      </c>
      <c r="G296" s="59">
        <v>-0.33864554965900101</v>
      </c>
      <c r="H296" s="35">
        <v>601</v>
      </c>
      <c r="I296" s="58">
        <v>9</v>
      </c>
      <c r="J296" s="57" t="s">
        <v>806</v>
      </c>
      <c r="K296" s="24"/>
      <c r="O296"/>
    </row>
    <row r="297" spans="2:15" s="23" customFormat="1" ht="15">
      <c r="B297" s="60">
        <v>6200</v>
      </c>
      <c r="C297" s="38" t="s">
        <v>807</v>
      </c>
      <c r="D297" s="30">
        <v>513</v>
      </c>
      <c r="E297" s="30" t="s">
        <v>149</v>
      </c>
      <c r="F297" s="37">
        <v>2670.3970000000004</v>
      </c>
      <c r="G297" s="59">
        <v>-0.28763883255846578</v>
      </c>
      <c r="H297" s="35">
        <v>630</v>
      </c>
      <c r="I297" s="58">
        <v>9</v>
      </c>
      <c r="J297" s="57" t="s">
        <v>806</v>
      </c>
      <c r="K297" s="24"/>
      <c r="O297"/>
    </row>
    <row r="298" spans="2:15" s="23" customFormat="1" ht="15">
      <c r="B298" s="60">
        <v>6200</v>
      </c>
      <c r="C298" s="38" t="s">
        <v>807</v>
      </c>
      <c r="D298" s="30">
        <v>522</v>
      </c>
      <c r="E298" s="30" t="s">
        <v>291</v>
      </c>
      <c r="F298" s="37">
        <v>4163.049</v>
      </c>
      <c r="G298" s="59">
        <v>-0.28628304189747322</v>
      </c>
      <c r="H298" s="35">
        <v>631</v>
      </c>
      <c r="I298" s="58">
        <v>9</v>
      </c>
      <c r="J298" s="57" t="s">
        <v>806</v>
      </c>
      <c r="K298" s="24"/>
      <c r="O298"/>
    </row>
    <row r="299" spans="2:15" s="23" customFormat="1" ht="15">
      <c r="B299" s="60">
        <v>6200</v>
      </c>
      <c r="C299" s="38" t="s">
        <v>807</v>
      </c>
      <c r="D299" s="30">
        <v>321</v>
      </c>
      <c r="E299" s="30" t="s">
        <v>249</v>
      </c>
      <c r="F299" s="37">
        <v>3179.7749999999992</v>
      </c>
      <c r="G299" s="59">
        <v>-0.27982104538997621</v>
      </c>
      <c r="H299" s="35">
        <v>634</v>
      </c>
      <c r="I299" s="58">
        <v>9</v>
      </c>
      <c r="J299" s="57" t="s">
        <v>806</v>
      </c>
      <c r="K299" s="24"/>
      <c r="O299"/>
    </row>
    <row r="300" spans="2:15" s="23" customFormat="1" ht="15">
      <c r="B300" s="60">
        <v>6200</v>
      </c>
      <c r="C300" s="38" t="s">
        <v>807</v>
      </c>
      <c r="D300" s="30">
        <v>421</v>
      </c>
      <c r="E300" s="30" t="s">
        <v>91</v>
      </c>
      <c r="F300" s="37">
        <v>5226.7490000000007</v>
      </c>
      <c r="G300" s="59">
        <v>-0.26869650952835067</v>
      </c>
      <c r="H300" s="35">
        <v>641</v>
      </c>
      <c r="I300" s="58">
        <v>9</v>
      </c>
      <c r="J300" s="57" t="s">
        <v>806</v>
      </c>
      <c r="K300" s="24"/>
      <c r="O300"/>
    </row>
    <row r="301" spans="2:15" s="23" customFormat="1" ht="15">
      <c r="B301" s="76">
        <v>6200</v>
      </c>
      <c r="C301" s="75" t="s">
        <v>807</v>
      </c>
      <c r="D301" s="74">
        <v>112</v>
      </c>
      <c r="E301" s="74" t="s">
        <v>241</v>
      </c>
      <c r="F301" s="73">
        <v>3389.56</v>
      </c>
      <c r="G301" s="72">
        <v>-0.26483831885921905</v>
      </c>
      <c r="H301" s="71">
        <v>644</v>
      </c>
      <c r="I301" s="70">
        <v>9</v>
      </c>
      <c r="J301" s="69" t="s">
        <v>806</v>
      </c>
      <c r="K301" s="24"/>
      <c r="O301"/>
    </row>
    <row r="302" spans="2:15" s="23" customFormat="1" ht="15">
      <c r="B302" s="60">
        <v>6200</v>
      </c>
      <c r="C302" s="38" t="s">
        <v>807</v>
      </c>
      <c r="D302" s="30">
        <v>312</v>
      </c>
      <c r="E302" s="30" t="s">
        <v>240</v>
      </c>
      <c r="F302" s="37">
        <v>2466.0229999999997</v>
      </c>
      <c r="G302" s="59">
        <v>-0.20736606358929072</v>
      </c>
      <c r="H302" s="35">
        <v>691</v>
      </c>
      <c r="I302" s="58">
        <v>10</v>
      </c>
      <c r="J302" s="57" t="s">
        <v>806</v>
      </c>
      <c r="K302" s="24"/>
      <c r="O302"/>
    </row>
    <row r="303" spans="2:15" s="23" customFormat="1" ht="15">
      <c r="B303" s="60">
        <v>6200</v>
      </c>
      <c r="C303" s="38" t="s">
        <v>807</v>
      </c>
      <c r="D303" s="30">
        <v>214</v>
      </c>
      <c r="E303" s="30" t="s">
        <v>81</v>
      </c>
      <c r="F303" s="37">
        <v>3172.3130000000006</v>
      </c>
      <c r="G303" s="59">
        <v>-0.20617166224555189</v>
      </c>
      <c r="H303" s="35">
        <v>693</v>
      </c>
      <c r="I303" s="58">
        <v>10</v>
      </c>
      <c r="J303" s="57" t="s">
        <v>806</v>
      </c>
      <c r="K303" s="24"/>
      <c r="O303"/>
    </row>
    <row r="304" spans="2:15" s="23" customFormat="1" ht="15">
      <c r="B304" s="60">
        <v>6200</v>
      </c>
      <c r="C304" s="38" t="s">
        <v>807</v>
      </c>
      <c r="D304" s="30">
        <v>511</v>
      </c>
      <c r="E304" s="30" t="s">
        <v>296</v>
      </c>
      <c r="F304" s="37">
        <v>2721.6070000000004</v>
      </c>
      <c r="G304" s="59">
        <v>-0.17570744521635517</v>
      </c>
      <c r="H304" s="35">
        <v>708</v>
      </c>
      <c r="I304" s="58">
        <v>10</v>
      </c>
      <c r="J304" s="57" t="s">
        <v>806</v>
      </c>
      <c r="K304" s="24"/>
      <c r="O304"/>
    </row>
    <row r="305" spans="2:15" s="23" customFormat="1" ht="15">
      <c r="B305" s="60">
        <v>6200</v>
      </c>
      <c r="C305" s="38" t="s">
        <v>807</v>
      </c>
      <c r="D305" s="30">
        <v>215</v>
      </c>
      <c r="E305" s="30" t="s">
        <v>133</v>
      </c>
      <c r="F305" s="37">
        <v>4498.9770000000017</v>
      </c>
      <c r="G305" s="59">
        <v>-0.1323763552790152</v>
      </c>
      <c r="H305" s="35">
        <v>737</v>
      </c>
      <c r="I305" s="58">
        <v>10</v>
      </c>
      <c r="J305" s="57" t="s">
        <v>806</v>
      </c>
      <c r="K305" s="24"/>
      <c r="O305"/>
    </row>
    <row r="306" spans="2:15" s="23" customFormat="1" ht="15">
      <c r="B306" s="60">
        <v>6200</v>
      </c>
      <c r="C306" s="38" t="s">
        <v>807</v>
      </c>
      <c r="D306" s="30">
        <v>314</v>
      </c>
      <c r="E306" s="30" t="s">
        <v>108</v>
      </c>
      <c r="F306" s="37">
        <v>4003.7310000000002</v>
      </c>
      <c r="G306" s="59">
        <v>-0.11321172130880969</v>
      </c>
      <c r="H306" s="35">
        <v>756</v>
      </c>
      <c r="I306" s="58">
        <v>10</v>
      </c>
      <c r="J306" s="57" t="s">
        <v>806</v>
      </c>
      <c r="K306" s="24"/>
      <c r="O306"/>
    </row>
    <row r="307" spans="2:15" s="23" customFormat="1" ht="15">
      <c r="B307" s="60">
        <v>6200</v>
      </c>
      <c r="C307" s="38" t="s">
        <v>807</v>
      </c>
      <c r="D307" s="30">
        <v>322</v>
      </c>
      <c r="E307" s="30" t="s">
        <v>252</v>
      </c>
      <c r="F307" s="37">
        <v>5280.0990000000002</v>
      </c>
      <c r="G307" s="59">
        <v>-9.0230979365779493E-2</v>
      </c>
      <c r="H307" s="35">
        <v>765</v>
      </c>
      <c r="I307" s="58">
        <v>10</v>
      </c>
      <c r="J307" s="57" t="s">
        <v>806</v>
      </c>
      <c r="K307" s="24"/>
      <c r="O307"/>
    </row>
    <row r="308" spans="2:15" s="23" customFormat="1" ht="15">
      <c r="B308" s="60">
        <v>6200</v>
      </c>
      <c r="C308" s="38" t="s">
        <v>807</v>
      </c>
      <c r="D308" s="30">
        <v>212</v>
      </c>
      <c r="E308" s="30" t="s">
        <v>95</v>
      </c>
      <c r="F308" s="37">
        <v>4434.5980000000018</v>
      </c>
      <c r="G308" s="59">
        <v>-8.5882601337627887E-2</v>
      </c>
      <c r="H308" s="35">
        <v>767</v>
      </c>
      <c r="I308" s="58">
        <v>10</v>
      </c>
      <c r="J308" s="57" t="s">
        <v>806</v>
      </c>
      <c r="K308" s="24"/>
      <c r="O308"/>
    </row>
    <row r="309" spans="2:15" s="23" customFormat="1" ht="15">
      <c r="B309" s="60">
        <v>6200</v>
      </c>
      <c r="C309" s="38" t="s">
        <v>807</v>
      </c>
      <c r="D309" s="30">
        <v>316</v>
      </c>
      <c r="E309" s="30" t="s">
        <v>809</v>
      </c>
      <c r="F309" s="37">
        <v>2347.2600000000002</v>
      </c>
      <c r="G309" s="59">
        <v>-5.7749095003857991E-2</v>
      </c>
      <c r="H309" s="35">
        <v>784</v>
      </c>
      <c r="I309" s="58">
        <v>10</v>
      </c>
      <c r="J309" s="57" t="s">
        <v>806</v>
      </c>
      <c r="K309" s="24"/>
      <c r="O309"/>
    </row>
    <row r="310" spans="2:15" s="23" customFormat="1" ht="15">
      <c r="B310" s="60">
        <v>6200</v>
      </c>
      <c r="C310" s="38" t="s">
        <v>807</v>
      </c>
      <c r="D310" s="30">
        <v>114</v>
      </c>
      <c r="E310" s="30" t="s">
        <v>87</v>
      </c>
      <c r="F310" s="37">
        <v>3167.2840000000001</v>
      </c>
      <c r="G310" s="59">
        <v>-3.2537966677751703E-2</v>
      </c>
      <c r="H310" s="35">
        <v>798</v>
      </c>
      <c r="I310" s="58">
        <v>10</v>
      </c>
      <c r="J310" s="57" t="s">
        <v>806</v>
      </c>
      <c r="K310" s="24"/>
      <c r="O310"/>
    </row>
    <row r="311" spans="2:15" s="23" customFormat="1" ht="15">
      <c r="B311" s="60">
        <v>6200</v>
      </c>
      <c r="C311" s="38" t="s">
        <v>807</v>
      </c>
      <c r="D311" s="30">
        <v>213</v>
      </c>
      <c r="E311" s="30" t="s">
        <v>808</v>
      </c>
      <c r="F311" s="37">
        <v>3750.2520000000009</v>
      </c>
      <c r="G311" s="59">
        <v>-1.4001379889658319E-2</v>
      </c>
      <c r="H311" s="35">
        <v>810</v>
      </c>
      <c r="I311" s="58">
        <v>10</v>
      </c>
      <c r="J311" s="57" t="s">
        <v>806</v>
      </c>
      <c r="K311" s="24"/>
      <c r="O311"/>
    </row>
    <row r="312" spans="2:15" s="23" customFormat="1" ht="15">
      <c r="B312" s="60">
        <v>6200</v>
      </c>
      <c r="C312" s="38" t="s">
        <v>807</v>
      </c>
      <c r="D312" s="30">
        <v>315</v>
      </c>
      <c r="E312" s="30" t="s">
        <v>101</v>
      </c>
      <c r="F312" s="37">
        <v>3517.0429999999997</v>
      </c>
      <c r="G312" s="59">
        <v>-1.2139462020537626E-2</v>
      </c>
      <c r="H312" s="35">
        <v>812</v>
      </c>
      <c r="I312" s="58">
        <v>10</v>
      </c>
      <c r="J312" s="57" t="s">
        <v>806</v>
      </c>
      <c r="K312" s="24"/>
      <c r="O312"/>
    </row>
    <row r="313" spans="2:15" s="23" customFormat="1" ht="15">
      <c r="B313" s="60">
        <v>6200</v>
      </c>
      <c r="C313" s="38" t="s">
        <v>807</v>
      </c>
      <c r="D313" s="30">
        <v>111</v>
      </c>
      <c r="E313" s="30" t="s">
        <v>656</v>
      </c>
      <c r="F313" s="37">
        <v>4426.5910000000003</v>
      </c>
      <c r="G313" s="59">
        <v>3.981356026647659E-3</v>
      </c>
      <c r="H313" s="35">
        <v>827</v>
      </c>
      <c r="I313" s="58">
        <v>10</v>
      </c>
      <c r="J313" s="57" t="s">
        <v>806</v>
      </c>
      <c r="K313" s="24"/>
      <c r="O313"/>
    </row>
    <row r="314" spans="2:15" s="23" customFormat="1" ht="15">
      <c r="B314" s="60">
        <v>6200</v>
      </c>
      <c r="C314" s="38" t="s">
        <v>807</v>
      </c>
      <c r="D314" s="30">
        <v>512</v>
      </c>
      <c r="E314" s="30" t="s">
        <v>295</v>
      </c>
      <c r="F314" s="37">
        <v>3074.2410000000009</v>
      </c>
      <c r="G314" s="59">
        <v>2.006202188702105E-2</v>
      </c>
      <c r="H314" s="35">
        <v>841</v>
      </c>
      <c r="I314" s="58">
        <v>10</v>
      </c>
      <c r="J314" s="57" t="s">
        <v>806</v>
      </c>
      <c r="K314" s="24"/>
      <c r="O314"/>
    </row>
    <row r="315" spans="2:15" s="23" customFormat="1" ht="15">
      <c r="B315" s="60">
        <v>6200</v>
      </c>
      <c r="C315" s="38" t="s">
        <v>807</v>
      </c>
      <c r="D315" s="30">
        <v>521</v>
      </c>
      <c r="E315" s="30" t="s">
        <v>289</v>
      </c>
      <c r="F315" s="37">
        <v>3493.165</v>
      </c>
      <c r="G315" s="59">
        <v>6.0591795851535429E-2</v>
      </c>
      <c r="H315" s="35">
        <v>870</v>
      </c>
      <c r="I315" s="58">
        <v>11</v>
      </c>
      <c r="J315" s="57" t="s">
        <v>806</v>
      </c>
      <c r="K315" s="24"/>
      <c r="O315"/>
    </row>
    <row r="316" spans="2:15" s="23" customFormat="1" ht="15">
      <c r="B316" s="60">
        <v>6200</v>
      </c>
      <c r="C316" s="38" t="s">
        <v>807</v>
      </c>
      <c r="D316" s="30">
        <v>115</v>
      </c>
      <c r="E316" s="30" t="s">
        <v>70</v>
      </c>
      <c r="F316" s="37">
        <v>3190.9739999999997</v>
      </c>
      <c r="G316" s="59">
        <v>6.9179487455763577E-2</v>
      </c>
      <c r="H316" s="35">
        <v>878</v>
      </c>
      <c r="I316" s="58">
        <v>11</v>
      </c>
      <c r="J316" s="57" t="s">
        <v>806</v>
      </c>
      <c r="K316" s="24"/>
      <c r="O316"/>
    </row>
    <row r="317" spans="2:15" s="23" customFormat="1" ht="15">
      <c r="B317" s="60">
        <v>6200</v>
      </c>
      <c r="C317" s="38" t="s">
        <v>807</v>
      </c>
      <c r="D317" s="30">
        <v>523</v>
      </c>
      <c r="E317" s="30" t="s">
        <v>292</v>
      </c>
      <c r="F317" s="37">
        <v>3297.8039999999996</v>
      </c>
      <c r="G317" s="59">
        <v>7.924693047128395E-2</v>
      </c>
      <c r="H317" s="35">
        <v>888</v>
      </c>
      <c r="I317" s="58">
        <v>11</v>
      </c>
      <c r="J317" s="57" t="s">
        <v>806</v>
      </c>
      <c r="K317" s="24"/>
      <c r="O317"/>
    </row>
    <row r="318" spans="2:15" s="23" customFormat="1" ht="15">
      <c r="B318" s="60">
        <v>6200</v>
      </c>
      <c r="C318" s="38" t="s">
        <v>807</v>
      </c>
      <c r="D318" s="30">
        <v>514</v>
      </c>
      <c r="E318" s="30" t="s">
        <v>137</v>
      </c>
      <c r="F318" s="37">
        <v>3229.757000000001</v>
      </c>
      <c r="G318" s="59">
        <v>0.14095338384883571</v>
      </c>
      <c r="H318" s="35">
        <v>927</v>
      </c>
      <c r="I318" s="58">
        <v>11</v>
      </c>
      <c r="J318" s="57" t="s">
        <v>806</v>
      </c>
      <c r="K318" s="24"/>
      <c r="O318"/>
    </row>
    <row r="319" spans="2:15" s="23" customFormat="1" ht="15">
      <c r="B319" s="60">
        <v>6200</v>
      </c>
      <c r="C319" s="38" t="s">
        <v>807</v>
      </c>
      <c r="D319" s="30">
        <v>211</v>
      </c>
      <c r="E319" s="30" t="s">
        <v>68</v>
      </c>
      <c r="F319" s="37">
        <v>3900.7839999999997</v>
      </c>
      <c r="G319" s="59">
        <v>0.14832722507823237</v>
      </c>
      <c r="H319" s="35">
        <v>930</v>
      </c>
      <c r="I319" s="58">
        <v>11</v>
      </c>
      <c r="J319" s="57" t="s">
        <v>806</v>
      </c>
      <c r="K319" s="24"/>
      <c r="O319"/>
    </row>
    <row r="320" spans="2:15" s="23" customFormat="1" ht="15">
      <c r="B320" s="60">
        <v>1292</v>
      </c>
      <c r="C320" s="38" t="s">
        <v>805</v>
      </c>
      <c r="D320" s="30">
        <v>4</v>
      </c>
      <c r="E320" s="30" t="s">
        <v>193</v>
      </c>
      <c r="F320" s="37">
        <v>4364.2089999999953</v>
      </c>
      <c r="G320" s="59">
        <v>-1.3206100899686388</v>
      </c>
      <c r="H320" s="35">
        <v>166</v>
      </c>
      <c r="I320" s="58">
        <v>4</v>
      </c>
      <c r="J320" s="57" t="s">
        <v>804</v>
      </c>
      <c r="K320" s="24"/>
      <c r="O320"/>
    </row>
    <row r="321" spans="2:15" s="23" customFormat="1" ht="15">
      <c r="B321" s="60">
        <v>1292</v>
      </c>
      <c r="C321" s="38" t="s">
        <v>805</v>
      </c>
      <c r="D321" s="30">
        <v>1</v>
      </c>
      <c r="E321" s="30" t="s">
        <v>61</v>
      </c>
      <c r="F321" s="37">
        <v>4811.9659999999976</v>
      </c>
      <c r="G321" s="59">
        <v>-1.2055643288602975</v>
      </c>
      <c r="H321" s="35">
        <v>212</v>
      </c>
      <c r="I321" s="58">
        <v>5</v>
      </c>
      <c r="J321" s="57" t="s">
        <v>804</v>
      </c>
      <c r="K321" s="24"/>
      <c r="O321"/>
    </row>
    <row r="322" spans="2:15" s="23" customFormat="1" ht="15">
      <c r="B322" s="60">
        <v>1292</v>
      </c>
      <c r="C322" s="38" t="s">
        <v>805</v>
      </c>
      <c r="D322" s="30">
        <v>3</v>
      </c>
      <c r="E322" s="30" t="s">
        <v>64</v>
      </c>
      <c r="F322" s="37">
        <v>5347.9539999999961</v>
      </c>
      <c r="G322" s="59">
        <v>-1.0790488082778287</v>
      </c>
      <c r="H322" s="35">
        <v>264</v>
      </c>
      <c r="I322" s="58">
        <v>5</v>
      </c>
      <c r="J322" s="57" t="s">
        <v>804</v>
      </c>
      <c r="K322" s="24"/>
      <c r="O322"/>
    </row>
    <row r="323" spans="2:15" s="23" customFormat="1" ht="15">
      <c r="B323" s="60">
        <v>1292</v>
      </c>
      <c r="C323" s="38" t="s">
        <v>805</v>
      </c>
      <c r="D323" s="30">
        <v>2</v>
      </c>
      <c r="E323" s="30" t="s">
        <v>63</v>
      </c>
      <c r="F323" s="37">
        <v>3475.16</v>
      </c>
      <c r="G323" s="59">
        <v>-1.0754659572040319</v>
      </c>
      <c r="H323" s="35">
        <v>266</v>
      </c>
      <c r="I323" s="58">
        <v>5</v>
      </c>
      <c r="J323" s="57" t="s">
        <v>804</v>
      </c>
      <c r="K323" s="24"/>
      <c r="O323"/>
    </row>
    <row r="324" spans="2:15" s="23" customFormat="1" ht="15">
      <c r="B324" s="60">
        <v>485</v>
      </c>
      <c r="C324" s="38" t="s">
        <v>803</v>
      </c>
      <c r="D324" s="30">
        <v>1</v>
      </c>
      <c r="E324" s="30" t="s">
        <v>61</v>
      </c>
      <c r="F324" s="37">
        <v>5580.4170000000013</v>
      </c>
      <c r="G324" s="59">
        <v>-0.98448905196095349</v>
      </c>
      <c r="H324" s="35">
        <v>296</v>
      </c>
      <c r="I324" s="58">
        <v>6</v>
      </c>
      <c r="J324" s="57" t="s">
        <v>802</v>
      </c>
      <c r="K324" s="24"/>
      <c r="O324"/>
    </row>
    <row r="325" spans="2:15" s="23" customFormat="1" ht="15">
      <c r="B325" s="60">
        <v>627</v>
      </c>
      <c r="C325" s="38" t="s">
        <v>801</v>
      </c>
      <c r="D325" s="30">
        <v>1</v>
      </c>
      <c r="E325" s="30" t="s">
        <v>61</v>
      </c>
      <c r="F325" s="37">
        <v>8404.9019999999982</v>
      </c>
      <c r="G325" s="59">
        <v>-1.602759109574236</v>
      </c>
      <c r="H325" s="35">
        <v>72</v>
      </c>
      <c r="I325" s="58">
        <v>3</v>
      </c>
      <c r="J325" s="57" t="s">
        <v>800</v>
      </c>
      <c r="K325" s="24"/>
      <c r="O325"/>
    </row>
    <row r="326" spans="2:15" s="23" customFormat="1" ht="15">
      <c r="B326" s="60">
        <v>541</v>
      </c>
      <c r="C326" s="38" t="s">
        <v>799</v>
      </c>
      <c r="D326" s="30">
        <v>1</v>
      </c>
      <c r="E326" s="30" t="s">
        <v>61</v>
      </c>
      <c r="F326" s="37">
        <v>4117.9449999999997</v>
      </c>
      <c r="G326" s="59">
        <v>-2.0321953928371261</v>
      </c>
      <c r="H326" s="35">
        <v>12</v>
      </c>
      <c r="I326" s="58">
        <v>2</v>
      </c>
      <c r="J326" s="57" t="s">
        <v>798</v>
      </c>
      <c r="K326" s="24"/>
      <c r="O326"/>
    </row>
    <row r="327" spans="2:15" s="23" customFormat="1" ht="15">
      <c r="B327" s="60">
        <v>541</v>
      </c>
      <c r="C327" s="38" t="s">
        <v>799</v>
      </c>
      <c r="D327" s="30">
        <v>3</v>
      </c>
      <c r="E327" s="30" t="s">
        <v>64</v>
      </c>
      <c r="F327" s="37">
        <v>3283.7349999999997</v>
      </c>
      <c r="G327" s="59">
        <v>-1.8958700876498626</v>
      </c>
      <c r="H327" s="35">
        <v>24</v>
      </c>
      <c r="I327" s="58">
        <v>2</v>
      </c>
      <c r="J327" s="57" t="s">
        <v>798</v>
      </c>
      <c r="K327" s="24"/>
      <c r="O327"/>
    </row>
    <row r="328" spans="2:15" s="23" customFormat="1" ht="15">
      <c r="B328" s="60">
        <v>541</v>
      </c>
      <c r="C328" s="38" t="s">
        <v>799</v>
      </c>
      <c r="D328" s="30">
        <v>2</v>
      </c>
      <c r="E328" s="30" t="s">
        <v>63</v>
      </c>
      <c r="F328" s="37">
        <v>4654.271999999999</v>
      </c>
      <c r="G328" s="59">
        <v>-1.6531830713038913</v>
      </c>
      <c r="H328" s="35">
        <v>59</v>
      </c>
      <c r="I328" s="58">
        <v>3</v>
      </c>
      <c r="J328" s="57" t="s">
        <v>798</v>
      </c>
      <c r="K328" s="24"/>
      <c r="O328"/>
    </row>
    <row r="329" spans="2:15" s="23" customFormat="1" ht="15">
      <c r="B329" s="60">
        <v>487</v>
      </c>
      <c r="C329" s="38" t="s">
        <v>797</v>
      </c>
      <c r="D329" s="30">
        <v>1</v>
      </c>
      <c r="E329" s="30" t="s">
        <v>61</v>
      </c>
      <c r="F329" s="37">
        <v>2872.1340000000005</v>
      </c>
      <c r="G329" s="59">
        <v>-5.663729575005421E-2</v>
      </c>
      <c r="H329" s="35">
        <v>786</v>
      </c>
      <c r="I329" s="58">
        <v>10</v>
      </c>
      <c r="J329" s="57" t="s">
        <v>796</v>
      </c>
      <c r="K329" s="24"/>
      <c r="O329"/>
    </row>
    <row r="330" spans="2:15" s="23" customFormat="1" ht="15">
      <c r="B330" s="60">
        <v>628</v>
      </c>
      <c r="C330" s="38" t="s">
        <v>795</v>
      </c>
      <c r="D330" s="30">
        <v>1</v>
      </c>
      <c r="E330" s="30" t="s">
        <v>61</v>
      </c>
      <c r="F330" s="37">
        <v>3902.969000000001</v>
      </c>
      <c r="G330" s="59">
        <v>-1.0480229261020291</v>
      </c>
      <c r="H330" s="35">
        <v>276</v>
      </c>
      <c r="I330" s="58">
        <v>5</v>
      </c>
      <c r="J330" s="57" t="s">
        <v>794</v>
      </c>
      <c r="K330" s="24"/>
      <c r="O330"/>
    </row>
    <row r="331" spans="2:15" s="23" customFormat="1" ht="15">
      <c r="B331" s="60">
        <v>628</v>
      </c>
      <c r="C331" s="38" t="s">
        <v>795</v>
      </c>
      <c r="D331" s="30">
        <v>2</v>
      </c>
      <c r="E331" s="30" t="s">
        <v>63</v>
      </c>
      <c r="F331" s="37">
        <v>5056.0200000000004</v>
      </c>
      <c r="G331" s="59">
        <v>-0.93380124983414503</v>
      </c>
      <c r="H331" s="35">
        <v>316</v>
      </c>
      <c r="I331" s="58">
        <v>6</v>
      </c>
      <c r="J331" s="57" t="s">
        <v>794</v>
      </c>
      <c r="K331" s="24"/>
      <c r="O331"/>
    </row>
    <row r="332" spans="2:15" s="23" customFormat="1" ht="15">
      <c r="B332" s="60">
        <v>3730</v>
      </c>
      <c r="C332" s="38" t="s">
        <v>793</v>
      </c>
      <c r="D332" s="30">
        <v>3</v>
      </c>
      <c r="E332" s="30" t="s">
        <v>64</v>
      </c>
      <c r="F332" s="37">
        <v>4715.9369999999981</v>
      </c>
      <c r="G332" s="59">
        <v>-0.35080554030210154</v>
      </c>
      <c r="H332" s="35">
        <v>592</v>
      </c>
      <c r="I332" s="58">
        <v>9</v>
      </c>
      <c r="J332" s="57" t="s">
        <v>792</v>
      </c>
      <c r="K332" s="24"/>
      <c r="O332"/>
    </row>
    <row r="333" spans="2:15" s="23" customFormat="1" ht="15">
      <c r="B333" s="60">
        <v>3730</v>
      </c>
      <c r="C333" s="38" t="s">
        <v>793</v>
      </c>
      <c r="D333" s="30">
        <v>2</v>
      </c>
      <c r="E333" s="30" t="s">
        <v>432</v>
      </c>
      <c r="F333" s="37">
        <v>5697.3469999999998</v>
      </c>
      <c r="G333" s="59">
        <v>0.2637157162726585</v>
      </c>
      <c r="H333" s="35">
        <v>1003</v>
      </c>
      <c r="I333" s="58">
        <v>11</v>
      </c>
      <c r="J333" s="57" t="s">
        <v>792</v>
      </c>
      <c r="K333" s="24"/>
      <c r="O333"/>
    </row>
    <row r="334" spans="2:15" s="23" customFormat="1" ht="15">
      <c r="B334" s="60">
        <v>681</v>
      </c>
      <c r="C334" s="38" t="s">
        <v>791</v>
      </c>
      <c r="D334" s="30">
        <v>2</v>
      </c>
      <c r="E334" s="30" t="s">
        <v>63</v>
      </c>
      <c r="F334" s="37">
        <v>4832.9989999999998</v>
      </c>
      <c r="G334" s="59">
        <v>0.55217366283604596</v>
      </c>
      <c r="H334" s="35">
        <v>1147</v>
      </c>
      <c r="I334" s="58">
        <v>12</v>
      </c>
      <c r="J334" s="57" t="s">
        <v>790</v>
      </c>
      <c r="K334" s="24"/>
      <c r="O334"/>
    </row>
    <row r="335" spans="2:15" s="23" customFormat="1" ht="15">
      <c r="B335" s="60">
        <v>681</v>
      </c>
      <c r="C335" s="38" t="s">
        <v>791</v>
      </c>
      <c r="D335" s="30">
        <v>3</v>
      </c>
      <c r="E335" s="30" t="s">
        <v>64</v>
      </c>
      <c r="F335" s="37">
        <v>3862.3070000000007</v>
      </c>
      <c r="G335" s="59">
        <v>0.72727221258619379</v>
      </c>
      <c r="H335" s="35">
        <v>1225</v>
      </c>
      <c r="I335" s="58">
        <v>13</v>
      </c>
      <c r="J335" s="57" t="s">
        <v>790</v>
      </c>
      <c r="K335" s="24"/>
      <c r="O335"/>
    </row>
    <row r="336" spans="2:15" s="23" customFormat="1" ht="15">
      <c r="B336" s="60">
        <v>681</v>
      </c>
      <c r="C336" s="38" t="s">
        <v>791</v>
      </c>
      <c r="D336" s="30">
        <v>4</v>
      </c>
      <c r="E336" s="30" t="s">
        <v>193</v>
      </c>
      <c r="F336" s="37">
        <v>7201.101999999998</v>
      </c>
      <c r="G336" s="59">
        <v>1.4665503305544267</v>
      </c>
      <c r="H336" s="35">
        <v>1486</v>
      </c>
      <c r="I336" s="58">
        <v>16</v>
      </c>
      <c r="J336" s="57" t="s">
        <v>790</v>
      </c>
      <c r="K336" s="24"/>
      <c r="O336"/>
    </row>
    <row r="337" spans="2:15" s="23" customFormat="1" ht="15">
      <c r="B337" s="60">
        <v>681</v>
      </c>
      <c r="C337" s="38" t="s">
        <v>791</v>
      </c>
      <c r="D337" s="30">
        <v>1</v>
      </c>
      <c r="E337" s="30" t="s">
        <v>61</v>
      </c>
      <c r="F337" s="37">
        <v>2180.166999999999</v>
      </c>
      <c r="G337" s="59">
        <v>1.6605082878757527</v>
      </c>
      <c r="H337" s="35">
        <v>1523</v>
      </c>
      <c r="I337" s="58">
        <v>17</v>
      </c>
      <c r="J337" s="57" t="s">
        <v>790</v>
      </c>
      <c r="K337" s="24"/>
      <c r="O337"/>
    </row>
    <row r="338" spans="2:15" s="23" customFormat="1" ht="15">
      <c r="B338" s="60">
        <v>681</v>
      </c>
      <c r="C338" s="38" t="s">
        <v>791</v>
      </c>
      <c r="D338" s="30">
        <v>5</v>
      </c>
      <c r="E338" s="30" t="s">
        <v>191</v>
      </c>
      <c r="F338" s="37">
        <v>2721.1879999999996</v>
      </c>
      <c r="G338" s="59">
        <v>1.8921307977282336</v>
      </c>
      <c r="H338" s="35">
        <v>1565</v>
      </c>
      <c r="I338" s="58">
        <v>18</v>
      </c>
      <c r="J338" s="57" t="s">
        <v>790</v>
      </c>
      <c r="K338" s="24"/>
      <c r="O338"/>
    </row>
    <row r="339" spans="2:15" s="23" customFormat="1" ht="15">
      <c r="B339" s="60">
        <v>6300</v>
      </c>
      <c r="C339" s="38" t="s">
        <v>789</v>
      </c>
      <c r="D339" s="30">
        <v>43</v>
      </c>
      <c r="E339" s="30" t="s">
        <v>256</v>
      </c>
      <c r="F339" s="37">
        <v>3781.8940000000002</v>
      </c>
      <c r="G339" s="59">
        <v>0.99765960745801219</v>
      </c>
      <c r="H339" s="35">
        <v>1342</v>
      </c>
      <c r="I339" s="58">
        <v>14</v>
      </c>
      <c r="J339" s="57" t="s">
        <v>788</v>
      </c>
      <c r="K339" s="24"/>
      <c r="O339"/>
    </row>
    <row r="340" spans="2:15" s="23" customFormat="1" ht="15">
      <c r="B340" s="60">
        <v>6300</v>
      </c>
      <c r="C340" s="38" t="s">
        <v>789</v>
      </c>
      <c r="D340" s="30">
        <v>32</v>
      </c>
      <c r="E340" s="30" t="s">
        <v>209</v>
      </c>
      <c r="F340" s="37">
        <v>2761.8820000000005</v>
      </c>
      <c r="G340" s="59">
        <v>0.99955456659130637</v>
      </c>
      <c r="H340" s="35">
        <v>1343</v>
      </c>
      <c r="I340" s="58">
        <v>14</v>
      </c>
      <c r="J340" s="57" t="s">
        <v>788</v>
      </c>
      <c r="K340" s="24"/>
      <c r="O340"/>
    </row>
    <row r="341" spans="2:15" s="23" customFormat="1" ht="15">
      <c r="B341" s="60">
        <v>6300</v>
      </c>
      <c r="C341" s="38" t="s">
        <v>789</v>
      </c>
      <c r="D341" s="30">
        <v>21</v>
      </c>
      <c r="E341" s="30" t="s">
        <v>221</v>
      </c>
      <c r="F341" s="37">
        <v>4381.9679999999953</v>
      </c>
      <c r="G341" s="59">
        <v>1.0636768486453205</v>
      </c>
      <c r="H341" s="35">
        <v>1360</v>
      </c>
      <c r="I341" s="58">
        <v>14</v>
      </c>
      <c r="J341" s="57" t="s">
        <v>788</v>
      </c>
      <c r="K341" s="24"/>
      <c r="O341"/>
    </row>
    <row r="342" spans="2:15" s="23" customFormat="1" ht="15">
      <c r="B342" s="60">
        <v>6300</v>
      </c>
      <c r="C342" s="38" t="s">
        <v>789</v>
      </c>
      <c r="D342" s="30">
        <v>44</v>
      </c>
      <c r="E342" s="30" t="s">
        <v>255</v>
      </c>
      <c r="F342" s="37">
        <v>2843.7250000000008</v>
      </c>
      <c r="G342" s="59">
        <v>1.1321229395709218</v>
      </c>
      <c r="H342" s="35">
        <v>1381</v>
      </c>
      <c r="I342" s="58">
        <v>15</v>
      </c>
      <c r="J342" s="57" t="s">
        <v>788</v>
      </c>
      <c r="K342" s="24"/>
      <c r="O342"/>
    </row>
    <row r="343" spans="2:15" s="23" customFormat="1" ht="15">
      <c r="B343" s="60">
        <v>6300</v>
      </c>
      <c r="C343" s="38" t="s">
        <v>789</v>
      </c>
      <c r="D343" s="30">
        <v>22</v>
      </c>
      <c r="E343" s="30" t="s">
        <v>227</v>
      </c>
      <c r="F343" s="37">
        <v>2951.8740000000007</v>
      </c>
      <c r="G343" s="59">
        <v>1.1390660484544852</v>
      </c>
      <c r="H343" s="35">
        <v>1382</v>
      </c>
      <c r="I343" s="58">
        <v>15</v>
      </c>
      <c r="J343" s="57" t="s">
        <v>788</v>
      </c>
      <c r="K343" s="24"/>
      <c r="O343"/>
    </row>
    <row r="344" spans="2:15" s="23" customFormat="1" ht="15">
      <c r="B344" s="60">
        <v>6300</v>
      </c>
      <c r="C344" s="38" t="s">
        <v>789</v>
      </c>
      <c r="D344" s="30">
        <v>31</v>
      </c>
      <c r="E344" s="30" t="s">
        <v>210</v>
      </c>
      <c r="F344" s="37">
        <v>2861.0689999999977</v>
      </c>
      <c r="G344" s="59">
        <v>1.2313975701709134</v>
      </c>
      <c r="H344" s="35">
        <v>1411</v>
      </c>
      <c r="I344" s="58">
        <v>15</v>
      </c>
      <c r="J344" s="57" t="s">
        <v>788</v>
      </c>
      <c r="K344" s="24"/>
      <c r="O344"/>
    </row>
    <row r="345" spans="2:15" s="23" customFormat="1" ht="15">
      <c r="B345" s="60">
        <v>6300</v>
      </c>
      <c r="C345" s="38" t="s">
        <v>789</v>
      </c>
      <c r="D345" s="30">
        <v>12</v>
      </c>
      <c r="E345" s="30" t="s">
        <v>212</v>
      </c>
      <c r="F345" s="37">
        <v>6018.1460000000043</v>
      </c>
      <c r="G345" s="59">
        <v>1.2727958399073935</v>
      </c>
      <c r="H345" s="35">
        <v>1430</v>
      </c>
      <c r="I345" s="58">
        <v>15</v>
      </c>
      <c r="J345" s="57" t="s">
        <v>788</v>
      </c>
      <c r="K345" s="24"/>
      <c r="O345"/>
    </row>
    <row r="346" spans="2:15" s="23" customFormat="1" ht="15">
      <c r="B346" s="60">
        <v>6300</v>
      </c>
      <c r="C346" s="38" t="s">
        <v>789</v>
      </c>
      <c r="D346" s="30">
        <v>11</v>
      </c>
      <c r="E346" s="30" t="s">
        <v>235</v>
      </c>
      <c r="F346" s="37">
        <v>2798.1579999999981</v>
      </c>
      <c r="G346" s="59">
        <v>1.2987072021574391</v>
      </c>
      <c r="H346" s="35">
        <v>1436</v>
      </c>
      <c r="I346" s="58">
        <v>15</v>
      </c>
      <c r="J346" s="57" t="s">
        <v>788</v>
      </c>
      <c r="K346" s="24"/>
      <c r="O346"/>
    </row>
    <row r="347" spans="2:15" s="23" customFormat="1" ht="15">
      <c r="B347" s="60">
        <v>6300</v>
      </c>
      <c r="C347" s="38" t="s">
        <v>789</v>
      </c>
      <c r="D347" s="30">
        <v>34</v>
      </c>
      <c r="E347" s="30" t="s">
        <v>224</v>
      </c>
      <c r="F347" s="37">
        <v>4063.0240000000008</v>
      </c>
      <c r="G347" s="59">
        <v>1.3106391822238777</v>
      </c>
      <c r="H347" s="35">
        <v>1442</v>
      </c>
      <c r="I347" s="58">
        <v>15</v>
      </c>
      <c r="J347" s="57" t="s">
        <v>788</v>
      </c>
      <c r="K347" s="24"/>
      <c r="O347"/>
    </row>
    <row r="348" spans="2:15" s="23" customFormat="1" ht="15">
      <c r="B348" s="60">
        <v>6300</v>
      </c>
      <c r="C348" s="38" t="s">
        <v>789</v>
      </c>
      <c r="D348" s="30">
        <v>23</v>
      </c>
      <c r="E348" s="30" t="s">
        <v>229</v>
      </c>
      <c r="F348" s="37">
        <v>3781.5340000000001</v>
      </c>
      <c r="G348" s="59">
        <v>1.322980909796962</v>
      </c>
      <c r="H348" s="35">
        <v>1446</v>
      </c>
      <c r="I348" s="58">
        <v>15</v>
      </c>
      <c r="J348" s="57" t="s">
        <v>788</v>
      </c>
      <c r="K348" s="24"/>
      <c r="O348"/>
    </row>
    <row r="349" spans="2:15" s="23" customFormat="1" ht="15">
      <c r="B349" s="60">
        <v>6300</v>
      </c>
      <c r="C349" s="38" t="s">
        <v>789</v>
      </c>
      <c r="D349" s="30">
        <v>42</v>
      </c>
      <c r="E349" s="30" t="s">
        <v>442</v>
      </c>
      <c r="F349" s="37">
        <v>3075.6920000000014</v>
      </c>
      <c r="G349" s="59">
        <v>1.3652620245975973</v>
      </c>
      <c r="H349" s="35">
        <v>1452</v>
      </c>
      <c r="I349" s="58">
        <v>16</v>
      </c>
      <c r="J349" s="57" t="s">
        <v>788</v>
      </c>
      <c r="K349" s="24"/>
      <c r="O349"/>
    </row>
    <row r="350" spans="2:15" s="23" customFormat="1" ht="15">
      <c r="B350" s="60">
        <v>6300</v>
      </c>
      <c r="C350" s="38" t="s">
        <v>789</v>
      </c>
      <c r="D350" s="30">
        <v>33</v>
      </c>
      <c r="E350" s="30" t="s">
        <v>223</v>
      </c>
      <c r="F350" s="37">
        <v>4333.4540000000006</v>
      </c>
      <c r="G350" s="59">
        <v>1.4029087726761997</v>
      </c>
      <c r="H350" s="35">
        <v>1468</v>
      </c>
      <c r="I350" s="58">
        <v>16</v>
      </c>
      <c r="J350" s="57" t="s">
        <v>788</v>
      </c>
      <c r="K350" s="24"/>
      <c r="O350"/>
    </row>
    <row r="351" spans="2:15" s="23" customFormat="1" ht="15">
      <c r="B351" s="60">
        <v>6300</v>
      </c>
      <c r="C351" s="38" t="s">
        <v>789</v>
      </c>
      <c r="D351" s="30">
        <v>13</v>
      </c>
      <c r="E351" s="30" t="s">
        <v>213</v>
      </c>
      <c r="F351" s="37">
        <v>3609.4360000000001</v>
      </c>
      <c r="G351" s="59">
        <v>1.4429214131575347</v>
      </c>
      <c r="H351" s="35">
        <v>1479</v>
      </c>
      <c r="I351" s="58">
        <v>16</v>
      </c>
      <c r="J351" s="57" t="s">
        <v>788</v>
      </c>
      <c r="K351" s="24"/>
      <c r="O351"/>
    </row>
    <row r="352" spans="2:15" s="23" customFormat="1" ht="15">
      <c r="B352" s="60">
        <v>6300</v>
      </c>
      <c r="C352" s="38" t="s">
        <v>789</v>
      </c>
      <c r="D352" s="30">
        <v>41</v>
      </c>
      <c r="E352" s="30" t="s">
        <v>440</v>
      </c>
      <c r="F352" s="37">
        <v>4313.5440000000035</v>
      </c>
      <c r="G352" s="59">
        <v>2.2547401851300175</v>
      </c>
      <c r="H352" s="35">
        <v>1601</v>
      </c>
      <c r="I352" s="58">
        <v>19</v>
      </c>
      <c r="J352" s="57" t="s">
        <v>788</v>
      </c>
      <c r="K352" s="24"/>
      <c r="O352"/>
    </row>
    <row r="353" spans="2:15" s="23" customFormat="1" ht="15">
      <c r="B353" s="60">
        <v>2550</v>
      </c>
      <c r="C353" s="38" t="s">
        <v>787</v>
      </c>
      <c r="D353" s="30">
        <v>1</v>
      </c>
      <c r="E353" s="30" t="s">
        <v>61</v>
      </c>
      <c r="F353" s="37">
        <v>2794.4130000000009</v>
      </c>
      <c r="G353" s="59">
        <v>-0.11902286180608759</v>
      </c>
      <c r="H353" s="35">
        <v>751</v>
      </c>
      <c r="I353" s="58">
        <v>10</v>
      </c>
      <c r="J353" s="57" t="s">
        <v>786</v>
      </c>
      <c r="K353" s="24"/>
      <c r="O353"/>
    </row>
    <row r="354" spans="2:15" s="23" customFormat="1" ht="15">
      <c r="B354" s="60">
        <v>2550</v>
      </c>
      <c r="C354" s="38" t="s">
        <v>787</v>
      </c>
      <c r="D354" s="30">
        <v>3</v>
      </c>
      <c r="E354" s="30" t="s">
        <v>64</v>
      </c>
      <c r="F354" s="37">
        <v>3533.9740000000006</v>
      </c>
      <c r="G354" s="59">
        <v>5.5686743228440166E-2</v>
      </c>
      <c r="H354" s="35">
        <v>867</v>
      </c>
      <c r="I354" s="58">
        <v>11</v>
      </c>
      <c r="J354" s="57" t="s">
        <v>786</v>
      </c>
      <c r="K354" s="24"/>
      <c r="O354"/>
    </row>
    <row r="355" spans="2:15" s="23" customFormat="1" ht="15">
      <c r="B355" s="60">
        <v>2550</v>
      </c>
      <c r="C355" s="38" t="s">
        <v>787</v>
      </c>
      <c r="D355" s="30">
        <v>4</v>
      </c>
      <c r="E355" s="30" t="s">
        <v>193</v>
      </c>
      <c r="F355" s="37">
        <v>8173.34</v>
      </c>
      <c r="G355" s="59">
        <v>0.68831007260430532</v>
      </c>
      <c r="H355" s="35">
        <v>1210</v>
      </c>
      <c r="I355" s="58">
        <v>13</v>
      </c>
      <c r="J355" s="57" t="s">
        <v>786</v>
      </c>
      <c r="K355" s="24"/>
      <c r="O355"/>
    </row>
    <row r="356" spans="2:15" s="23" customFormat="1" ht="15">
      <c r="B356" s="60">
        <v>2550</v>
      </c>
      <c r="C356" s="38" t="s">
        <v>787</v>
      </c>
      <c r="D356" s="30">
        <v>2</v>
      </c>
      <c r="E356" s="30" t="s">
        <v>63</v>
      </c>
      <c r="F356" s="37">
        <v>4470.1390000000019</v>
      </c>
      <c r="G356" s="59">
        <v>0.68918985048154624</v>
      </c>
      <c r="H356" s="35">
        <v>1211</v>
      </c>
      <c r="I356" s="58">
        <v>13</v>
      </c>
      <c r="J356" s="57" t="s">
        <v>786</v>
      </c>
      <c r="K356" s="24"/>
      <c r="O356"/>
    </row>
    <row r="357" spans="2:15" s="23" customFormat="1" ht="15">
      <c r="B357" s="60">
        <v>166</v>
      </c>
      <c r="C357" s="38" t="s">
        <v>785</v>
      </c>
      <c r="D357" s="30">
        <v>3</v>
      </c>
      <c r="E357" s="30" t="s">
        <v>64</v>
      </c>
      <c r="F357" s="37">
        <v>5131.9450000000033</v>
      </c>
      <c r="G357" s="59">
        <v>2.0901652239859497E-3</v>
      </c>
      <c r="H357" s="35">
        <v>825</v>
      </c>
      <c r="I357" s="58">
        <v>10</v>
      </c>
      <c r="J357" s="57" t="s">
        <v>784</v>
      </c>
      <c r="K357" s="24"/>
      <c r="O357"/>
    </row>
    <row r="358" spans="2:15" s="23" customFormat="1" ht="15">
      <c r="B358" s="60">
        <v>166</v>
      </c>
      <c r="C358" s="38" t="s">
        <v>785</v>
      </c>
      <c r="D358" s="30">
        <v>1</v>
      </c>
      <c r="E358" s="30" t="s">
        <v>61</v>
      </c>
      <c r="F358" s="37">
        <v>4286.2830000000013</v>
      </c>
      <c r="G358" s="59">
        <v>0.31173543772552387</v>
      </c>
      <c r="H358" s="35">
        <v>1020</v>
      </c>
      <c r="I358" s="58">
        <v>12</v>
      </c>
      <c r="J358" s="57" t="s">
        <v>784</v>
      </c>
      <c r="K358" s="24"/>
      <c r="O358"/>
    </row>
    <row r="359" spans="2:15" s="23" customFormat="1" ht="15">
      <c r="B359" s="60">
        <v>166</v>
      </c>
      <c r="C359" s="38" t="s">
        <v>785</v>
      </c>
      <c r="D359" s="30">
        <v>2</v>
      </c>
      <c r="E359" s="30" t="s">
        <v>63</v>
      </c>
      <c r="F359" s="37">
        <v>7670.0810000000019</v>
      </c>
      <c r="G359" s="59">
        <v>0.62454677527953917</v>
      </c>
      <c r="H359" s="35">
        <v>1173</v>
      </c>
      <c r="I359" s="58">
        <v>13</v>
      </c>
      <c r="J359" s="57" t="s">
        <v>784</v>
      </c>
      <c r="K359" s="24"/>
      <c r="O359"/>
    </row>
    <row r="360" spans="2:15" s="23" customFormat="1" ht="15">
      <c r="B360" s="60">
        <v>229</v>
      </c>
      <c r="C360" s="38" t="s">
        <v>783</v>
      </c>
      <c r="D360" s="30">
        <v>1</v>
      </c>
      <c r="E360" s="30" t="s">
        <v>61</v>
      </c>
      <c r="F360" s="37">
        <v>4039.0289999999982</v>
      </c>
      <c r="G360" s="59">
        <v>3.8046823972556258E-2</v>
      </c>
      <c r="H360" s="35">
        <v>855</v>
      </c>
      <c r="I360" s="58">
        <v>11</v>
      </c>
      <c r="J360" s="57" t="s">
        <v>782</v>
      </c>
      <c r="K360" s="24"/>
      <c r="O360"/>
    </row>
    <row r="361" spans="2:15" s="23" customFormat="1" ht="15">
      <c r="B361" s="60">
        <v>229</v>
      </c>
      <c r="C361" s="38" t="s">
        <v>783</v>
      </c>
      <c r="D361" s="30">
        <v>3</v>
      </c>
      <c r="E361" s="30" t="s">
        <v>64</v>
      </c>
      <c r="F361" s="37">
        <v>4890.436999999999</v>
      </c>
      <c r="G361" s="59">
        <v>1.2406019593613145</v>
      </c>
      <c r="H361" s="35">
        <v>1417</v>
      </c>
      <c r="I361" s="58">
        <v>15</v>
      </c>
      <c r="J361" s="57" t="s">
        <v>782</v>
      </c>
      <c r="K361" s="24"/>
      <c r="O361"/>
    </row>
    <row r="362" spans="2:15" s="23" customFormat="1" ht="15">
      <c r="B362" s="60">
        <v>229</v>
      </c>
      <c r="C362" s="38" t="s">
        <v>783</v>
      </c>
      <c r="D362" s="30">
        <v>2</v>
      </c>
      <c r="E362" s="30" t="s">
        <v>63</v>
      </c>
      <c r="F362" s="37">
        <v>3500.4349999999999</v>
      </c>
      <c r="G362" s="59">
        <v>1.7843296057878355</v>
      </c>
      <c r="H362" s="35">
        <v>1552</v>
      </c>
      <c r="I362" s="58">
        <v>17</v>
      </c>
      <c r="J362" s="57" t="s">
        <v>782</v>
      </c>
      <c r="K362" s="24"/>
      <c r="O362"/>
    </row>
    <row r="363" spans="2:15" s="23" customFormat="1" ht="15">
      <c r="B363" s="60">
        <v>494</v>
      </c>
      <c r="C363" s="38" t="s">
        <v>781</v>
      </c>
      <c r="D363" s="30">
        <v>2</v>
      </c>
      <c r="E363" s="30" t="s">
        <v>353</v>
      </c>
      <c r="F363" s="37">
        <v>4192.6259999999993</v>
      </c>
      <c r="G363" s="59">
        <v>-1.0198354723648135</v>
      </c>
      <c r="H363" s="35">
        <v>291</v>
      </c>
      <c r="I363" s="58">
        <v>5</v>
      </c>
      <c r="J363" s="57" t="s">
        <v>780</v>
      </c>
      <c r="K363" s="24"/>
      <c r="O363"/>
    </row>
    <row r="364" spans="2:15" s="23" customFormat="1" ht="15">
      <c r="B364" s="60">
        <v>494</v>
      </c>
      <c r="C364" s="38" t="s">
        <v>781</v>
      </c>
      <c r="D364" s="30">
        <v>5</v>
      </c>
      <c r="E364" s="30" t="s">
        <v>191</v>
      </c>
      <c r="F364" s="37">
        <v>4614.0910000000003</v>
      </c>
      <c r="G364" s="59">
        <v>-0.91898347038194494</v>
      </c>
      <c r="H364" s="35">
        <v>323</v>
      </c>
      <c r="I364" s="58">
        <v>6</v>
      </c>
      <c r="J364" s="57" t="s">
        <v>780</v>
      </c>
      <c r="K364" s="24"/>
      <c r="O364"/>
    </row>
    <row r="365" spans="2:15" s="23" customFormat="1" ht="15">
      <c r="B365" s="60">
        <v>494</v>
      </c>
      <c r="C365" s="38" t="s">
        <v>781</v>
      </c>
      <c r="D365" s="30">
        <v>1</v>
      </c>
      <c r="E365" s="30" t="s">
        <v>61</v>
      </c>
      <c r="F365" s="37">
        <v>3292.5029999999979</v>
      </c>
      <c r="G365" s="59">
        <v>-0.82643166869050233</v>
      </c>
      <c r="H365" s="35">
        <v>357</v>
      </c>
      <c r="I365" s="58">
        <v>6</v>
      </c>
      <c r="J365" s="57" t="s">
        <v>780</v>
      </c>
      <c r="K365" s="24"/>
      <c r="O365"/>
    </row>
    <row r="366" spans="2:15" s="23" customFormat="1" ht="15">
      <c r="B366" s="60">
        <v>494</v>
      </c>
      <c r="C366" s="38" t="s">
        <v>781</v>
      </c>
      <c r="D366" s="30">
        <v>4</v>
      </c>
      <c r="E366" s="30" t="s">
        <v>193</v>
      </c>
      <c r="F366" s="37">
        <v>3932.6340000000018</v>
      </c>
      <c r="G366" s="59">
        <v>-0.69193222994847725</v>
      </c>
      <c r="H366" s="35">
        <v>426</v>
      </c>
      <c r="I366" s="58">
        <v>7</v>
      </c>
      <c r="J366" s="57" t="s">
        <v>780</v>
      </c>
      <c r="K366" s="24"/>
      <c r="O366"/>
    </row>
    <row r="367" spans="2:15" s="23" customFormat="1" ht="15">
      <c r="B367" s="60">
        <v>489</v>
      </c>
      <c r="C367" s="38" t="s">
        <v>779</v>
      </c>
      <c r="D367" s="30">
        <v>1</v>
      </c>
      <c r="E367" s="30" t="s">
        <v>61</v>
      </c>
      <c r="F367" s="37">
        <v>8762.2280000000046</v>
      </c>
      <c r="G367" s="59">
        <v>-1.2390842168947562</v>
      </c>
      <c r="H367" s="35">
        <v>202</v>
      </c>
      <c r="I367" s="58">
        <v>4</v>
      </c>
      <c r="J367" s="57" t="s">
        <v>778</v>
      </c>
      <c r="K367" s="24"/>
      <c r="O367"/>
    </row>
    <row r="368" spans="2:15" s="23" customFormat="1" ht="15">
      <c r="B368" s="60">
        <v>490</v>
      </c>
      <c r="C368" s="38" t="s">
        <v>777</v>
      </c>
      <c r="D368" s="30">
        <v>3</v>
      </c>
      <c r="E368" s="30" t="s">
        <v>64</v>
      </c>
      <c r="F368" s="37">
        <v>2737.6730000000007</v>
      </c>
      <c r="G368" s="59">
        <v>-1.519888583120985</v>
      </c>
      <c r="H368" s="35">
        <v>101</v>
      </c>
      <c r="I368" s="58">
        <v>4</v>
      </c>
      <c r="J368" s="57" t="s">
        <v>776</v>
      </c>
      <c r="K368" s="24"/>
      <c r="O368"/>
    </row>
    <row r="369" spans="2:15" s="23" customFormat="1" ht="15">
      <c r="B369" s="60">
        <v>490</v>
      </c>
      <c r="C369" s="38" t="s">
        <v>777</v>
      </c>
      <c r="D369" s="30">
        <v>2</v>
      </c>
      <c r="E369" s="30" t="s">
        <v>63</v>
      </c>
      <c r="F369" s="37">
        <v>4877.0379999999986</v>
      </c>
      <c r="G369" s="59">
        <v>-1.4839486223349454</v>
      </c>
      <c r="H369" s="35">
        <v>113</v>
      </c>
      <c r="I369" s="58">
        <v>4</v>
      </c>
      <c r="J369" s="57" t="s">
        <v>776</v>
      </c>
      <c r="K369" s="24"/>
      <c r="O369"/>
    </row>
    <row r="370" spans="2:15" s="23" customFormat="1" ht="15">
      <c r="B370" s="60">
        <v>490</v>
      </c>
      <c r="C370" s="38" t="s">
        <v>777</v>
      </c>
      <c r="D370" s="30">
        <v>1</v>
      </c>
      <c r="E370" s="30" t="s">
        <v>61</v>
      </c>
      <c r="F370" s="37">
        <v>2755.44</v>
      </c>
      <c r="G370" s="59">
        <v>-1.3187844614040438</v>
      </c>
      <c r="H370" s="35">
        <v>167</v>
      </c>
      <c r="I370" s="58">
        <v>4</v>
      </c>
      <c r="J370" s="57" t="s">
        <v>776</v>
      </c>
      <c r="K370" s="24"/>
      <c r="O370"/>
    </row>
    <row r="371" spans="2:15" s="23" customFormat="1" ht="15">
      <c r="B371" s="60">
        <v>492</v>
      </c>
      <c r="C371" s="38" t="s">
        <v>775</v>
      </c>
      <c r="D371" s="30">
        <v>1</v>
      </c>
      <c r="E371" s="30" t="s">
        <v>61</v>
      </c>
      <c r="F371" s="37">
        <v>8716.7540000000026</v>
      </c>
      <c r="G371" s="59">
        <v>-1.0671539561963583</v>
      </c>
      <c r="H371" s="35">
        <v>269</v>
      </c>
      <c r="I371" s="58">
        <v>5</v>
      </c>
      <c r="J371" s="57" t="s">
        <v>774</v>
      </c>
      <c r="K371" s="24"/>
      <c r="O371"/>
    </row>
    <row r="372" spans="2:15" s="23" customFormat="1" ht="15">
      <c r="B372" s="60">
        <v>2200</v>
      </c>
      <c r="C372" s="38" t="s">
        <v>772</v>
      </c>
      <c r="D372" s="30">
        <v>8</v>
      </c>
      <c r="E372" s="30" t="s">
        <v>192</v>
      </c>
      <c r="F372" s="37">
        <v>2008.9159999999993</v>
      </c>
      <c r="G372" s="59">
        <v>-0.85961587157305164</v>
      </c>
      <c r="H372" s="35">
        <v>342</v>
      </c>
      <c r="I372" s="58">
        <v>6</v>
      </c>
      <c r="J372" s="57" t="s">
        <v>771</v>
      </c>
      <c r="K372" s="24"/>
      <c r="O372"/>
    </row>
    <row r="373" spans="2:15" s="23" customFormat="1" ht="15">
      <c r="B373" s="60">
        <v>2200</v>
      </c>
      <c r="C373" s="38" t="s">
        <v>772</v>
      </c>
      <c r="D373" s="30">
        <v>10</v>
      </c>
      <c r="E373" s="30" t="s">
        <v>274</v>
      </c>
      <c r="F373" s="37">
        <v>2153.17</v>
      </c>
      <c r="G373" s="59">
        <v>-0.74737182875637842</v>
      </c>
      <c r="H373" s="35">
        <v>398</v>
      </c>
      <c r="I373" s="58">
        <v>7</v>
      </c>
      <c r="J373" s="57" t="s">
        <v>771</v>
      </c>
      <c r="K373" s="24"/>
      <c r="O373"/>
    </row>
    <row r="374" spans="2:15" s="23" customFormat="1" ht="15">
      <c r="B374" s="60">
        <v>2200</v>
      </c>
      <c r="C374" s="38" t="s">
        <v>772</v>
      </c>
      <c r="D374" s="30">
        <v>4</v>
      </c>
      <c r="E374" s="30" t="s">
        <v>193</v>
      </c>
      <c r="F374" s="37">
        <v>2854.3530000000001</v>
      </c>
      <c r="G374" s="59">
        <v>-0.58495814684582814</v>
      </c>
      <c r="H374" s="35">
        <v>477</v>
      </c>
      <c r="I374" s="58">
        <v>7</v>
      </c>
      <c r="J374" s="57" t="s">
        <v>771</v>
      </c>
      <c r="K374" s="24"/>
      <c r="O374"/>
    </row>
    <row r="375" spans="2:15" s="23" customFormat="1" ht="15">
      <c r="B375" s="60">
        <v>2200</v>
      </c>
      <c r="C375" s="38" t="s">
        <v>772</v>
      </c>
      <c r="D375" s="30">
        <v>2</v>
      </c>
      <c r="E375" s="30" t="s">
        <v>63</v>
      </c>
      <c r="F375" s="37">
        <v>3021.161000000001</v>
      </c>
      <c r="G375" s="59">
        <v>-0.49566528373393937</v>
      </c>
      <c r="H375" s="35">
        <v>518</v>
      </c>
      <c r="I375" s="58">
        <v>8</v>
      </c>
      <c r="J375" s="57" t="s">
        <v>771</v>
      </c>
      <c r="K375" s="24"/>
      <c r="O375"/>
    </row>
    <row r="376" spans="2:15" s="23" customFormat="1" ht="15">
      <c r="B376" s="60">
        <v>2200</v>
      </c>
      <c r="C376" s="38" t="s">
        <v>772</v>
      </c>
      <c r="D376" s="30">
        <v>5</v>
      </c>
      <c r="E376" s="30" t="s">
        <v>191</v>
      </c>
      <c r="F376" s="37">
        <v>3038.4470000000019</v>
      </c>
      <c r="G376" s="59">
        <v>-0.48149171631299709</v>
      </c>
      <c r="H376" s="35">
        <v>522</v>
      </c>
      <c r="I376" s="58">
        <v>8</v>
      </c>
      <c r="J376" s="57" t="s">
        <v>771</v>
      </c>
      <c r="K376" s="24"/>
      <c r="O376"/>
    </row>
    <row r="377" spans="2:15" s="23" customFormat="1" ht="15">
      <c r="B377" s="60">
        <v>2200</v>
      </c>
      <c r="C377" s="38" t="s">
        <v>772</v>
      </c>
      <c r="D377" s="30">
        <v>12</v>
      </c>
      <c r="E377" s="30" t="s">
        <v>773</v>
      </c>
      <c r="F377" s="37">
        <v>4926.0150000000012</v>
      </c>
      <c r="G377" s="59">
        <v>-0.47379863832704788</v>
      </c>
      <c r="H377" s="35">
        <v>523</v>
      </c>
      <c r="I377" s="58">
        <v>8</v>
      </c>
      <c r="J377" s="57" t="s">
        <v>771</v>
      </c>
      <c r="K377" s="24"/>
      <c r="O377"/>
    </row>
    <row r="378" spans="2:15" s="23" customFormat="1" ht="15">
      <c r="B378" s="60">
        <v>2200</v>
      </c>
      <c r="C378" s="38" t="s">
        <v>772</v>
      </c>
      <c r="D378" s="30">
        <v>6</v>
      </c>
      <c r="E378" s="30" t="s">
        <v>189</v>
      </c>
      <c r="F378" s="37">
        <v>5108.6130000000039</v>
      </c>
      <c r="G378" s="59">
        <v>-0.30700556311138777</v>
      </c>
      <c r="H378" s="35">
        <v>616</v>
      </c>
      <c r="I378" s="58">
        <v>9</v>
      </c>
      <c r="J378" s="57" t="s">
        <v>771</v>
      </c>
      <c r="K378" s="24"/>
      <c r="O378"/>
    </row>
    <row r="379" spans="2:15" s="23" customFormat="1" ht="15">
      <c r="B379" s="60">
        <v>2200</v>
      </c>
      <c r="C379" s="38" t="s">
        <v>772</v>
      </c>
      <c r="D379" s="30">
        <v>7</v>
      </c>
      <c r="E379" s="30" t="s">
        <v>187</v>
      </c>
      <c r="F379" s="37">
        <v>2308.8860000000009</v>
      </c>
      <c r="G379" s="59">
        <v>-0.26385598799225907</v>
      </c>
      <c r="H379" s="35">
        <v>645</v>
      </c>
      <c r="I379" s="58">
        <v>9</v>
      </c>
      <c r="J379" s="57" t="s">
        <v>771</v>
      </c>
      <c r="K379" s="24"/>
      <c r="O379"/>
    </row>
    <row r="380" spans="2:15" s="23" customFormat="1" ht="15">
      <c r="B380" s="60">
        <v>2200</v>
      </c>
      <c r="C380" s="38" t="s">
        <v>772</v>
      </c>
      <c r="D380" s="30">
        <v>3</v>
      </c>
      <c r="E380" s="30" t="s">
        <v>64</v>
      </c>
      <c r="F380" s="37">
        <v>2040.0450000000001</v>
      </c>
      <c r="G380" s="59">
        <v>-0.21591694919600729</v>
      </c>
      <c r="H380" s="35">
        <v>687</v>
      </c>
      <c r="I380" s="58">
        <v>9</v>
      </c>
      <c r="J380" s="57" t="s">
        <v>771</v>
      </c>
      <c r="K380" s="24"/>
      <c r="O380"/>
    </row>
    <row r="381" spans="2:15" s="23" customFormat="1" ht="15">
      <c r="B381" s="60">
        <v>2200</v>
      </c>
      <c r="C381" s="38" t="s">
        <v>772</v>
      </c>
      <c r="D381" s="30">
        <v>9</v>
      </c>
      <c r="E381" s="30" t="s">
        <v>273</v>
      </c>
      <c r="F381" s="37">
        <v>4432.2709999999997</v>
      </c>
      <c r="G381" s="59">
        <v>8.0208828731489646E-3</v>
      </c>
      <c r="H381" s="35">
        <v>831</v>
      </c>
      <c r="I381" s="58">
        <v>10</v>
      </c>
      <c r="J381" s="57" t="s">
        <v>771</v>
      </c>
      <c r="K381" s="24"/>
      <c r="O381"/>
    </row>
    <row r="382" spans="2:15" s="23" customFormat="1" ht="15">
      <c r="B382" s="60">
        <v>9700</v>
      </c>
      <c r="C382" s="38" t="s">
        <v>770</v>
      </c>
      <c r="D382" s="30">
        <v>33</v>
      </c>
      <c r="E382" s="30" t="s">
        <v>223</v>
      </c>
      <c r="F382" s="37">
        <v>1964.2430000000006</v>
      </c>
      <c r="G382" s="59">
        <v>0.66505806341418028</v>
      </c>
      <c r="H382" s="35">
        <v>1199</v>
      </c>
      <c r="I382" s="58">
        <v>13</v>
      </c>
      <c r="J382" s="57" t="s">
        <v>769</v>
      </c>
      <c r="K382" s="24"/>
      <c r="O382"/>
    </row>
    <row r="383" spans="2:15" s="23" customFormat="1" ht="15">
      <c r="B383" s="60">
        <v>9700</v>
      </c>
      <c r="C383" s="38" t="s">
        <v>770</v>
      </c>
      <c r="D383" s="30">
        <v>11</v>
      </c>
      <c r="E383" s="30" t="s">
        <v>235</v>
      </c>
      <c r="F383" s="37">
        <v>3521.1509999999989</v>
      </c>
      <c r="G383" s="59">
        <v>0.68455275475512944</v>
      </c>
      <c r="H383" s="35">
        <v>1209</v>
      </c>
      <c r="I383" s="58">
        <v>13</v>
      </c>
      <c r="J383" s="57" t="s">
        <v>769</v>
      </c>
      <c r="K383" s="24"/>
      <c r="O383"/>
    </row>
    <row r="384" spans="2:15" s="23" customFormat="1" ht="15">
      <c r="B384" s="60">
        <v>9700</v>
      </c>
      <c r="C384" s="38" t="s">
        <v>770</v>
      </c>
      <c r="D384" s="30">
        <v>24</v>
      </c>
      <c r="E384" s="30" t="s">
        <v>222</v>
      </c>
      <c r="F384" s="37">
        <v>3228.561999999999</v>
      </c>
      <c r="G384" s="59">
        <v>0.81047359391417451</v>
      </c>
      <c r="H384" s="35">
        <v>1265</v>
      </c>
      <c r="I384" s="58">
        <v>13</v>
      </c>
      <c r="J384" s="57" t="s">
        <v>769</v>
      </c>
      <c r="K384" s="24"/>
      <c r="O384"/>
    </row>
    <row r="385" spans="2:15" s="23" customFormat="1" ht="15">
      <c r="B385" s="60">
        <v>9700</v>
      </c>
      <c r="C385" s="38" t="s">
        <v>770</v>
      </c>
      <c r="D385" s="30">
        <v>21</v>
      </c>
      <c r="E385" s="30" t="s">
        <v>221</v>
      </c>
      <c r="F385" s="37">
        <v>5173.5420000000004</v>
      </c>
      <c r="G385" s="59">
        <v>0.92703882456798481</v>
      </c>
      <c r="H385" s="35">
        <v>1313</v>
      </c>
      <c r="I385" s="58">
        <v>14</v>
      </c>
      <c r="J385" s="57" t="s">
        <v>769</v>
      </c>
      <c r="K385" s="24"/>
      <c r="O385"/>
    </row>
    <row r="386" spans="2:15" s="23" customFormat="1" ht="15">
      <c r="B386" s="60">
        <v>9700</v>
      </c>
      <c r="C386" s="38" t="s">
        <v>770</v>
      </c>
      <c r="D386" s="30">
        <v>15</v>
      </c>
      <c r="E386" s="30" t="s">
        <v>207</v>
      </c>
      <c r="F386" s="37">
        <v>2667.847999999999</v>
      </c>
      <c r="G386" s="59">
        <v>0.94178549175292137</v>
      </c>
      <c r="H386" s="35">
        <v>1321</v>
      </c>
      <c r="I386" s="58">
        <v>14</v>
      </c>
      <c r="J386" s="57" t="s">
        <v>769</v>
      </c>
      <c r="K386" s="24"/>
      <c r="O386"/>
    </row>
    <row r="387" spans="2:15" s="23" customFormat="1" ht="15">
      <c r="B387" s="60">
        <v>9700</v>
      </c>
      <c r="C387" s="38" t="s">
        <v>770</v>
      </c>
      <c r="D387" s="30">
        <v>23</v>
      </c>
      <c r="E387" s="30" t="s">
        <v>229</v>
      </c>
      <c r="F387" s="37">
        <v>5470.45</v>
      </c>
      <c r="G387" s="59">
        <v>1.1064452767428103</v>
      </c>
      <c r="H387" s="35">
        <v>1376</v>
      </c>
      <c r="I387" s="58">
        <v>14</v>
      </c>
      <c r="J387" s="57" t="s">
        <v>769</v>
      </c>
      <c r="K387" s="24"/>
      <c r="O387"/>
    </row>
    <row r="388" spans="2:15" s="23" customFormat="1" ht="15">
      <c r="B388" s="60">
        <v>9700</v>
      </c>
      <c r="C388" s="38" t="s">
        <v>770</v>
      </c>
      <c r="D388" s="30">
        <v>13</v>
      </c>
      <c r="E388" s="30" t="s">
        <v>213</v>
      </c>
      <c r="F388" s="37">
        <v>4014.1630000000014</v>
      </c>
      <c r="G388" s="59">
        <v>1.4560000150164973</v>
      </c>
      <c r="H388" s="35">
        <v>1482</v>
      </c>
      <c r="I388" s="58">
        <v>16</v>
      </c>
      <c r="J388" s="57" t="s">
        <v>769</v>
      </c>
      <c r="K388" s="24"/>
      <c r="O388"/>
    </row>
    <row r="389" spans="2:15" s="23" customFormat="1" ht="15">
      <c r="B389" s="60">
        <v>9700</v>
      </c>
      <c r="C389" s="38" t="s">
        <v>770</v>
      </c>
      <c r="D389" s="30">
        <v>14</v>
      </c>
      <c r="E389" s="30" t="s">
        <v>215</v>
      </c>
      <c r="F389" s="37">
        <v>3152.1590000000001</v>
      </c>
      <c r="G389" s="59">
        <v>1.4926913742206647</v>
      </c>
      <c r="H389" s="35">
        <v>1489</v>
      </c>
      <c r="I389" s="58">
        <v>16</v>
      </c>
      <c r="J389" s="57" t="s">
        <v>769</v>
      </c>
      <c r="K389" s="24"/>
      <c r="O389"/>
    </row>
    <row r="390" spans="2:15" s="23" customFormat="1" ht="15">
      <c r="B390" s="60">
        <v>9700</v>
      </c>
      <c r="C390" s="38" t="s">
        <v>770</v>
      </c>
      <c r="D390" s="30">
        <v>12</v>
      </c>
      <c r="E390" s="30" t="s">
        <v>212</v>
      </c>
      <c r="F390" s="37">
        <v>5519.9159999999993</v>
      </c>
      <c r="G390" s="59">
        <v>1.7209463641080232</v>
      </c>
      <c r="H390" s="35">
        <v>1536</v>
      </c>
      <c r="I390" s="58">
        <v>17</v>
      </c>
      <c r="J390" s="57" t="s">
        <v>769</v>
      </c>
      <c r="K390" s="24"/>
      <c r="O390"/>
    </row>
    <row r="391" spans="2:15" s="23" customFormat="1" ht="15">
      <c r="B391" s="60">
        <v>9700</v>
      </c>
      <c r="C391" s="38" t="s">
        <v>770</v>
      </c>
      <c r="D391" s="30">
        <v>31</v>
      </c>
      <c r="E391" s="30" t="s">
        <v>315</v>
      </c>
      <c r="F391" s="37">
        <v>5912.280999999999</v>
      </c>
      <c r="G391" s="59">
        <v>1.763640842303339</v>
      </c>
      <c r="H391" s="35">
        <v>1547</v>
      </c>
      <c r="I391" s="58">
        <v>17</v>
      </c>
      <c r="J391" s="57" t="s">
        <v>769</v>
      </c>
      <c r="K391" s="24"/>
      <c r="O391"/>
    </row>
    <row r="392" spans="2:15" s="23" customFormat="1" ht="15">
      <c r="B392" s="60">
        <v>9700</v>
      </c>
      <c r="C392" s="38" t="s">
        <v>770</v>
      </c>
      <c r="D392" s="30">
        <v>22</v>
      </c>
      <c r="E392" s="30" t="s">
        <v>227</v>
      </c>
      <c r="F392" s="37">
        <v>4466.5189999999993</v>
      </c>
      <c r="G392" s="59">
        <v>2.2344070132021092</v>
      </c>
      <c r="H392" s="35">
        <v>1600</v>
      </c>
      <c r="I392" s="58">
        <v>19</v>
      </c>
      <c r="J392" s="57" t="s">
        <v>769</v>
      </c>
      <c r="K392" s="24"/>
      <c r="O392"/>
    </row>
    <row r="393" spans="2:15" s="23" customFormat="1" ht="15">
      <c r="B393" s="60">
        <v>3769</v>
      </c>
      <c r="C393" s="38" t="s">
        <v>768</v>
      </c>
      <c r="D393" s="30">
        <v>1</v>
      </c>
      <c r="E393" s="30" t="s">
        <v>61</v>
      </c>
      <c r="F393" s="37">
        <v>2903.7409999999995</v>
      </c>
      <c r="G393" s="59">
        <v>1.9177810619058755</v>
      </c>
      <c r="H393" s="35">
        <v>1569</v>
      </c>
      <c r="I393" s="58">
        <v>18</v>
      </c>
      <c r="J393" s="57" t="s">
        <v>767</v>
      </c>
      <c r="K393" s="24"/>
      <c r="O393"/>
    </row>
    <row r="394" spans="2:15" s="23" customFormat="1" ht="15">
      <c r="B394" s="68">
        <v>6400</v>
      </c>
      <c r="C394" s="67" t="s">
        <v>762</v>
      </c>
      <c r="D394" s="66">
        <v>11</v>
      </c>
      <c r="E394" s="66" t="s">
        <v>235</v>
      </c>
      <c r="F394" s="65">
        <v>3922.1950000000002</v>
      </c>
      <c r="G394" s="64">
        <v>-0.19236525517433367</v>
      </c>
      <c r="H394" s="63">
        <v>702</v>
      </c>
      <c r="I394" s="62">
        <v>10</v>
      </c>
      <c r="J394" s="61" t="s">
        <v>760</v>
      </c>
      <c r="K394" s="24"/>
      <c r="O394"/>
    </row>
    <row r="395" spans="2:15" s="23" customFormat="1" ht="15">
      <c r="B395" s="60">
        <v>6400</v>
      </c>
      <c r="C395" s="38" t="s">
        <v>762</v>
      </c>
      <c r="D395" s="30">
        <v>13</v>
      </c>
      <c r="E395" s="30" t="s">
        <v>213</v>
      </c>
      <c r="F395" s="37">
        <v>4043.9219999999987</v>
      </c>
      <c r="G395" s="59">
        <v>0.32976763805181908</v>
      </c>
      <c r="H395" s="35">
        <v>1028</v>
      </c>
      <c r="I395" s="58">
        <v>12</v>
      </c>
      <c r="J395" s="57" t="s">
        <v>760</v>
      </c>
      <c r="K395" s="24"/>
      <c r="O395"/>
    </row>
    <row r="396" spans="2:15" s="23" customFormat="1" ht="15">
      <c r="B396" s="60">
        <v>6400</v>
      </c>
      <c r="C396" s="38" t="s">
        <v>762</v>
      </c>
      <c r="D396" s="30">
        <v>57</v>
      </c>
      <c r="E396" s="30" t="s">
        <v>766</v>
      </c>
      <c r="F396" s="37">
        <v>2312.2479999999996</v>
      </c>
      <c r="G396" s="59">
        <v>0.36516095961543982</v>
      </c>
      <c r="H396" s="35">
        <v>1047</v>
      </c>
      <c r="I396" s="58">
        <v>12</v>
      </c>
      <c r="J396" s="57" t="s">
        <v>760</v>
      </c>
      <c r="K396" s="24"/>
      <c r="O396"/>
    </row>
    <row r="397" spans="2:15" s="23" customFormat="1" ht="15">
      <c r="B397" s="60">
        <v>6400</v>
      </c>
      <c r="C397" s="38" t="s">
        <v>762</v>
      </c>
      <c r="D397" s="30">
        <v>34</v>
      </c>
      <c r="E397" s="30" t="s">
        <v>224</v>
      </c>
      <c r="F397" s="37">
        <v>4177.1629999999986</v>
      </c>
      <c r="G397" s="59">
        <v>0.41114976625470917</v>
      </c>
      <c r="H397" s="35">
        <v>1075</v>
      </c>
      <c r="I397" s="58">
        <v>12</v>
      </c>
      <c r="J397" s="57" t="s">
        <v>760</v>
      </c>
      <c r="K397" s="24"/>
      <c r="O397"/>
    </row>
    <row r="398" spans="2:15" s="23" customFormat="1" ht="15">
      <c r="B398" s="60">
        <v>6400</v>
      </c>
      <c r="C398" s="38" t="s">
        <v>762</v>
      </c>
      <c r="D398" s="30">
        <v>12</v>
      </c>
      <c r="E398" s="30" t="s">
        <v>212</v>
      </c>
      <c r="F398" s="37">
        <v>3998.62</v>
      </c>
      <c r="G398" s="59">
        <v>0.49910803566785567</v>
      </c>
      <c r="H398" s="35">
        <v>1123</v>
      </c>
      <c r="I398" s="58">
        <v>12</v>
      </c>
      <c r="J398" s="57" t="s">
        <v>760</v>
      </c>
      <c r="K398" s="24"/>
      <c r="O398"/>
    </row>
    <row r="399" spans="2:15" s="23" customFormat="1" ht="15">
      <c r="B399" s="60">
        <v>6400</v>
      </c>
      <c r="C399" s="38" t="s">
        <v>762</v>
      </c>
      <c r="D399" s="30">
        <v>31</v>
      </c>
      <c r="E399" s="30" t="s">
        <v>210</v>
      </c>
      <c r="F399" s="37">
        <v>2011.9069999999997</v>
      </c>
      <c r="G399" s="59">
        <v>0.51416292423175691</v>
      </c>
      <c r="H399" s="35">
        <v>1131</v>
      </c>
      <c r="I399" s="58">
        <v>12</v>
      </c>
      <c r="J399" s="57" t="s">
        <v>760</v>
      </c>
      <c r="K399" s="24"/>
      <c r="O399"/>
    </row>
    <row r="400" spans="2:15" s="23" customFormat="1" ht="15">
      <c r="B400" s="60">
        <v>6400</v>
      </c>
      <c r="C400" s="38" t="s">
        <v>762</v>
      </c>
      <c r="D400" s="30">
        <v>33</v>
      </c>
      <c r="E400" s="30" t="s">
        <v>223</v>
      </c>
      <c r="F400" s="37">
        <v>3014.9660000000008</v>
      </c>
      <c r="G400" s="59">
        <v>0.68341994475753565</v>
      </c>
      <c r="H400" s="35">
        <v>1208</v>
      </c>
      <c r="I400" s="58">
        <v>13</v>
      </c>
      <c r="J400" s="57" t="s">
        <v>760</v>
      </c>
      <c r="K400" s="24"/>
      <c r="O400"/>
    </row>
    <row r="401" spans="2:15" s="23" customFormat="1" ht="15">
      <c r="B401" s="60">
        <v>6400</v>
      </c>
      <c r="C401" s="38" t="s">
        <v>762</v>
      </c>
      <c r="D401" s="30">
        <v>35</v>
      </c>
      <c r="E401" s="30" t="s">
        <v>216</v>
      </c>
      <c r="F401" s="37">
        <v>3795.2419999999984</v>
      </c>
      <c r="G401" s="59">
        <v>0.70931905916516935</v>
      </c>
      <c r="H401" s="35">
        <v>1219</v>
      </c>
      <c r="I401" s="58">
        <v>13</v>
      </c>
      <c r="J401" s="57" t="s">
        <v>760</v>
      </c>
      <c r="K401" s="24"/>
      <c r="O401"/>
    </row>
    <row r="402" spans="2:15" s="23" customFormat="1" ht="15">
      <c r="B402" s="60">
        <v>6400</v>
      </c>
      <c r="C402" s="38" t="s">
        <v>762</v>
      </c>
      <c r="D402" s="30">
        <v>41</v>
      </c>
      <c r="E402" s="30" t="s">
        <v>440</v>
      </c>
      <c r="F402" s="37">
        <v>2724.4409999999989</v>
      </c>
      <c r="G402" s="59">
        <v>0.89707259121751448</v>
      </c>
      <c r="H402" s="35">
        <v>1302</v>
      </c>
      <c r="I402" s="58">
        <v>14</v>
      </c>
      <c r="J402" s="57" t="s">
        <v>760</v>
      </c>
      <c r="K402" s="24"/>
      <c r="O402"/>
    </row>
    <row r="403" spans="2:15" s="23" customFormat="1" ht="15">
      <c r="B403" s="60">
        <v>6400</v>
      </c>
      <c r="C403" s="38" t="s">
        <v>762</v>
      </c>
      <c r="D403" s="30">
        <v>56</v>
      </c>
      <c r="E403" s="30" t="s">
        <v>515</v>
      </c>
      <c r="F403" s="37">
        <v>3695.2170000000001</v>
      </c>
      <c r="G403" s="59">
        <v>0.89751808642661068</v>
      </c>
      <c r="H403" s="35">
        <v>1303</v>
      </c>
      <c r="I403" s="58">
        <v>14</v>
      </c>
      <c r="J403" s="57" t="s">
        <v>760</v>
      </c>
      <c r="K403" s="24"/>
      <c r="O403"/>
    </row>
    <row r="404" spans="2:15" s="23" customFormat="1" ht="15">
      <c r="B404" s="60">
        <v>6400</v>
      </c>
      <c r="C404" s="38" t="s">
        <v>762</v>
      </c>
      <c r="D404" s="30">
        <v>54</v>
      </c>
      <c r="E404" s="30" t="s">
        <v>765</v>
      </c>
      <c r="F404" s="37">
        <v>6785.7370000000001</v>
      </c>
      <c r="G404" s="59">
        <v>0.91322751626304144</v>
      </c>
      <c r="H404" s="35">
        <v>1309</v>
      </c>
      <c r="I404" s="58">
        <v>14</v>
      </c>
      <c r="J404" s="57" t="s">
        <v>760</v>
      </c>
      <c r="K404" s="24"/>
      <c r="O404"/>
    </row>
    <row r="405" spans="2:15" s="23" customFormat="1" ht="15">
      <c r="B405" s="60">
        <v>6400</v>
      </c>
      <c r="C405" s="38" t="s">
        <v>762</v>
      </c>
      <c r="D405" s="30">
        <v>24</v>
      </c>
      <c r="E405" s="30" t="s">
        <v>222</v>
      </c>
      <c r="F405" s="37">
        <v>3488.1909999999993</v>
      </c>
      <c r="G405" s="59">
        <v>0.93970796472201423</v>
      </c>
      <c r="H405" s="35">
        <v>1320</v>
      </c>
      <c r="I405" s="58">
        <v>14</v>
      </c>
      <c r="J405" s="57" t="s">
        <v>760</v>
      </c>
      <c r="K405" s="24"/>
      <c r="O405"/>
    </row>
    <row r="406" spans="2:15" s="23" customFormat="1" ht="15">
      <c r="B406" s="60">
        <v>6400</v>
      </c>
      <c r="C406" s="38" t="s">
        <v>762</v>
      </c>
      <c r="D406" s="30">
        <v>43</v>
      </c>
      <c r="E406" s="30" t="s">
        <v>256</v>
      </c>
      <c r="F406" s="37">
        <v>3019.487000000001</v>
      </c>
      <c r="G406" s="59">
        <v>0.99436835388125078</v>
      </c>
      <c r="H406" s="35">
        <v>1339</v>
      </c>
      <c r="I406" s="58">
        <v>14</v>
      </c>
      <c r="J406" s="57" t="s">
        <v>760</v>
      </c>
      <c r="K406" s="24"/>
      <c r="O406"/>
    </row>
    <row r="407" spans="2:15" s="23" customFormat="1" ht="15">
      <c r="B407" s="60">
        <v>6400</v>
      </c>
      <c r="C407" s="38" t="s">
        <v>762</v>
      </c>
      <c r="D407" s="30">
        <v>51</v>
      </c>
      <c r="E407" s="30" t="s">
        <v>497</v>
      </c>
      <c r="F407" s="37">
        <v>2814.762999999999</v>
      </c>
      <c r="G407" s="59">
        <v>1.2075786716229733</v>
      </c>
      <c r="H407" s="35">
        <v>1405</v>
      </c>
      <c r="I407" s="58">
        <v>15</v>
      </c>
      <c r="J407" s="57" t="s">
        <v>760</v>
      </c>
      <c r="K407" s="24"/>
      <c r="O407"/>
    </row>
    <row r="408" spans="2:15" s="23" customFormat="1" ht="15">
      <c r="B408" s="60">
        <v>6400</v>
      </c>
      <c r="C408" s="38" t="s">
        <v>762</v>
      </c>
      <c r="D408" s="30">
        <v>42</v>
      </c>
      <c r="E408" s="30" t="s">
        <v>442</v>
      </c>
      <c r="F408" s="37">
        <v>3109.2039999999993</v>
      </c>
      <c r="G408" s="59">
        <v>1.3248000249522145</v>
      </c>
      <c r="H408" s="35">
        <v>1447</v>
      </c>
      <c r="I408" s="58">
        <v>15</v>
      </c>
      <c r="J408" s="57" t="s">
        <v>760</v>
      </c>
      <c r="K408" s="24"/>
      <c r="O408"/>
    </row>
    <row r="409" spans="2:15" s="23" customFormat="1" ht="15">
      <c r="B409" s="60">
        <v>6400</v>
      </c>
      <c r="C409" s="38" t="s">
        <v>762</v>
      </c>
      <c r="D409" s="30">
        <v>32</v>
      </c>
      <c r="E409" s="30" t="s">
        <v>209</v>
      </c>
      <c r="F409" s="37">
        <v>2069.4490000000001</v>
      </c>
      <c r="G409" s="59">
        <v>1.4142895502174091</v>
      </c>
      <c r="H409" s="35">
        <v>1472</v>
      </c>
      <c r="I409" s="58">
        <v>16</v>
      </c>
      <c r="J409" s="57" t="s">
        <v>760</v>
      </c>
      <c r="K409" s="24"/>
      <c r="O409"/>
    </row>
    <row r="410" spans="2:15" s="23" customFormat="1" ht="15">
      <c r="B410" s="60">
        <v>6400</v>
      </c>
      <c r="C410" s="38" t="s">
        <v>762</v>
      </c>
      <c r="D410" s="30">
        <v>22</v>
      </c>
      <c r="E410" s="30" t="s">
        <v>227</v>
      </c>
      <c r="F410" s="37">
        <v>4897.7659999999996</v>
      </c>
      <c r="G410" s="59">
        <v>1.4935601631748825</v>
      </c>
      <c r="H410" s="35">
        <v>1490</v>
      </c>
      <c r="I410" s="58">
        <v>16</v>
      </c>
      <c r="J410" s="57" t="s">
        <v>760</v>
      </c>
      <c r="K410" s="24"/>
      <c r="O410"/>
    </row>
    <row r="411" spans="2:15" s="23" customFormat="1" ht="15">
      <c r="B411" s="60">
        <v>6400</v>
      </c>
      <c r="C411" s="38" t="s">
        <v>762</v>
      </c>
      <c r="D411" s="30">
        <v>23</v>
      </c>
      <c r="E411" s="30" t="s">
        <v>229</v>
      </c>
      <c r="F411" s="37">
        <v>3798.5279999999989</v>
      </c>
      <c r="G411" s="59">
        <v>1.6922448929046281</v>
      </c>
      <c r="H411" s="35">
        <v>1529</v>
      </c>
      <c r="I411" s="58">
        <v>17</v>
      </c>
      <c r="J411" s="57" t="s">
        <v>760</v>
      </c>
      <c r="K411" s="24"/>
      <c r="O411"/>
    </row>
    <row r="412" spans="2:15" s="23" customFormat="1" ht="15">
      <c r="B412" s="60">
        <v>6400</v>
      </c>
      <c r="C412" s="38" t="s">
        <v>762</v>
      </c>
      <c r="D412" s="30">
        <v>63</v>
      </c>
      <c r="E412" s="30" t="s">
        <v>751</v>
      </c>
      <c r="F412" s="37">
        <v>2279.7410000000004</v>
      </c>
      <c r="G412" s="59">
        <v>1.7125581146449047</v>
      </c>
      <c r="H412" s="35">
        <v>1533</v>
      </c>
      <c r="I412" s="58">
        <v>17</v>
      </c>
      <c r="J412" s="57" t="s">
        <v>760</v>
      </c>
      <c r="K412" s="24"/>
      <c r="O412"/>
    </row>
    <row r="413" spans="2:15" s="23" customFormat="1" ht="15">
      <c r="B413" s="60">
        <v>6400</v>
      </c>
      <c r="C413" s="38" t="s">
        <v>762</v>
      </c>
      <c r="D413" s="30">
        <v>44</v>
      </c>
      <c r="E413" s="30" t="s">
        <v>255</v>
      </c>
      <c r="F413" s="37">
        <v>2846.36</v>
      </c>
      <c r="G413" s="59">
        <v>1.7530538308635322</v>
      </c>
      <c r="H413" s="35">
        <v>1542</v>
      </c>
      <c r="I413" s="58">
        <v>17</v>
      </c>
      <c r="J413" s="57" t="s">
        <v>760</v>
      </c>
      <c r="K413" s="24"/>
      <c r="O413"/>
    </row>
    <row r="414" spans="2:15" s="23" customFormat="1" ht="15">
      <c r="B414" s="60">
        <v>6400</v>
      </c>
      <c r="C414" s="38" t="s">
        <v>762</v>
      </c>
      <c r="D414" s="30">
        <v>64</v>
      </c>
      <c r="E414" s="30" t="s">
        <v>764</v>
      </c>
      <c r="F414" s="37">
        <v>2709.4910000000023</v>
      </c>
      <c r="G414" s="59">
        <v>1.7832824064735795</v>
      </c>
      <c r="H414" s="35">
        <v>1551</v>
      </c>
      <c r="I414" s="58">
        <v>17</v>
      </c>
      <c r="J414" s="57" t="s">
        <v>760</v>
      </c>
      <c r="K414" s="24"/>
      <c r="O414"/>
    </row>
    <row r="415" spans="2:15" s="23" customFormat="1" ht="15">
      <c r="B415" s="60">
        <v>6400</v>
      </c>
      <c r="C415" s="38" t="s">
        <v>762</v>
      </c>
      <c r="D415" s="30">
        <v>52</v>
      </c>
      <c r="E415" s="30" t="s">
        <v>495</v>
      </c>
      <c r="F415" s="37">
        <v>2343.3330000000005</v>
      </c>
      <c r="G415" s="59">
        <v>2.1028330359146938</v>
      </c>
      <c r="H415" s="35">
        <v>1590</v>
      </c>
      <c r="I415" s="58">
        <v>19</v>
      </c>
      <c r="J415" s="57" t="s">
        <v>760</v>
      </c>
      <c r="K415" s="24"/>
      <c r="O415"/>
    </row>
    <row r="416" spans="2:15" s="23" customFormat="1" ht="15">
      <c r="B416" s="60">
        <v>6400</v>
      </c>
      <c r="C416" s="38" t="s">
        <v>762</v>
      </c>
      <c r="D416" s="30">
        <v>21</v>
      </c>
      <c r="E416" s="30" t="s">
        <v>221</v>
      </c>
      <c r="F416" s="37">
        <v>4123.6579999999994</v>
      </c>
      <c r="G416" s="59">
        <v>2.1205576178961483</v>
      </c>
      <c r="H416" s="35">
        <v>1591</v>
      </c>
      <c r="I416" s="58">
        <v>19</v>
      </c>
      <c r="J416" s="57" t="s">
        <v>760</v>
      </c>
      <c r="K416" s="24"/>
      <c r="O416"/>
    </row>
    <row r="417" spans="2:15" s="23" customFormat="1" ht="15">
      <c r="B417" s="60">
        <v>6400</v>
      </c>
      <c r="C417" s="38" t="s">
        <v>762</v>
      </c>
      <c r="D417" s="30">
        <v>65</v>
      </c>
      <c r="E417" s="30" t="s">
        <v>763</v>
      </c>
      <c r="F417" s="37">
        <v>2748.0190000000002</v>
      </c>
      <c r="G417" s="59">
        <v>2.1503168007173619</v>
      </c>
      <c r="H417" s="35">
        <v>1592</v>
      </c>
      <c r="I417" s="58">
        <v>19</v>
      </c>
      <c r="J417" s="57" t="s">
        <v>760</v>
      </c>
      <c r="K417" s="24"/>
      <c r="O417"/>
    </row>
    <row r="418" spans="2:15" s="23" customFormat="1" ht="15">
      <c r="B418" s="60">
        <v>6400</v>
      </c>
      <c r="C418" s="38" t="s">
        <v>762</v>
      </c>
      <c r="D418" s="30">
        <v>66</v>
      </c>
      <c r="E418" s="30" t="s">
        <v>761</v>
      </c>
      <c r="F418" s="37">
        <v>3993.045999999998</v>
      </c>
      <c r="G418" s="59">
        <v>2.1700854753410468</v>
      </c>
      <c r="H418" s="35">
        <v>1595</v>
      </c>
      <c r="I418" s="58">
        <v>19</v>
      </c>
      <c r="J418" s="57" t="s">
        <v>760</v>
      </c>
      <c r="K418" s="24"/>
      <c r="O418"/>
    </row>
    <row r="419" spans="2:15" s="23" customFormat="1" ht="15">
      <c r="B419" s="60">
        <v>9300</v>
      </c>
      <c r="C419" s="38" t="s">
        <v>759</v>
      </c>
      <c r="D419" s="30">
        <v>4</v>
      </c>
      <c r="E419" s="30" t="s">
        <v>193</v>
      </c>
      <c r="F419" s="37">
        <v>5081.8989999999967</v>
      </c>
      <c r="G419" s="59">
        <v>-0.45709383336715498</v>
      </c>
      <c r="H419" s="35">
        <v>531</v>
      </c>
      <c r="I419" s="58">
        <v>8</v>
      </c>
      <c r="J419" s="57" t="s">
        <v>758</v>
      </c>
      <c r="K419" s="24"/>
      <c r="O419"/>
    </row>
    <row r="420" spans="2:15" s="23" customFormat="1" ht="15">
      <c r="B420" s="60">
        <v>9300</v>
      </c>
      <c r="C420" s="38" t="s">
        <v>759</v>
      </c>
      <c r="D420" s="30">
        <v>2</v>
      </c>
      <c r="E420" s="30" t="s">
        <v>63</v>
      </c>
      <c r="F420" s="37">
        <v>5628.4379999999974</v>
      </c>
      <c r="G420" s="59">
        <v>1.1836254724153232</v>
      </c>
      <c r="H420" s="35">
        <v>1397</v>
      </c>
      <c r="I420" s="58">
        <v>15</v>
      </c>
      <c r="J420" s="57" t="s">
        <v>758</v>
      </c>
      <c r="K420" s="24"/>
      <c r="O420"/>
    </row>
    <row r="421" spans="2:15" s="23" customFormat="1" ht="15">
      <c r="B421" s="60">
        <v>9300</v>
      </c>
      <c r="C421" s="38" t="s">
        <v>759</v>
      </c>
      <c r="D421" s="30">
        <v>3</v>
      </c>
      <c r="E421" s="30" t="s">
        <v>64</v>
      </c>
      <c r="F421" s="37">
        <v>4772.8229999999994</v>
      </c>
      <c r="G421" s="59">
        <v>1.9354146213832455</v>
      </c>
      <c r="H421" s="35">
        <v>1572</v>
      </c>
      <c r="I421" s="58">
        <v>18</v>
      </c>
      <c r="J421" s="57" t="s">
        <v>758</v>
      </c>
      <c r="K421" s="24"/>
      <c r="O421"/>
    </row>
    <row r="422" spans="2:15" s="23" customFormat="1" ht="15">
      <c r="B422" s="60">
        <v>9300</v>
      </c>
      <c r="C422" s="38" t="s">
        <v>759</v>
      </c>
      <c r="D422" s="30">
        <v>1</v>
      </c>
      <c r="E422" s="30" t="s">
        <v>61</v>
      </c>
      <c r="F422" s="37">
        <v>2309.9410000000007</v>
      </c>
      <c r="G422" s="59">
        <v>2.0186625608067414</v>
      </c>
      <c r="H422" s="35">
        <v>1581</v>
      </c>
      <c r="I422" s="58">
        <v>18</v>
      </c>
      <c r="J422" s="57" t="s">
        <v>758</v>
      </c>
      <c r="K422" s="24"/>
      <c r="O422"/>
    </row>
    <row r="423" spans="2:15" s="23" customFormat="1" ht="15">
      <c r="B423" s="60">
        <v>1290</v>
      </c>
      <c r="C423" s="38" t="s">
        <v>757</v>
      </c>
      <c r="D423" s="30">
        <v>1</v>
      </c>
      <c r="E423" s="30" t="s">
        <v>61</v>
      </c>
      <c r="F423" s="37">
        <v>5605.4479999999994</v>
      </c>
      <c r="G423" s="59">
        <v>-0.98018274813469175</v>
      </c>
      <c r="H423" s="35">
        <v>297</v>
      </c>
      <c r="I423" s="58">
        <v>6</v>
      </c>
      <c r="J423" s="57" t="s">
        <v>756</v>
      </c>
      <c r="K423" s="24"/>
      <c r="O423"/>
    </row>
    <row r="424" spans="2:15" s="23" customFormat="1" ht="15">
      <c r="B424" s="60">
        <v>975</v>
      </c>
      <c r="C424" s="38" t="s">
        <v>755</v>
      </c>
      <c r="D424" s="30">
        <v>1</v>
      </c>
      <c r="E424" s="30" t="s">
        <v>61</v>
      </c>
      <c r="F424" s="37">
        <v>6248.14</v>
      </c>
      <c r="G424" s="59">
        <v>-1.4247813046353357</v>
      </c>
      <c r="H424" s="35">
        <v>127</v>
      </c>
      <c r="I424" s="58">
        <v>4</v>
      </c>
      <c r="J424" s="57" t="s">
        <v>754</v>
      </c>
      <c r="K424" s="24"/>
      <c r="O424"/>
    </row>
    <row r="425" spans="2:15" s="23" customFormat="1" ht="15">
      <c r="B425" s="60">
        <v>6500</v>
      </c>
      <c r="C425" s="38" t="s">
        <v>749</v>
      </c>
      <c r="D425" s="30">
        <v>43</v>
      </c>
      <c r="E425" s="30" t="s">
        <v>256</v>
      </c>
      <c r="F425" s="37">
        <v>2016.915</v>
      </c>
      <c r="G425" s="59">
        <v>-0.92186581434703996</v>
      </c>
      <c r="H425" s="35">
        <v>322</v>
      </c>
      <c r="I425" s="58">
        <v>6</v>
      </c>
      <c r="J425" s="57" t="s">
        <v>748</v>
      </c>
      <c r="K425" s="24"/>
      <c r="O425"/>
    </row>
    <row r="426" spans="2:15" s="23" customFormat="1" ht="15">
      <c r="B426" s="60">
        <v>6500</v>
      </c>
      <c r="C426" s="38" t="s">
        <v>749</v>
      </c>
      <c r="D426" s="30">
        <v>64</v>
      </c>
      <c r="E426" s="30" t="s">
        <v>753</v>
      </c>
      <c r="F426" s="37">
        <v>3599.5150000000003</v>
      </c>
      <c r="G426" s="59">
        <v>-0.88513358243228479</v>
      </c>
      <c r="H426" s="35">
        <v>330</v>
      </c>
      <c r="I426" s="58">
        <v>6</v>
      </c>
      <c r="J426" s="57" t="s">
        <v>748</v>
      </c>
      <c r="K426" s="24"/>
      <c r="O426"/>
    </row>
    <row r="427" spans="2:15" s="23" customFormat="1" ht="15">
      <c r="B427" s="60">
        <v>6500</v>
      </c>
      <c r="C427" s="38" t="s">
        <v>749</v>
      </c>
      <c r="D427" s="30">
        <v>62</v>
      </c>
      <c r="E427" s="30" t="s">
        <v>752</v>
      </c>
      <c r="F427" s="37">
        <v>2671.6360000000004</v>
      </c>
      <c r="G427" s="59">
        <v>-0.67774144534710556</v>
      </c>
      <c r="H427" s="35">
        <v>431</v>
      </c>
      <c r="I427" s="58">
        <v>7</v>
      </c>
      <c r="J427" s="57" t="s">
        <v>748</v>
      </c>
      <c r="K427" s="24"/>
      <c r="O427"/>
    </row>
    <row r="428" spans="2:15" s="23" customFormat="1" ht="15">
      <c r="B428" s="60">
        <v>6500</v>
      </c>
      <c r="C428" s="38" t="s">
        <v>749</v>
      </c>
      <c r="D428" s="30">
        <v>63</v>
      </c>
      <c r="E428" s="30" t="s">
        <v>751</v>
      </c>
      <c r="F428" s="37">
        <v>3283.2540000000004</v>
      </c>
      <c r="G428" s="59">
        <v>-0.65714977234988048</v>
      </c>
      <c r="H428" s="35">
        <v>440</v>
      </c>
      <c r="I428" s="58">
        <v>7</v>
      </c>
      <c r="J428" s="57" t="s">
        <v>748</v>
      </c>
      <c r="K428" s="24"/>
      <c r="O428"/>
    </row>
    <row r="429" spans="2:15" s="23" customFormat="1" ht="15">
      <c r="B429" s="60">
        <v>6500</v>
      </c>
      <c r="C429" s="38" t="s">
        <v>749</v>
      </c>
      <c r="D429" s="30">
        <v>24</v>
      </c>
      <c r="E429" s="30" t="s">
        <v>222</v>
      </c>
      <c r="F429" s="37">
        <v>4176.6670000000004</v>
      </c>
      <c r="G429" s="59">
        <v>-0.16906979568604946</v>
      </c>
      <c r="H429" s="35">
        <v>713</v>
      </c>
      <c r="I429" s="58">
        <v>10</v>
      </c>
      <c r="J429" s="57" t="s">
        <v>748</v>
      </c>
      <c r="K429" s="24"/>
      <c r="O429"/>
    </row>
    <row r="430" spans="2:15" s="23" customFormat="1" ht="15">
      <c r="B430" s="60">
        <v>6500</v>
      </c>
      <c r="C430" s="38" t="s">
        <v>749</v>
      </c>
      <c r="D430" s="30">
        <v>53</v>
      </c>
      <c r="E430" s="30" t="s">
        <v>498</v>
      </c>
      <c r="F430" s="37">
        <v>4321.9219999999968</v>
      </c>
      <c r="G430" s="59">
        <v>-0.14095884366311101</v>
      </c>
      <c r="H430" s="35">
        <v>730</v>
      </c>
      <c r="I430" s="58">
        <v>10</v>
      </c>
      <c r="J430" s="57" t="s">
        <v>748</v>
      </c>
      <c r="K430" s="24"/>
      <c r="O430"/>
    </row>
    <row r="431" spans="2:15" s="23" customFormat="1" ht="15">
      <c r="B431" s="60">
        <v>6500</v>
      </c>
      <c r="C431" s="38" t="s">
        <v>749</v>
      </c>
      <c r="D431" s="30">
        <v>12</v>
      </c>
      <c r="E431" s="30" t="s">
        <v>212</v>
      </c>
      <c r="F431" s="37">
        <v>4214.4210000000003</v>
      </c>
      <c r="G431" s="59">
        <v>6.6858439822134515E-3</v>
      </c>
      <c r="H431" s="35">
        <v>829</v>
      </c>
      <c r="I431" s="58">
        <v>10</v>
      </c>
      <c r="J431" s="57" t="s">
        <v>748</v>
      </c>
      <c r="K431" s="24"/>
      <c r="O431"/>
    </row>
    <row r="432" spans="2:15" s="23" customFormat="1" ht="15">
      <c r="B432" s="60">
        <v>6500</v>
      </c>
      <c r="C432" s="38" t="s">
        <v>749</v>
      </c>
      <c r="D432" s="30">
        <v>11</v>
      </c>
      <c r="E432" s="30" t="s">
        <v>235</v>
      </c>
      <c r="F432" s="37">
        <v>3947.4720000000016</v>
      </c>
      <c r="G432" s="59">
        <v>3.1809773926873237E-2</v>
      </c>
      <c r="H432" s="35">
        <v>849</v>
      </c>
      <c r="I432" s="58">
        <v>11</v>
      </c>
      <c r="J432" s="57" t="s">
        <v>748</v>
      </c>
      <c r="K432" s="24"/>
      <c r="O432"/>
    </row>
    <row r="433" spans="2:15" s="23" customFormat="1" ht="15">
      <c r="B433" s="60">
        <v>6500</v>
      </c>
      <c r="C433" s="38" t="s">
        <v>749</v>
      </c>
      <c r="D433" s="30">
        <v>32</v>
      </c>
      <c r="E433" s="30" t="s">
        <v>209</v>
      </c>
      <c r="F433" s="37">
        <v>5538.8110000000015</v>
      </c>
      <c r="G433" s="59">
        <v>0.13932128705214686</v>
      </c>
      <c r="H433" s="35">
        <v>923</v>
      </c>
      <c r="I433" s="58">
        <v>11</v>
      </c>
      <c r="J433" s="57" t="s">
        <v>748</v>
      </c>
      <c r="K433" s="24"/>
      <c r="O433"/>
    </row>
    <row r="434" spans="2:15" s="23" customFormat="1" ht="15">
      <c r="B434" s="60">
        <v>6500</v>
      </c>
      <c r="C434" s="38" t="s">
        <v>749</v>
      </c>
      <c r="D434" s="30">
        <v>51</v>
      </c>
      <c r="E434" s="30" t="s">
        <v>497</v>
      </c>
      <c r="F434" s="37">
        <v>4048.8590000000013</v>
      </c>
      <c r="G434" s="59">
        <v>0.20440636345599619</v>
      </c>
      <c r="H434" s="35">
        <v>961</v>
      </c>
      <c r="I434" s="58">
        <v>11</v>
      </c>
      <c r="J434" s="57" t="s">
        <v>748</v>
      </c>
      <c r="K434" s="24"/>
      <c r="O434"/>
    </row>
    <row r="435" spans="2:15" s="23" customFormat="1" ht="15">
      <c r="B435" s="60">
        <v>6500</v>
      </c>
      <c r="C435" s="38" t="s">
        <v>749</v>
      </c>
      <c r="D435" s="30">
        <v>31</v>
      </c>
      <c r="E435" s="30" t="s">
        <v>210</v>
      </c>
      <c r="F435" s="37">
        <v>4176.1319999999996</v>
      </c>
      <c r="G435" s="59">
        <v>0.32778382773672282</v>
      </c>
      <c r="H435" s="35">
        <v>1026</v>
      </c>
      <c r="I435" s="58">
        <v>12</v>
      </c>
      <c r="J435" s="57" t="s">
        <v>748</v>
      </c>
      <c r="K435" s="24"/>
      <c r="O435"/>
    </row>
    <row r="436" spans="2:15" s="23" customFormat="1" ht="15">
      <c r="B436" s="60">
        <v>6500</v>
      </c>
      <c r="C436" s="38" t="s">
        <v>749</v>
      </c>
      <c r="D436" s="30">
        <v>52</v>
      </c>
      <c r="E436" s="30" t="s">
        <v>495</v>
      </c>
      <c r="F436" s="37">
        <v>3458.47</v>
      </c>
      <c r="G436" s="59">
        <v>0.34566503437877394</v>
      </c>
      <c r="H436" s="35">
        <v>1037</v>
      </c>
      <c r="I436" s="58">
        <v>12</v>
      </c>
      <c r="J436" s="57" t="s">
        <v>748</v>
      </c>
      <c r="K436" s="24"/>
      <c r="O436"/>
    </row>
    <row r="437" spans="2:15" s="23" customFormat="1" ht="15">
      <c r="B437" s="60">
        <v>6500</v>
      </c>
      <c r="C437" s="38" t="s">
        <v>749</v>
      </c>
      <c r="D437" s="30">
        <v>13</v>
      </c>
      <c r="E437" s="30" t="s">
        <v>213</v>
      </c>
      <c r="F437" s="37">
        <v>4269.9750000000013</v>
      </c>
      <c r="G437" s="59">
        <v>0.36985781916013549</v>
      </c>
      <c r="H437" s="35">
        <v>1051</v>
      </c>
      <c r="I437" s="58">
        <v>12</v>
      </c>
      <c r="J437" s="57" t="s">
        <v>748</v>
      </c>
      <c r="K437" s="24"/>
      <c r="O437"/>
    </row>
    <row r="438" spans="2:15" s="23" customFormat="1" ht="15">
      <c r="B438" s="60">
        <v>6500</v>
      </c>
      <c r="C438" s="38" t="s">
        <v>749</v>
      </c>
      <c r="D438" s="30">
        <v>23</v>
      </c>
      <c r="E438" s="30" t="s">
        <v>229</v>
      </c>
      <c r="F438" s="37">
        <v>5724.5630000000046</v>
      </c>
      <c r="G438" s="59">
        <v>0.37273427936168674</v>
      </c>
      <c r="H438" s="35">
        <v>1053</v>
      </c>
      <c r="I438" s="58">
        <v>12</v>
      </c>
      <c r="J438" s="57" t="s">
        <v>748</v>
      </c>
      <c r="K438" s="24"/>
      <c r="O438"/>
    </row>
    <row r="439" spans="2:15" s="23" customFormat="1" ht="15">
      <c r="B439" s="60">
        <v>6500</v>
      </c>
      <c r="C439" s="38" t="s">
        <v>749</v>
      </c>
      <c r="D439" s="30">
        <v>44</v>
      </c>
      <c r="E439" s="30" t="s">
        <v>255</v>
      </c>
      <c r="F439" s="37">
        <v>3352.128999999999</v>
      </c>
      <c r="G439" s="59">
        <v>0.37518778031712696</v>
      </c>
      <c r="H439" s="35">
        <v>1055</v>
      </c>
      <c r="I439" s="58">
        <v>12</v>
      </c>
      <c r="J439" s="57" t="s">
        <v>748</v>
      </c>
      <c r="K439" s="24"/>
      <c r="O439"/>
    </row>
    <row r="440" spans="2:15" s="23" customFormat="1" ht="15">
      <c r="B440" s="60">
        <v>6500</v>
      </c>
      <c r="C440" s="38" t="s">
        <v>749</v>
      </c>
      <c r="D440" s="30">
        <v>41</v>
      </c>
      <c r="E440" s="30" t="s">
        <v>440</v>
      </c>
      <c r="F440" s="37">
        <v>6374.8570000000036</v>
      </c>
      <c r="G440" s="59">
        <v>0.39184275666706658</v>
      </c>
      <c r="H440" s="35">
        <v>1062</v>
      </c>
      <c r="I440" s="58">
        <v>12</v>
      </c>
      <c r="J440" s="57" t="s">
        <v>748</v>
      </c>
      <c r="K440" s="24"/>
      <c r="O440"/>
    </row>
    <row r="441" spans="2:15" s="23" customFormat="1" ht="15">
      <c r="B441" s="60">
        <v>6500</v>
      </c>
      <c r="C441" s="38" t="s">
        <v>749</v>
      </c>
      <c r="D441" s="30">
        <v>61</v>
      </c>
      <c r="E441" s="30" t="s">
        <v>750</v>
      </c>
      <c r="F441" s="37">
        <v>3451.215999999999</v>
      </c>
      <c r="G441" s="59">
        <v>0.42785048666906939</v>
      </c>
      <c r="H441" s="35">
        <v>1081</v>
      </c>
      <c r="I441" s="58">
        <v>12</v>
      </c>
      <c r="J441" s="57" t="s">
        <v>748</v>
      </c>
      <c r="K441" s="24"/>
      <c r="O441"/>
    </row>
    <row r="442" spans="2:15" s="23" customFormat="1" ht="15">
      <c r="B442" s="60">
        <v>6500</v>
      </c>
      <c r="C442" s="38" t="s">
        <v>749</v>
      </c>
      <c r="D442" s="30">
        <v>45</v>
      </c>
      <c r="E442" s="30" t="s">
        <v>259</v>
      </c>
      <c r="F442" s="37">
        <v>3687.0290000000014</v>
      </c>
      <c r="G442" s="59">
        <v>0.44449003739265369</v>
      </c>
      <c r="H442" s="35">
        <v>1094</v>
      </c>
      <c r="I442" s="58">
        <v>12</v>
      </c>
      <c r="J442" s="57" t="s">
        <v>748</v>
      </c>
      <c r="K442" s="24"/>
      <c r="O442"/>
    </row>
    <row r="443" spans="2:15" s="23" customFormat="1" ht="15">
      <c r="B443" s="60">
        <v>6500</v>
      </c>
      <c r="C443" s="38" t="s">
        <v>749</v>
      </c>
      <c r="D443" s="30">
        <v>21</v>
      </c>
      <c r="E443" s="30" t="s">
        <v>221</v>
      </c>
      <c r="F443" s="37">
        <v>2453.6350000000002</v>
      </c>
      <c r="G443" s="59">
        <v>0.56057146539108094</v>
      </c>
      <c r="H443" s="35">
        <v>1151</v>
      </c>
      <c r="I443" s="58">
        <v>12</v>
      </c>
      <c r="J443" s="57" t="s">
        <v>748</v>
      </c>
      <c r="K443" s="24"/>
      <c r="O443"/>
    </row>
    <row r="444" spans="2:15" s="23" customFormat="1" ht="15">
      <c r="B444" s="60">
        <v>6500</v>
      </c>
      <c r="C444" s="38" t="s">
        <v>749</v>
      </c>
      <c r="D444" s="30">
        <v>42</v>
      </c>
      <c r="E444" s="30" t="s">
        <v>442</v>
      </c>
      <c r="F444" s="37">
        <v>2572.1109999999999</v>
      </c>
      <c r="G444" s="59">
        <v>1.0803948452552623</v>
      </c>
      <c r="H444" s="35">
        <v>1367</v>
      </c>
      <c r="I444" s="58">
        <v>14</v>
      </c>
      <c r="J444" s="57" t="s">
        <v>748</v>
      </c>
      <c r="K444" s="24"/>
      <c r="O444"/>
    </row>
    <row r="445" spans="2:15" s="23" customFormat="1" ht="15">
      <c r="B445" s="60">
        <v>6600</v>
      </c>
      <c r="C445" s="38" t="s">
        <v>737</v>
      </c>
      <c r="D445" s="30">
        <v>621</v>
      </c>
      <c r="E445" s="30" t="s">
        <v>715</v>
      </c>
      <c r="F445" s="37">
        <v>4984.4730000000009</v>
      </c>
      <c r="G445" s="59">
        <v>-0.76105508082594442</v>
      </c>
      <c r="H445" s="35">
        <v>393</v>
      </c>
      <c r="I445" s="58">
        <v>7</v>
      </c>
      <c r="J445" s="57" t="s">
        <v>735</v>
      </c>
      <c r="K445" s="24"/>
      <c r="O445"/>
    </row>
    <row r="446" spans="2:15" s="23" customFormat="1" ht="15">
      <c r="B446" s="60">
        <v>6600</v>
      </c>
      <c r="C446" s="38" t="s">
        <v>737</v>
      </c>
      <c r="D446" s="30">
        <v>512</v>
      </c>
      <c r="E446" s="30" t="s">
        <v>747</v>
      </c>
      <c r="F446" s="37">
        <v>5397.3680000000013</v>
      </c>
      <c r="G446" s="59">
        <v>-0.61381385591998316</v>
      </c>
      <c r="H446" s="35">
        <v>460</v>
      </c>
      <c r="I446" s="58">
        <v>7</v>
      </c>
      <c r="J446" s="57" t="s">
        <v>735</v>
      </c>
      <c r="K446" s="24"/>
      <c r="O446"/>
    </row>
    <row r="447" spans="2:15" s="23" customFormat="1" ht="15">
      <c r="B447" s="60">
        <v>6600</v>
      </c>
      <c r="C447" s="38" t="s">
        <v>737</v>
      </c>
      <c r="D447" s="30">
        <v>514</v>
      </c>
      <c r="E447" s="30" t="s">
        <v>137</v>
      </c>
      <c r="F447" s="37">
        <v>4637.6370000000006</v>
      </c>
      <c r="G447" s="59">
        <v>-0.46252475173698043</v>
      </c>
      <c r="H447" s="35">
        <v>527</v>
      </c>
      <c r="I447" s="58">
        <v>8</v>
      </c>
      <c r="J447" s="57" t="s">
        <v>735</v>
      </c>
      <c r="K447" s="24"/>
      <c r="O447"/>
    </row>
    <row r="448" spans="2:15" s="23" customFormat="1" ht="15">
      <c r="B448" s="60">
        <v>6600</v>
      </c>
      <c r="C448" s="38" t="s">
        <v>737</v>
      </c>
      <c r="D448" s="30">
        <v>615</v>
      </c>
      <c r="E448" s="30" t="s">
        <v>282</v>
      </c>
      <c r="F448" s="37">
        <v>2965.8669999999988</v>
      </c>
      <c r="G448" s="59">
        <v>-0.44154973087001881</v>
      </c>
      <c r="H448" s="35">
        <v>537</v>
      </c>
      <c r="I448" s="58">
        <v>8</v>
      </c>
      <c r="J448" s="57" t="s">
        <v>735</v>
      </c>
      <c r="K448" s="24"/>
      <c r="O448"/>
    </row>
    <row r="449" spans="2:15" s="23" customFormat="1" ht="15">
      <c r="B449" s="60">
        <v>6600</v>
      </c>
      <c r="C449" s="38" t="s">
        <v>737</v>
      </c>
      <c r="D449" s="30">
        <v>622</v>
      </c>
      <c r="E449" s="30" t="s">
        <v>718</v>
      </c>
      <c r="F449" s="37">
        <v>3841.8620000000005</v>
      </c>
      <c r="G449" s="59">
        <v>-0.32919208547288425</v>
      </c>
      <c r="H449" s="35">
        <v>610</v>
      </c>
      <c r="I449" s="58">
        <v>9</v>
      </c>
      <c r="J449" s="57" t="s">
        <v>735</v>
      </c>
      <c r="K449" s="24"/>
      <c r="O449"/>
    </row>
    <row r="450" spans="2:15" s="23" customFormat="1" ht="15">
      <c r="B450" s="60">
        <v>6600</v>
      </c>
      <c r="C450" s="38" t="s">
        <v>737</v>
      </c>
      <c r="D450" s="30">
        <v>626</v>
      </c>
      <c r="E450" s="30" t="s">
        <v>746</v>
      </c>
      <c r="F450" s="37">
        <v>3966.1759999999999</v>
      </c>
      <c r="G450" s="59">
        <v>-0.28782938931099428</v>
      </c>
      <c r="H450" s="35">
        <v>629</v>
      </c>
      <c r="I450" s="58">
        <v>9</v>
      </c>
      <c r="J450" s="57" t="s">
        <v>735</v>
      </c>
      <c r="K450" s="24"/>
      <c r="O450"/>
    </row>
    <row r="451" spans="2:15" s="23" customFormat="1" ht="15">
      <c r="B451" s="60">
        <v>6600</v>
      </c>
      <c r="C451" s="38" t="s">
        <v>737</v>
      </c>
      <c r="D451" s="30">
        <v>215</v>
      </c>
      <c r="E451" s="30" t="s">
        <v>133</v>
      </c>
      <c r="F451" s="37">
        <v>1956.2190000000001</v>
      </c>
      <c r="G451" s="59">
        <v>-0.27831495592577687</v>
      </c>
      <c r="H451" s="35">
        <v>637</v>
      </c>
      <c r="I451" s="58">
        <v>9</v>
      </c>
      <c r="J451" s="57" t="s">
        <v>735</v>
      </c>
      <c r="K451" s="24"/>
      <c r="O451"/>
    </row>
    <row r="452" spans="2:15" s="23" customFormat="1" ht="15">
      <c r="B452" s="60">
        <v>6600</v>
      </c>
      <c r="C452" s="38" t="s">
        <v>737</v>
      </c>
      <c r="D452" s="30">
        <v>225</v>
      </c>
      <c r="E452" s="30" t="s">
        <v>151</v>
      </c>
      <c r="F452" s="37">
        <v>3880.527</v>
      </c>
      <c r="G452" s="59">
        <v>-0.14441961397851055</v>
      </c>
      <c r="H452" s="35">
        <v>729</v>
      </c>
      <c r="I452" s="58">
        <v>10</v>
      </c>
      <c r="J452" s="57" t="s">
        <v>735</v>
      </c>
      <c r="K452" s="24"/>
      <c r="O452"/>
    </row>
    <row r="453" spans="2:15" s="23" customFormat="1" ht="15">
      <c r="B453" s="60">
        <v>6600</v>
      </c>
      <c r="C453" s="38" t="s">
        <v>737</v>
      </c>
      <c r="D453" s="30">
        <v>212</v>
      </c>
      <c r="E453" s="30" t="s">
        <v>95</v>
      </c>
      <c r="F453" s="37">
        <v>4025.065000000001</v>
      </c>
      <c r="G453" s="59">
        <v>-0.13597445657908194</v>
      </c>
      <c r="H453" s="35">
        <v>736</v>
      </c>
      <c r="I453" s="58">
        <v>10</v>
      </c>
      <c r="J453" s="57" t="s">
        <v>735</v>
      </c>
      <c r="K453" s="24"/>
      <c r="O453"/>
    </row>
    <row r="454" spans="2:15" s="23" customFormat="1" ht="15">
      <c r="B454" s="60">
        <v>6600</v>
      </c>
      <c r="C454" s="38" t="s">
        <v>737</v>
      </c>
      <c r="D454" s="30">
        <v>625</v>
      </c>
      <c r="E454" s="30" t="s">
        <v>745</v>
      </c>
      <c r="F454" s="37">
        <v>3576.41</v>
      </c>
      <c r="G454" s="59">
        <v>-5.6074294570906631E-2</v>
      </c>
      <c r="H454" s="35">
        <v>788</v>
      </c>
      <c r="I454" s="58">
        <v>10</v>
      </c>
      <c r="J454" s="57" t="s">
        <v>735</v>
      </c>
      <c r="K454" s="24"/>
      <c r="O454"/>
    </row>
    <row r="455" spans="2:15" s="23" customFormat="1" ht="15">
      <c r="B455" s="60">
        <v>6600</v>
      </c>
      <c r="C455" s="38" t="s">
        <v>737</v>
      </c>
      <c r="D455" s="30">
        <v>224</v>
      </c>
      <c r="E455" s="30" t="s">
        <v>744</v>
      </c>
      <c r="F455" s="37">
        <v>3175.366</v>
      </c>
      <c r="G455" s="59">
        <v>-3.1857557088019912E-2</v>
      </c>
      <c r="H455" s="35">
        <v>799</v>
      </c>
      <c r="I455" s="58">
        <v>10</v>
      </c>
      <c r="J455" s="57" t="s">
        <v>735</v>
      </c>
      <c r="K455" s="24"/>
      <c r="O455"/>
    </row>
    <row r="456" spans="2:15" s="23" customFormat="1" ht="15">
      <c r="B456" s="60">
        <v>6600</v>
      </c>
      <c r="C456" s="38" t="s">
        <v>737</v>
      </c>
      <c r="D456" s="30">
        <v>314</v>
      </c>
      <c r="E456" s="30" t="s">
        <v>108</v>
      </c>
      <c r="F456" s="37">
        <v>2943.0989999999993</v>
      </c>
      <c r="G456" s="59">
        <v>-1.0682500726912571E-2</v>
      </c>
      <c r="H456" s="35">
        <v>813</v>
      </c>
      <c r="I456" s="58">
        <v>10</v>
      </c>
      <c r="J456" s="57" t="s">
        <v>735</v>
      </c>
      <c r="K456" s="24"/>
      <c r="O456"/>
    </row>
    <row r="457" spans="2:15" s="23" customFormat="1" ht="15">
      <c r="B457" s="60">
        <v>6600</v>
      </c>
      <c r="C457" s="38" t="s">
        <v>737</v>
      </c>
      <c r="D457" s="30">
        <v>611</v>
      </c>
      <c r="E457" s="30" t="s">
        <v>277</v>
      </c>
      <c r="F457" s="37">
        <v>4392.8430000000026</v>
      </c>
      <c r="G457" s="59">
        <v>5.5512886794214216E-3</v>
      </c>
      <c r="H457" s="35">
        <v>828</v>
      </c>
      <c r="I457" s="58">
        <v>10</v>
      </c>
      <c r="J457" s="57" t="s">
        <v>735</v>
      </c>
      <c r="K457" s="24"/>
      <c r="O457"/>
    </row>
    <row r="458" spans="2:15" s="23" customFormat="1" ht="15">
      <c r="B458" s="60">
        <v>6600</v>
      </c>
      <c r="C458" s="38" t="s">
        <v>737</v>
      </c>
      <c r="D458" s="30">
        <v>614</v>
      </c>
      <c r="E458" s="30" t="s">
        <v>743</v>
      </c>
      <c r="F458" s="37">
        <v>4628.0610000000006</v>
      </c>
      <c r="G458" s="59">
        <v>0.1114827121675584</v>
      </c>
      <c r="H458" s="35">
        <v>901</v>
      </c>
      <c r="I458" s="58">
        <v>11</v>
      </c>
      <c r="J458" s="57" t="s">
        <v>735</v>
      </c>
      <c r="K458" s="24"/>
      <c r="O458"/>
    </row>
    <row r="459" spans="2:15" s="23" customFormat="1" ht="15">
      <c r="B459" s="60">
        <v>6600</v>
      </c>
      <c r="C459" s="38" t="s">
        <v>737</v>
      </c>
      <c r="D459" s="30">
        <v>412</v>
      </c>
      <c r="E459" s="30" t="s">
        <v>278</v>
      </c>
      <c r="F459" s="37">
        <v>4740.5510000000022</v>
      </c>
      <c r="G459" s="59">
        <v>0.11181084795204399</v>
      </c>
      <c r="H459" s="35">
        <v>902</v>
      </c>
      <c r="I459" s="58">
        <v>11</v>
      </c>
      <c r="J459" s="57" t="s">
        <v>735</v>
      </c>
      <c r="K459" s="24"/>
      <c r="O459"/>
    </row>
    <row r="460" spans="2:15" s="23" customFormat="1" ht="15">
      <c r="B460" s="60">
        <v>6600</v>
      </c>
      <c r="C460" s="38" t="s">
        <v>737</v>
      </c>
      <c r="D460" s="30">
        <v>623</v>
      </c>
      <c r="E460" s="30" t="s">
        <v>284</v>
      </c>
      <c r="F460" s="37">
        <v>3955.4349999999995</v>
      </c>
      <c r="G460" s="59">
        <v>0.11197115959675211</v>
      </c>
      <c r="H460" s="35">
        <v>904</v>
      </c>
      <c r="I460" s="58">
        <v>11</v>
      </c>
      <c r="J460" s="57" t="s">
        <v>735</v>
      </c>
      <c r="K460" s="24"/>
      <c r="O460"/>
    </row>
    <row r="461" spans="2:15" s="23" customFormat="1" ht="15">
      <c r="B461" s="60">
        <v>6600</v>
      </c>
      <c r="C461" s="38" t="s">
        <v>737</v>
      </c>
      <c r="D461" s="30">
        <v>427</v>
      </c>
      <c r="E461" s="30" t="s">
        <v>742</v>
      </c>
      <c r="F461" s="37">
        <v>4482.6519999999964</v>
      </c>
      <c r="G461" s="59">
        <v>0.12356191094950837</v>
      </c>
      <c r="H461" s="35">
        <v>910</v>
      </c>
      <c r="I461" s="58">
        <v>11</v>
      </c>
      <c r="J461" s="57" t="s">
        <v>735</v>
      </c>
      <c r="K461" s="24"/>
      <c r="O461"/>
    </row>
    <row r="462" spans="2:15" s="23" customFormat="1" ht="15">
      <c r="B462" s="60">
        <v>6600</v>
      </c>
      <c r="C462" s="38" t="s">
        <v>737</v>
      </c>
      <c r="D462" s="30">
        <v>612</v>
      </c>
      <c r="E462" s="30" t="s">
        <v>741</v>
      </c>
      <c r="F462" s="37">
        <v>2835.5860000000011</v>
      </c>
      <c r="G462" s="59">
        <v>0.12858278637655937</v>
      </c>
      <c r="H462" s="35">
        <v>915</v>
      </c>
      <c r="I462" s="58">
        <v>11</v>
      </c>
      <c r="J462" s="57" t="s">
        <v>735</v>
      </c>
      <c r="K462" s="24"/>
      <c r="O462"/>
    </row>
    <row r="463" spans="2:15" s="23" customFormat="1" ht="15">
      <c r="B463" s="60">
        <v>6600</v>
      </c>
      <c r="C463" s="38" t="s">
        <v>737</v>
      </c>
      <c r="D463" s="30">
        <v>324</v>
      </c>
      <c r="E463" s="30" t="s">
        <v>116</v>
      </c>
      <c r="F463" s="37">
        <v>3921.2479999999978</v>
      </c>
      <c r="G463" s="59">
        <v>0.14760537264587781</v>
      </c>
      <c r="H463" s="35">
        <v>929</v>
      </c>
      <c r="I463" s="58">
        <v>11</v>
      </c>
      <c r="J463" s="57" t="s">
        <v>735</v>
      </c>
      <c r="K463" s="24"/>
      <c r="O463"/>
    </row>
    <row r="464" spans="2:15" s="23" customFormat="1" ht="15">
      <c r="B464" s="60">
        <v>6600</v>
      </c>
      <c r="C464" s="38" t="s">
        <v>737</v>
      </c>
      <c r="D464" s="30">
        <v>523</v>
      </c>
      <c r="E464" s="30" t="s">
        <v>292</v>
      </c>
      <c r="F464" s="37">
        <v>4069.6440000000021</v>
      </c>
      <c r="G464" s="59">
        <v>0.15580552948948354</v>
      </c>
      <c r="H464" s="35">
        <v>936</v>
      </c>
      <c r="I464" s="58">
        <v>11</v>
      </c>
      <c r="J464" s="57" t="s">
        <v>735</v>
      </c>
      <c r="K464" s="24"/>
      <c r="O464"/>
    </row>
    <row r="465" spans="2:15" s="23" customFormat="1" ht="15">
      <c r="B465" s="60">
        <v>6600</v>
      </c>
      <c r="C465" s="38" t="s">
        <v>737</v>
      </c>
      <c r="D465" s="30">
        <v>332</v>
      </c>
      <c r="E465" s="30" t="s">
        <v>427</v>
      </c>
      <c r="F465" s="37">
        <v>2059.6240000000007</v>
      </c>
      <c r="G465" s="59">
        <v>0.1892394179258301</v>
      </c>
      <c r="H465" s="35">
        <v>952</v>
      </c>
      <c r="I465" s="58">
        <v>11</v>
      </c>
      <c r="J465" s="57" t="s">
        <v>735</v>
      </c>
      <c r="K465" s="24"/>
      <c r="O465"/>
    </row>
    <row r="466" spans="2:15" s="23" customFormat="1" ht="15">
      <c r="B466" s="60">
        <v>6600</v>
      </c>
      <c r="C466" s="38" t="s">
        <v>737</v>
      </c>
      <c r="D466" s="30">
        <v>216</v>
      </c>
      <c r="E466" s="30" t="s">
        <v>106</v>
      </c>
      <c r="F466" s="37">
        <v>2720.5419999999986</v>
      </c>
      <c r="G466" s="59">
        <v>0.1930950278315782</v>
      </c>
      <c r="H466" s="35">
        <v>953</v>
      </c>
      <c r="I466" s="58">
        <v>11</v>
      </c>
      <c r="J466" s="57" t="s">
        <v>735</v>
      </c>
      <c r="K466" s="24"/>
      <c r="O466"/>
    </row>
    <row r="467" spans="2:15" s="23" customFormat="1" ht="15">
      <c r="B467" s="60">
        <v>6600</v>
      </c>
      <c r="C467" s="38" t="s">
        <v>737</v>
      </c>
      <c r="D467" s="30">
        <v>624</v>
      </c>
      <c r="E467" s="30" t="s">
        <v>740</v>
      </c>
      <c r="F467" s="37">
        <v>3677.7249999999999</v>
      </c>
      <c r="G467" s="59">
        <v>0.21271450286059246</v>
      </c>
      <c r="H467" s="35">
        <v>968</v>
      </c>
      <c r="I467" s="58">
        <v>11</v>
      </c>
      <c r="J467" s="57" t="s">
        <v>735</v>
      </c>
      <c r="K467" s="24"/>
      <c r="O467"/>
    </row>
    <row r="468" spans="2:15" s="23" customFormat="1" ht="15">
      <c r="B468" s="60">
        <v>6600</v>
      </c>
      <c r="C468" s="38" t="s">
        <v>737</v>
      </c>
      <c r="D468" s="30">
        <v>334</v>
      </c>
      <c r="E468" s="30" t="s">
        <v>421</v>
      </c>
      <c r="F468" s="37">
        <v>1836.2349999999999</v>
      </c>
      <c r="G468" s="59">
        <v>0.21463989693289884</v>
      </c>
      <c r="H468" s="35">
        <v>970</v>
      </c>
      <c r="I468" s="58">
        <v>11</v>
      </c>
      <c r="J468" s="57" t="s">
        <v>735</v>
      </c>
      <c r="K468" s="24"/>
      <c r="O468"/>
    </row>
    <row r="469" spans="2:15" s="23" customFormat="1" ht="15">
      <c r="B469" s="60">
        <v>6600</v>
      </c>
      <c r="C469" s="38" t="s">
        <v>737</v>
      </c>
      <c r="D469" s="30">
        <v>521</v>
      </c>
      <c r="E469" s="30" t="s">
        <v>289</v>
      </c>
      <c r="F469" s="37">
        <v>4346.2179999999989</v>
      </c>
      <c r="G469" s="59">
        <v>0.23006452759908713</v>
      </c>
      <c r="H469" s="35">
        <v>980</v>
      </c>
      <c r="I469" s="58">
        <v>11</v>
      </c>
      <c r="J469" s="57" t="s">
        <v>735</v>
      </c>
      <c r="K469" s="24"/>
      <c r="O469"/>
    </row>
    <row r="470" spans="2:15" s="23" customFormat="1" ht="15">
      <c r="B470" s="60">
        <v>6600</v>
      </c>
      <c r="C470" s="38" t="s">
        <v>737</v>
      </c>
      <c r="D470" s="30">
        <v>425</v>
      </c>
      <c r="E470" s="30" t="s">
        <v>269</v>
      </c>
      <c r="F470" s="37">
        <v>3478.37</v>
      </c>
      <c r="G470" s="59">
        <v>0.24143400832502465</v>
      </c>
      <c r="H470" s="35">
        <v>989</v>
      </c>
      <c r="I470" s="58">
        <v>11</v>
      </c>
      <c r="J470" s="57" t="s">
        <v>735</v>
      </c>
      <c r="K470" s="24"/>
      <c r="O470"/>
    </row>
    <row r="471" spans="2:15" s="23" customFormat="1" ht="15">
      <c r="B471" s="60">
        <v>6600</v>
      </c>
      <c r="C471" s="38" t="s">
        <v>737</v>
      </c>
      <c r="D471" s="30">
        <v>426</v>
      </c>
      <c r="E471" s="30" t="s">
        <v>288</v>
      </c>
      <c r="F471" s="37">
        <v>3022.4680000000003</v>
      </c>
      <c r="G471" s="59">
        <v>0.24446828641112739</v>
      </c>
      <c r="H471" s="35">
        <v>993</v>
      </c>
      <c r="I471" s="58">
        <v>11</v>
      </c>
      <c r="J471" s="57" t="s">
        <v>735</v>
      </c>
      <c r="K471" s="24"/>
      <c r="O471"/>
    </row>
    <row r="472" spans="2:15" s="23" customFormat="1" ht="15">
      <c r="B472" s="60">
        <v>6600</v>
      </c>
      <c r="C472" s="38" t="s">
        <v>737</v>
      </c>
      <c r="D472" s="30">
        <v>213</v>
      </c>
      <c r="E472" s="30" t="s">
        <v>92</v>
      </c>
      <c r="F472" s="37">
        <v>4755.13</v>
      </c>
      <c r="G472" s="59">
        <v>0.27309790444303678</v>
      </c>
      <c r="H472" s="35">
        <v>1008</v>
      </c>
      <c r="I472" s="58">
        <v>11</v>
      </c>
      <c r="J472" s="57" t="s">
        <v>735</v>
      </c>
      <c r="K472" s="24"/>
      <c r="O472"/>
    </row>
    <row r="473" spans="2:15" s="23" customFormat="1" ht="15">
      <c r="B473" s="60">
        <v>6600</v>
      </c>
      <c r="C473" s="38" t="s">
        <v>737</v>
      </c>
      <c r="D473" s="30">
        <v>522</v>
      </c>
      <c r="E473" s="30" t="s">
        <v>291</v>
      </c>
      <c r="F473" s="37">
        <v>3106.7120000000009</v>
      </c>
      <c r="G473" s="59">
        <v>0.30350446881990384</v>
      </c>
      <c r="H473" s="35">
        <v>1016</v>
      </c>
      <c r="I473" s="58">
        <v>12</v>
      </c>
      <c r="J473" s="57" t="s">
        <v>735</v>
      </c>
      <c r="K473" s="24"/>
      <c r="O473"/>
    </row>
    <row r="474" spans="2:15" s="23" customFormat="1" ht="15">
      <c r="B474" s="60">
        <v>6600</v>
      </c>
      <c r="C474" s="38" t="s">
        <v>737</v>
      </c>
      <c r="D474" s="30">
        <v>313</v>
      </c>
      <c r="E474" s="30" t="s">
        <v>118</v>
      </c>
      <c r="F474" s="37">
        <v>3579.3319999999994</v>
      </c>
      <c r="G474" s="59">
        <v>0.31461207903451843</v>
      </c>
      <c r="H474" s="35">
        <v>1021</v>
      </c>
      <c r="I474" s="58">
        <v>12</v>
      </c>
      <c r="J474" s="57" t="s">
        <v>735</v>
      </c>
      <c r="K474" s="24"/>
      <c r="O474"/>
    </row>
    <row r="475" spans="2:15" s="23" customFormat="1" ht="15">
      <c r="B475" s="60">
        <v>6600</v>
      </c>
      <c r="C475" s="38" t="s">
        <v>737</v>
      </c>
      <c r="D475" s="30">
        <v>211</v>
      </c>
      <c r="E475" s="30" t="s">
        <v>68</v>
      </c>
      <c r="F475" s="37">
        <v>4317.5050000000001</v>
      </c>
      <c r="G475" s="59">
        <v>0.33789321513479093</v>
      </c>
      <c r="H475" s="35">
        <v>1035</v>
      </c>
      <c r="I475" s="58">
        <v>12</v>
      </c>
      <c r="J475" s="57" t="s">
        <v>735</v>
      </c>
      <c r="K475" s="24"/>
      <c r="O475"/>
    </row>
    <row r="476" spans="2:15" s="23" customFormat="1" ht="15">
      <c r="B476" s="60">
        <v>6600</v>
      </c>
      <c r="C476" s="38" t="s">
        <v>737</v>
      </c>
      <c r="D476" s="30">
        <v>323</v>
      </c>
      <c r="E476" s="30" t="s">
        <v>104</v>
      </c>
      <c r="F476" s="37">
        <v>3803.058</v>
      </c>
      <c r="G476" s="59">
        <v>0.36065312169143054</v>
      </c>
      <c r="H476" s="35">
        <v>1043</v>
      </c>
      <c r="I476" s="58">
        <v>12</v>
      </c>
      <c r="J476" s="57" t="s">
        <v>735</v>
      </c>
      <c r="K476" s="24"/>
      <c r="O476"/>
    </row>
    <row r="477" spans="2:15" s="23" customFormat="1" ht="15">
      <c r="B477" s="60">
        <v>6600</v>
      </c>
      <c r="C477" s="38" t="s">
        <v>737</v>
      </c>
      <c r="D477" s="30">
        <v>331</v>
      </c>
      <c r="E477" s="30" t="s">
        <v>423</v>
      </c>
      <c r="F477" s="37">
        <v>2752.0109999999995</v>
      </c>
      <c r="G477" s="59">
        <v>0.36152031631493775</v>
      </c>
      <c r="H477" s="35">
        <v>1044</v>
      </c>
      <c r="I477" s="58">
        <v>12</v>
      </c>
      <c r="J477" s="57" t="s">
        <v>735</v>
      </c>
      <c r="K477" s="24"/>
      <c r="O477"/>
    </row>
    <row r="478" spans="2:15" s="23" customFormat="1" ht="15">
      <c r="B478" s="60">
        <v>6600</v>
      </c>
      <c r="C478" s="38" t="s">
        <v>737</v>
      </c>
      <c r="D478" s="30">
        <v>321</v>
      </c>
      <c r="E478" s="30" t="s">
        <v>249</v>
      </c>
      <c r="F478" s="37">
        <v>3691.61</v>
      </c>
      <c r="G478" s="59">
        <v>0.38343447334351033</v>
      </c>
      <c r="H478" s="35">
        <v>1059</v>
      </c>
      <c r="I478" s="58">
        <v>12</v>
      </c>
      <c r="J478" s="57" t="s">
        <v>735</v>
      </c>
      <c r="K478" s="24"/>
      <c r="O478"/>
    </row>
    <row r="479" spans="2:15" s="23" customFormat="1" ht="15">
      <c r="B479" s="60">
        <v>6600</v>
      </c>
      <c r="C479" s="38" t="s">
        <v>737</v>
      </c>
      <c r="D479" s="30">
        <v>214</v>
      </c>
      <c r="E479" s="30" t="s">
        <v>81</v>
      </c>
      <c r="F479" s="37">
        <v>4401.7299999999996</v>
      </c>
      <c r="G479" s="59">
        <v>0.39506335430329287</v>
      </c>
      <c r="H479" s="35">
        <v>1064</v>
      </c>
      <c r="I479" s="58">
        <v>12</v>
      </c>
      <c r="J479" s="57" t="s">
        <v>735</v>
      </c>
      <c r="K479" s="24"/>
      <c r="O479"/>
    </row>
    <row r="480" spans="2:15" s="23" customFormat="1" ht="15">
      <c r="B480" s="60">
        <v>6600</v>
      </c>
      <c r="C480" s="38" t="s">
        <v>737</v>
      </c>
      <c r="D480" s="30">
        <v>333</v>
      </c>
      <c r="E480" s="30" t="s">
        <v>426</v>
      </c>
      <c r="F480" s="37">
        <v>2874.4669999999996</v>
      </c>
      <c r="G480" s="59">
        <v>0.40179965941391677</v>
      </c>
      <c r="H480" s="35">
        <v>1068</v>
      </c>
      <c r="I480" s="58">
        <v>12</v>
      </c>
      <c r="J480" s="57" t="s">
        <v>735</v>
      </c>
      <c r="K480" s="24"/>
      <c r="O480"/>
    </row>
    <row r="481" spans="2:15" s="23" customFormat="1" ht="15">
      <c r="B481" s="60">
        <v>6600</v>
      </c>
      <c r="C481" s="38" t="s">
        <v>737</v>
      </c>
      <c r="D481" s="30">
        <v>223</v>
      </c>
      <c r="E481" s="30" t="s">
        <v>77</v>
      </c>
      <c r="F481" s="37">
        <v>2926.320999999999</v>
      </c>
      <c r="G481" s="59">
        <v>0.43034448554269411</v>
      </c>
      <c r="H481" s="35">
        <v>1084</v>
      </c>
      <c r="I481" s="58">
        <v>12</v>
      </c>
      <c r="J481" s="57" t="s">
        <v>735</v>
      </c>
      <c r="K481" s="24"/>
      <c r="O481"/>
    </row>
    <row r="482" spans="2:15" s="23" customFormat="1" ht="15">
      <c r="B482" s="60">
        <v>6600</v>
      </c>
      <c r="C482" s="38" t="s">
        <v>737</v>
      </c>
      <c r="D482" s="30">
        <v>221</v>
      </c>
      <c r="E482" s="30" t="s">
        <v>74</v>
      </c>
      <c r="F482" s="37">
        <v>3712.0220000000004</v>
      </c>
      <c r="G482" s="59">
        <v>0.43351981742144896</v>
      </c>
      <c r="H482" s="35">
        <v>1087</v>
      </c>
      <c r="I482" s="58">
        <v>12</v>
      </c>
      <c r="J482" s="57" t="s">
        <v>735</v>
      </c>
      <c r="K482" s="24"/>
      <c r="O482"/>
    </row>
    <row r="483" spans="2:15" s="23" customFormat="1" ht="15">
      <c r="B483" s="60">
        <v>6600</v>
      </c>
      <c r="C483" s="38" t="s">
        <v>737</v>
      </c>
      <c r="D483" s="30">
        <v>613</v>
      </c>
      <c r="E483" s="30" t="s">
        <v>720</v>
      </c>
      <c r="F483" s="37">
        <v>2411.3649999999998</v>
      </c>
      <c r="G483" s="59">
        <v>0.45560389013700514</v>
      </c>
      <c r="H483" s="35">
        <v>1100</v>
      </c>
      <c r="I483" s="58">
        <v>12</v>
      </c>
      <c r="J483" s="57" t="s">
        <v>735</v>
      </c>
      <c r="K483" s="24"/>
      <c r="O483"/>
    </row>
    <row r="484" spans="2:15" s="23" customFormat="1" ht="15">
      <c r="B484" s="60">
        <v>6600</v>
      </c>
      <c r="C484" s="38" t="s">
        <v>737</v>
      </c>
      <c r="D484" s="30">
        <v>423</v>
      </c>
      <c r="E484" s="30" t="s">
        <v>79</v>
      </c>
      <c r="F484" s="37">
        <v>2926.936999999999</v>
      </c>
      <c r="G484" s="59">
        <v>0.5316699712965578</v>
      </c>
      <c r="H484" s="35">
        <v>1138</v>
      </c>
      <c r="I484" s="58">
        <v>12</v>
      </c>
      <c r="J484" s="57" t="s">
        <v>735</v>
      </c>
      <c r="K484" s="24"/>
      <c r="O484"/>
    </row>
    <row r="485" spans="2:15" s="23" customFormat="1" ht="15">
      <c r="B485" s="60">
        <v>6600</v>
      </c>
      <c r="C485" s="38" t="s">
        <v>737</v>
      </c>
      <c r="D485" s="30">
        <v>424</v>
      </c>
      <c r="E485" s="30" t="s">
        <v>88</v>
      </c>
      <c r="F485" s="37">
        <v>2324.442</v>
      </c>
      <c r="G485" s="59">
        <v>0.60052420529975936</v>
      </c>
      <c r="H485" s="35">
        <v>1165</v>
      </c>
      <c r="I485" s="58">
        <v>13</v>
      </c>
      <c r="J485" s="57" t="s">
        <v>735</v>
      </c>
      <c r="K485" s="24"/>
      <c r="O485"/>
    </row>
    <row r="486" spans="2:15" s="23" customFormat="1" ht="15">
      <c r="B486" s="60">
        <v>6600</v>
      </c>
      <c r="C486" s="38" t="s">
        <v>737</v>
      </c>
      <c r="D486" s="30">
        <v>322</v>
      </c>
      <c r="E486" s="30" t="s">
        <v>252</v>
      </c>
      <c r="F486" s="37">
        <v>2384.3339999999998</v>
      </c>
      <c r="G486" s="59">
        <v>0.6653567019328086</v>
      </c>
      <c r="H486" s="35">
        <v>1200</v>
      </c>
      <c r="I486" s="58">
        <v>13</v>
      </c>
      <c r="J486" s="57" t="s">
        <v>735</v>
      </c>
      <c r="K486" s="24"/>
      <c r="O486"/>
    </row>
    <row r="487" spans="2:15" s="23" customFormat="1" ht="15">
      <c r="B487" s="60">
        <v>6600</v>
      </c>
      <c r="C487" s="38" t="s">
        <v>737</v>
      </c>
      <c r="D487" s="30">
        <v>422</v>
      </c>
      <c r="E487" s="30" t="s">
        <v>98</v>
      </c>
      <c r="F487" s="37">
        <v>2574.1260000000002</v>
      </c>
      <c r="G487" s="59">
        <v>0.69833733233656037</v>
      </c>
      <c r="H487" s="35">
        <v>1214</v>
      </c>
      <c r="I487" s="58">
        <v>13</v>
      </c>
      <c r="J487" s="57" t="s">
        <v>735</v>
      </c>
      <c r="K487" s="24"/>
      <c r="O487"/>
    </row>
    <row r="488" spans="2:15" s="23" customFormat="1" ht="15">
      <c r="B488" s="60">
        <v>6600</v>
      </c>
      <c r="C488" s="38" t="s">
        <v>737</v>
      </c>
      <c r="D488" s="30">
        <v>413</v>
      </c>
      <c r="E488" s="30" t="s">
        <v>96</v>
      </c>
      <c r="F488" s="37">
        <v>4000.9940000000006</v>
      </c>
      <c r="G488" s="59">
        <v>0.75093653875817079</v>
      </c>
      <c r="H488" s="35">
        <v>1234</v>
      </c>
      <c r="I488" s="58">
        <v>13</v>
      </c>
      <c r="J488" s="57" t="s">
        <v>735</v>
      </c>
      <c r="K488" s="24"/>
      <c r="O488"/>
    </row>
    <row r="489" spans="2:15" s="23" customFormat="1" ht="15">
      <c r="B489" s="60">
        <v>6600</v>
      </c>
      <c r="C489" s="38" t="s">
        <v>737</v>
      </c>
      <c r="D489" s="30">
        <v>311</v>
      </c>
      <c r="E489" s="30" t="s">
        <v>246</v>
      </c>
      <c r="F489" s="37">
        <v>2304.4520000000007</v>
      </c>
      <c r="G489" s="59">
        <v>0.75589532750221355</v>
      </c>
      <c r="H489" s="35">
        <v>1236</v>
      </c>
      <c r="I489" s="58">
        <v>13</v>
      </c>
      <c r="J489" s="57" t="s">
        <v>735</v>
      </c>
      <c r="K489" s="24"/>
      <c r="O489"/>
    </row>
    <row r="490" spans="2:15" s="23" customFormat="1" ht="15">
      <c r="B490" s="60">
        <v>6600</v>
      </c>
      <c r="C490" s="38" t="s">
        <v>737</v>
      </c>
      <c r="D490" s="30">
        <v>312</v>
      </c>
      <c r="E490" s="30" t="s">
        <v>240</v>
      </c>
      <c r="F490" s="37">
        <v>2338.9349999999999</v>
      </c>
      <c r="G490" s="59">
        <v>0.75747773661034323</v>
      </c>
      <c r="H490" s="35">
        <v>1237</v>
      </c>
      <c r="I490" s="58">
        <v>13</v>
      </c>
      <c r="J490" s="57" t="s">
        <v>735</v>
      </c>
      <c r="K490" s="24"/>
      <c r="O490"/>
    </row>
    <row r="491" spans="2:15" s="23" customFormat="1" ht="15">
      <c r="B491" s="60">
        <v>6600</v>
      </c>
      <c r="C491" s="38" t="s">
        <v>737</v>
      </c>
      <c r="D491" s="30">
        <v>416</v>
      </c>
      <c r="E491" s="30" t="s">
        <v>739</v>
      </c>
      <c r="F491" s="37">
        <v>5638.8370000000004</v>
      </c>
      <c r="G491" s="59">
        <v>0.76446961308795647</v>
      </c>
      <c r="H491" s="35">
        <v>1242</v>
      </c>
      <c r="I491" s="58">
        <v>13</v>
      </c>
      <c r="J491" s="57" t="s">
        <v>735</v>
      </c>
      <c r="K491" s="24"/>
      <c r="O491"/>
    </row>
    <row r="492" spans="2:15" s="23" customFormat="1" ht="15">
      <c r="B492" s="60">
        <v>6600</v>
      </c>
      <c r="C492" s="38" t="s">
        <v>737</v>
      </c>
      <c r="D492" s="30">
        <v>335</v>
      </c>
      <c r="E492" s="30" t="s">
        <v>738</v>
      </c>
      <c r="F492" s="37">
        <v>4437.7909999999993</v>
      </c>
      <c r="G492" s="59">
        <v>0.82818476275432273</v>
      </c>
      <c r="H492" s="35">
        <v>1276</v>
      </c>
      <c r="I492" s="58">
        <v>13</v>
      </c>
      <c r="J492" s="57" t="s">
        <v>735</v>
      </c>
      <c r="K492" s="24"/>
      <c r="O492"/>
    </row>
    <row r="493" spans="2:15" s="23" customFormat="1" ht="15">
      <c r="B493" s="60">
        <v>6600</v>
      </c>
      <c r="C493" s="38" t="s">
        <v>737</v>
      </c>
      <c r="D493" s="30">
        <v>414</v>
      </c>
      <c r="E493" s="30" t="s">
        <v>736</v>
      </c>
      <c r="F493" s="37">
        <v>4447.2190000000019</v>
      </c>
      <c r="G493" s="59">
        <v>0.96895529646821721</v>
      </c>
      <c r="H493" s="35">
        <v>1330</v>
      </c>
      <c r="I493" s="58">
        <v>14</v>
      </c>
      <c r="J493" s="57" t="s">
        <v>735</v>
      </c>
      <c r="K493" s="24"/>
      <c r="O493"/>
    </row>
    <row r="494" spans="2:15" s="23" customFormat="1" ht="15">
      <c r="B494" s="60">
        <v>1303</v>
      </c>
      <c r="C494" s="38" t="s">
        <v>734</v>
      </c>
      <c r="D494" s="30">
        <v>1</v>
      </c>
      <c r="E494" s="30" t="s">
        <v>61</v>
      </c>
      <c r="F494" s="37">
        <v>15969.3</v>
      </c>
      <c r="G494" s="59">
        <v>-1.5148210158355013</v>
      </c>
      <c r="H494" s="35">
        <v>105</v>
      </c>
      <c r="I494" s="58">
        <v>4</v>
      </c>
      <c r="J494" s="57" t="s">
        <v>733</v>
      </c>
      <c r="K494" s="24"/>
      <c r="O494"/>
    </row>
    <row r="495" spans="2:15" s="23" customFormat="1" ht="15">
      <c r="B495" s="60">
        <v>496</v>
      </c>
      <c r="C495" s="38" t="s">
        <v>732</v>
      </c>
      <c r="D495" s="30">
        <v>1</v>
      </c>
      <c r="E495" s="30" t="s">
        <v>61</v>
      </c>
      <c r="F495" s="37">
        <v>5370.3129999999992</v>
      </c>
      <c r="G495" s="59">
        <v>-0.85137968396556107</v>
      </c>
      <c r="H495" s="35">
        <v>348</v>
      </c>
      <c r="I495" s="58">
        <v>6</v>
      </c>
      <c r="J495" s="57" t="s">
        <v>731</v>
      </c>
      <c r="K495" s="24"/>
      <c r="O495"/>
    </row>
    <row r="496" spans="2:15" s="23" customFormat="1" ht="15">
      <c r="B496" s="60">
        <v>4000</v>
      </c>
      <c r="C496" s="38" t="s">
        <v>700</v>
      </c>
      <c r="D496" s="30">
        <v>311</v>
      </c>
      <c r="E496" s="30" t="s">
        <v>730</v>
      </c>
      <c r="F496" s="37">
        <v>4322.165</v>
      </c>
      <c r="G496" s="59">
        <v>-1.2129359235634438</v>
      </c>
      <c r="H496" s="35">
        <v>209</v>
      </c>
      <c r="I496" s="58">
        <v>5</v>
      </c>
      <c r="J496" s="57" t="s">
        <v>699</v>
      </c>
      <c r="K496" s="24"/>
      <c r="O496"/>
    </row>
    <row r="497" spans="2:15" s="23" customFormat="1" ht="15">
      <c r="B497" s="60">
        <v>4000</v>
      </c>
      <c r="C497" s="38" t="s">
        <v>700</v>
      </c>
      <c r="D497" s="30">
        <v>332</v>
      </c>
      <c r="E497" s="30" t="s">
        <v>427</v>
      </c>
      <c r="F497" s="37">
        <v>2478.1509999999994</v>
      </c>
      <c r="G497" s="59">
        <v>-0.86773740355370799</v>
      </c>
      <c r="H497" s="35">
        <v>338</v>
      </c>
      <c r="I497" s="58">
        <v>6</v>
      </c>
      <c r="J497" s="57" t="s">
        <v>699</v>
      </c>
      <c r="K497" s="24"/>
      <c r="O497"/>
    </row>
    <row r="498" spans="2:15" s="23" customFormat="1" ht="15">
      <c r="B498" s="60">
        <v>4000</v>
      </c>
      <c r="C498" s="38" t="s">
        <v>700</v>
      </c>
      <c r="D498" s="30">
        <v>634</v>
      </c>
      <c r="E498" s="30" t="s">
        <v>729</v>
      </c>
      <c r="F498" s="37">
        <v>2596.0109999999991</v>
      </c>
      <c r="G498" s="59">
        <v>-0.85530946486380288</v>
      </c>
      <c r="H498" s="35">
        <v>345</v>
      </c>
      <c r="I498" s="58">
        <v>6</v>
      </c>
      <c r="J498" s="57" t="s">
        <v>699</v>
      </c>
      <c r="K498" s="24"/>
      <c r="O498"/>
    </row>
    <row r="499" spans="2:15" s="23" customFormat="1" ht="15">
      <c r="B499" s="60">
        <v>4000</v>
      </c>
      <c r="C499" s="38" t="s">
        <v>700</v>
      </c>
      <c r="D499" s="30">
        <v>642</v>
      </c>
      <c r="E499" s="30" t="s">
        <v>728</v>
      </c>
      <c r="F499" s="37">
        <v>2939.1410000000019</v>
      </c>
      <c r="G499" s="59">
        <v>-0.83317651337352683</v>
      </c>
      <c r="H499" s="35">
        <v>353</v>
      </c>
      <c r="I499" s="58">
        <v>6</v>
      </c>
      <c r="J499" s="57" t="s">
        <v>699</v>
      </c>
      <c r="K499" s="24"/>
      <c r="O499"/>
    </row>
    <row r="500" spans="2:15" s="23" customFormat="1" ht="15">
      <c r="B500" s="60">
        <v>4000</v>
      </c>
      <c r="C500" s="38" t="s">
        <v>700</v>
      </c>
      <c r="D500" s="30">
        <v>331</v>
      </c>
      <c r="E500" s="30" t="s">
        <v>727</v>
      </c>
      <c r="F500" s="37">
        <v>2579.3440000000005</v>
      </c>
      <c r="G500" s="59">
        <v>-0.82871762880428812</v>
      </c>
      <c r="H500" s="35">
        <v>355</v>
      </c>
      <c r="I500" s="58">
        <v>6</v>
      </c>
      <c r="J500" s="57" t="s">
        <v>699</v>
      </c>
      <c r="K500" s="24"/>
      <c r="O500"/>
    </row>
    <row r="501" spans="2:15" s="23" customFormat="1" ht="15">
      <c r="B501" s="60">
        <v>4000</v>
      </c>
      <c r="C501" s="38" t="s">
        <v>700</v>
      </c>
      <c r="D501" s="30">
        <v>713</v>
      </c>
      <c r="E501" s="30" t="s">
        <v>726</v>
      </c>
      <c r="F501" s="37">
        <v>4560.5529999999981</v>
      </c>
      <c r="G501" s="59">
        <v>-0.81206322716582258</v>
      </c>
      <c r="H501" s="35">
        <v>371</v>
      </c>
      <c r="I501" s="58">
        <v>6</v>
      </c>
      <c r="J501" s="57" t="s">
        <v>699</v>
      </c>
      <c r="K501" s="24"/>
      <c r="O501"/>
    </row>
    <row r="502" spans="2:15" s="23" customFormat="1" ht="15">
      <c r="B502" s="60">
        <v>4000</v>
      </c>
      <c r="C502" s="38" t="s">
        <v>700</v>
      </c>
      <c r="D502" s="30">
        <v>632</v>
      </c>
      <c r="E502" s="30" t="s">
        <v>725</v>
      </c>
      <c r="F502" s="37">
        <v>2573.9730000000004</v>
      </c>
      <c r="G502" s="59">
        <v>-0.71683177253634989</v>
      </c>
      <c r="H502" s="35">
        <v>413</v>
      </c>
      <c r="I502" s="58">
        <v>7</v>
      </c>
      <c r="J502" s="57" t="s">
        <v>699</v>
      </c>
      <c r="K502" s="24"/>
      <c r="O502"/>
    </row>
    <row r="503" spans="2:15" s="23" customFormat="1" ht="15">
      <c r="B503" s="60">
        <v>4000</v>
      </c>
      <c r="C503" s="38" t="s">
        <v>700</v>
      </c>
      <c r="D503" s="30">
        <v>631</v>
      </c>
      <c r="E503" s="30" t="s">
        <v>724</v>
      </c>
      <c r="F503" s="37">
        <v>3750.3220000000001</v>
      </c>
      <c r="G503" s="59">
        <v>-0.69089776542003833</v>
      </c>
      <c r="H503" s="35">
        <v>427</v>
      </c>
      <c r="I503" s="58">
        <v>7</v>
      </c>
      <c r="J503" s="57" t="s">
        <v>699</v>
      </c>
      <c r="K503" s="24"/>
      <c r="O503"/>
    </row>
    <row r="504" spans="2:15" s="23" customFormat="1" ht="15">
      <c r="B504" s="60">
        <v>4000</v>
      </c>
      <c r="C504" s="38" t="s">
        <v>700</v>
      </c>
      <c r="D504" s="30">
        <v>641</v>
      </c>
      <c r="E504" s="30" t="s">
        <v>723</v>
      </c>
      <c r="F504" s="37">
        <v>3059.123</v>
      </c>
      <c r="G504" s="59">
        <v>-0.67211098158216798</v>
      </c>
      <c r="H504" s="35">
        <v>435</v>
      </c>
      <c r="I504" s="58">
        <v>7</v>
      </c>
      <c r="J504" s="57" t="s">
        <v>699</v>
      </c>
      <c r="K504" s="24"/>
      <c r="O504"/>
    </row>
    <row r="505" spans="2:15" s="23" customFormat="1" ht="15">
      <c r="B505" s="60">
        <v>4000</v>
      </c>
      <c r="C505" s="38" t="s">
        <v>700</v>
      </c>
      <c r="D505" s="30">
        <v>643</v>
      </c>
      <c r="E505" s="30" t="s">
        <v>722</v>
      </c>
      <c r="F505" s="37">
        <v>1966.1630000000002</v>
      </c>
      <c r="G505" s="59">
        <v>-0.52212372771077509</v>
      </c>
      <c r="H505" s="35">
        <v>508</v>
      </c>
      <c r="I505" s="58">
        <v>8</v>
      </c>
      <c r="J505" s="57" t="s">
        <v>699</v>
      </c>
      <c r="K505" s="24"/>
      <c r="O505"/>
    </row>
    <row r="506" spans="2:15" s="23" customFormat="1" ht="15">
      <c r="B506" s="60">
        <v>4000</v>
      </c>
      <c r="C506" s="38" t="s">
        <v>700</v>
      </c>
      <c r="D506" s="30">
        <v>111</v>
      </c>
      <c r="E506" s="30" t="s">
        <v>656</v>
      </c>
      <c r="F506" s="37">
        <v>1537.0240000000006</v>
      </c>
      <c r="G506" s="59">
        <v>-0.51432931172353547</v>
      </c>
      <c r="H506" s="35">
        <v>510</v>
      </c>
      <c r="I506" s="58">
        <v>8</v>
      </c>
      <c r="J506" s="57" t="s">
        <v>699</v>
      </c>
      <c r="K506" s="24"/>
      <c r="O506"/>
    </row>
    <row r="507" spans="2:15" s="23" customFormat="1" ht="15">
      <c r="B507" s="60">
        <v>4000</v>
      </c>
      <c r="C507" s="38" t="s">
        <v>700</v>
      </c>
      <c r="D507" s="30">
        <v>414</v>
      </c>
      <c r="E507" s="30" t="s">
        <v>89</v>
      </c>
      <c r="F507" s="37">
        <v>3513.4879999999994</v>
      </c>
      <c r="G507" s="59">
        <v>-0.46983481533649263</v>
      </c>
      <c r="H507" s="35">
        <v>525</v>
      </c>
      <c r="I507" s="58">
        <v>8</v>
      </c>
      <c r="J507" s="57" t="s">
        <v>699</v>
      </c>
      <c r="K507" s="24"/>
      <c r="O507"/>
    </row>
    <row r="508" spans="2:15" s="23" customFormat="1" ht="15">
      <c r="B508" s="60">
        <v>4000</v>
      </c>
      <c r="C508" s="38" t="s">
        <v>700</v>
      </c>
      <c r="D508" s="30">
        <v>527</v>
      </c>
      <c r="E508" s="30" t="s">
        <v>721</v>
      </c>
      <c r="F508" s="37">
        <v>2042.1020000000003</v>
      </c>
      <c r="G508" s="59">
        <v>-0.4182016023363983</v>
      </c>
      <c r="H508" s="35">
        <v>561</v>
      </c>
      <c r="I508" s="58">
        <v>8</v>
      </c>
      <c r="J508" s="57" t="s">
        <v>699</v>
      </c>
      <c r="K508" s="24"/>
      <c r="O508"/>
    </row>
    <row r="509" spans="2:15" s="23" customFormat="1" ht="15">
      <c r="B509" s="76">
        <v>4000</v>
      </c>
      <c r="C509" s="75" t="s">
        <v>700</v>
      </c>
      <c r="D509" s="74">
        <v>411</v>
      </c>
      <c r="E509" s="74" t="s">
        <v>93</v>
      </c>
      <c r="F509" s="73">
        <v>3440.3340000000007</v>
      </c>
      <c r="G509" s="72">
        <v>-0.38019978123593284</v>
      </c>
      <c r="H509" s="71">
        <v>578</v>
      </c>
      <c r="I509" s="70">
        <v>9</v>
      </c>
      <c r="J509" s="69" t="s">
        <v>699</v>
      </c>
      <c r="K509" s="24"/>
      <c r="O509"/>
    </row>
    <row r="510" spans="2:15" s="23" customFormat="1" ht="15">
      <c r="B510" s="60">
        <v>4000</v>
      </c>
      <c r="C510" s="38" t="s">
        <v>700</v>
      </c>
      <c r="D510" s="30">
        <v>426</v>
      </c>
      <c r="E510" s="30" t="s">
        <v>86</v>
      </c>
      <c r="F510" s="37">
        <v>4721.0349999999999</v>
      </c>
      <c r="G510" s="59">
        <v>-0.34209685753525743</v>
      </c>
      <c r="H510" s="35">
        <v>600</v>
      </c>
      <c r="I510" s="58">
        <v>9</v>
      </c>
      <c r="J510" s="57" t="s">
        <v>699</v>
      </c>
      <c r="K510" s="24"/>
      <c r="O510"/>
    </row>
    <row r="511" spans="2:15" s="23" customFormat="1" ht="15">
      <c r="B511" s="60">
        <v>4000</v>
      </c>
      <c r="C511" s="38" t="s">
        <v>700</v>
      </c>
      <c r="D511" s="30">
        <v>413</v>
      </c>
      <c r="E511" s="30" t="s">
        <v>96</v>
      </c>
      <c r="F511" s="37">
        <v>3688.2519999999972</v>
      </c>
      <c r="G511" s="59">
        <v>-0.33110255593594495</v>
      </c>
      <c r="H511" s="35">
        <v>606</v>
      </c>
      <c r="I511" s="58">
        <v>9</v>
      </c>
      <c r="J511" s="57" t="s">
        <v>699</v>
      </c>
      <c r="K511" s="24"/>
      <c r="O511"/>
    </row>
    <row r="512" spans="2:15" s="23" customFormat="1" ht="15">
      <c r="B512" s="60">
        <v>4000</v>
      </c>
      <c r="C512" s="38" t="s">
        <v>700</v>
      </c>
      <c r="D512" s="30">
        <v>613</v>
      </c>
      <c r="E512" s="30" t="s">
        <v>720</v>
      </c>
      <c r="F512" s="37">
        <v>3092.2870000000003</v>
      </c>
      <c r="G512" s="59">
        <v>-0.32863290569286968</v>
      </c>
      <c r="H512" s="35">
        <v>611</v>
      </c>
      <c r="I512" s="58">
        <v>9</v>
      </c>
      <c r="J512" s="57" t="s">
        <v>699</v>
      </c>
      <c r="K512" s="24"/>
      <c r="O512"/>
    </row>
    <row r="513" spans="2:15" s="23" customFormat="1" ht="15">
      <c r="B513" s="60">
        <v>4000</v>
      </c>
      <c r="C513" s="38" t="s">
        <v>700</v>
      </c>
      <c r="D513" s="30">
        <v>712</v>
      </c>
      <c r="E513" s="30" t="s">
        <v>719</v>
      </c>
      <c r="F513" s="37">
        <v>4120.5430000000006</v>
      </c>
      <c r="G513" s="59">
        <v>-0.30620462379012608</v>
      </c>
      <c r="H513" s="35">
        <v>617</v>
      </c>
      <c r="I513" s="58">
        <v>9</v>
      </c>
      <c r="J513" s="57" t="s">
        <v>699</v>
      </c>
      <c r="K513" s="24"/>
      <c r="O513"/>
    </row>
    <row r="514" spans="2:15" s="23" customFormat="1" ht="15">
      <c r="B514" s="60">
        <v>4000</v>
      </c>
      <c r="C514" s="38" t="s">
        <v>700</v>
      </c>
      <c r="D514" s="30">
        <v>412</v>
      </c>
      <c r="E514" s="30" t="s">
        <v>82</v>
      </c>
      <c r="F514" s="37">
        <v>2919.6240000000007</v>
      </c>
      <c r="G514" s="59">
        <v>-0.25461546677197378</v>
      </c>
      <c r="H514" s="35">
        <v>655</v>
      </c>
      <c r="I514" s="58">
        <v>9</v>
      </c>
      <c r="J514" s="57" t="s">
        <v>699</v>
      </c>
      <c r="K514" s="24"/>
      <c r="O514"/>
    </row>
    <row r="515" spans="2:15" s="23" customFormat="1" ht="15">
      <c r="B515" s="60">
        <v>4000</v>
      </c>
      <c r="C515" s="38" t="s">
        <v>700</v>
      </c>
      <c r="D515" s="30">
        <v>334</v>
      </c>
      <c r="E515" s="30" t="s">
        <v>421</v>
      </c>
      <c r="F515" s="37">
        <v>3200.2230000000009</v>
      </c>
      <c r="G515" s="59">
        <v>-0.22345302128863387</v>
      </c>
      <c r="H515" s="35">
        <v>683</v>
      </c>
      <c r="I515" s="58">
        <v>9</v>
      </c>
      <c r="J515" s="57" t="s">
        <v>699</v>
      </c>
      <c r="K515" s="24"/>
      <c r="O515"/>
    </row>
    <row r="516" spans="2:15" s="23" customFormat="1" ht="15">
      <c r="B516" s="60">
        <v>4000</v>
      </c>
      <c r="C516" s="38" t="s">
        <v>700</v>
      </c>
      <c r="D516" s="30">
        <v>121</v>
      </c>
      <c r="E516" s="30" t="s">
        <v>97</v>
      </c>
      <c r="F516" s="37">
        <v>4866.1030000000019</v>
      </c>
      <c r="G516" s="59">
        <v>-0.1672377821172093</v>
      </c>
      <c r="H516" s="35">
        <v>715</v>
      </c>
      <c r="I516" s="58">
        <v>10</v>
      </c>
      <c r="J516" s="57" t="s">
        <v>699</v>
      </c>
      <c r="K516" s="24"/>
      <c r="O516"/>
    </row>
    <row r="517" spans="2:15" s="23" customFormat="1" ht="15">
      <c r="B517" s="60">
        <v>4000</v>
      </c>
      <c r="C517" s="38" t="s">
        <v>700</v>
      </c>
      <c r="D517" s="30">
        <v>112</v>
      </c>
      <c r="E517" s="30" t="s">
        <v>241</v>
      </c>
      <c r="F517" s="37">
        <v>3604.3029999999999</v>
      </c>
      <c r="G517" s="59">
        <v>-7.5456286535275433E-2</v>
      </c>
      <c r="H517" s="35">
        <v>775</v>
      </c>
      <c r="I517" s="58">
        <v>10</v>
      </c>
      <c r="J517" s="57" t="s">
        <v>699</v>
      </c>
      <c r="K517" s="24"/>
      <c r="O517"/>
    </row>
    <row r="518" spans="2:15" s="23" customFormat="1" ht="15">
      <c r="B518" s="60">
        <v>4000</v>
      </c>
      <c r="C518" s="38" t="s">
        <v>700</v>
      </c>
      <c r="D518" s="30">
        <v>611</v>
      </c>
      <c r="E518" s="30" t="s">
        <v>117</v>
      </c>
      <c r="F518" s="37">
        <v>4748.761000000005</v>
      </c>
      <c r="G518" s="59">
        <v>-6.9519347135984941E-2</v>
      </c>
      <c r="H518" s="35">
        <v>777</v>
      </c>
      <c r="I518" s="58">
        <v>10</v>
      </c>
      <c r="J518" s="57" t="s">
        <v>699</v>
      </c>
      <c r="K518" s="24"/>
      <c r="O518"/>
    </row>
    <row r="519" spans="2:15" s="23" customFormat="1" ht="15">
      <c r="B519" s="60">
        <v>4000</v>
      </c>
      <c r="C519" s="38" t="s">
        <v>700</v>
      </c>
      <c r="D519" s="30">
        <v>424</v>
      </c>
      <c r="E519" s="30" t="s">
        <v>88</v>
      </c>
      <c r="F519" s="37">
        <v>4005.237000000001</v>
      </c>
      <c r="G519" s="59">
        <v>-5.5390923507205342E-2</v>
      </c>
      <c r="H519" s="35">
        <v>789</v>
      </c>
      <c r="I519" s="58">
        <v>10</v>
      </c>
      <c r="J519" s="57" t="s">
        <v>699</v>
      </c>
      <c r="K519" s="24"/>
      <c r="O519"/>
    </row>
    <row r="520" spans="2:15" s="23" customFormat="1" ht="15">
      <c r="B520" s="60">
        <v>4000</v>
      </c>
      <c r="C520" s="38" t="s">
        <v>700</v>
      </c>
      <c r="D520" s="30">
        <v>122</v>
      </c>
      <c r="E520" s="30" t="s">
        <v>80</v>
      </c>
      <c r="F520" s="37">
        <v>4810.0789999999997</v>
      </c>
      <c r="G520" s="59">
        <v>-4.8461097543657988E-2</v>
      </c>
      <c r="H520" s="35">
        <v>791</v>
      </c>
      <c r="I520" s="58">
        <v>10</v>
      </c>
      <c r="J520" s="57" t="s">
        <v>699</v>
      </c>
      <c r="K520" s="24"/>
      <c r="O520"/>
    </row>
    <row r="521" spans="2:15" s="23" customFormat="1" ht="15">
      <c r="B521" s="60">
        <v>4000</v>
      </c>
      <c r="C521" s="38" t="s">
        <v>700</v>
      </c>
      <c r="D521" s="30">
        <v>622</v>
      </c>
      <c r="E521" s="30" t="s">
        <v>718</v>
      </c>
      <c r="F521" s="37">
        <v>2847.4059999999981</v>
      </c>
      <c r="G521" s="59">
        <v>-3.1556298986945348E-2</v>
      </c>
      <c r="H521" s="35">
        <v>800</v>
      </c>
      <c r="I521" s="58">
        <v>10</v>
      </c>
      <c r="J521" s="57" t="s">
        <v>699</v>
      </c>
      <c r="K521" s="24"/>
      <c r="O521"/>
    </row>
    <row r="522" spans="2:15" s="23" customFormat="1" ht="15">
      <c r="B522" s="60">
        <v>4000</v>
      </c>
      <c r="C522" s="38" t="s">
        <v>700</v>
      </c>
      <c r="D522" s="30">
        <v>423</v>
      </c>
      <c r="E522" s="30" t="s">
        <v>79</v>
      </c>
      <c r="F522" s="37">
        <v>5278.2530000000015</v>
      </c>
      <c r="G522" s="59">
        <v>-2.9067666596132091E-2</v>
      </c>
      <c r="H522" s="35">
        <v>801</v>
      </c>
      <c r="I522" s="58">
        <v>10</v>
      </c>
      <c r="J522" s="57" t="s">
        <v>699</v>
      </c>
      <c r="K522" s="24"/>
      <c r="O522"/>
    </row>
    <row r="523" spans="2:15" s="23" customFormat="1" ht="15">
      <c r="B523" s="60">
        <v>4000</v>
      </c>
      <c r="C523" s="38" t="s">
        <v>700</v>
      </c>
      <c r="D523" s="30">
        <v>422</v>
      </c>
      <c r="E523" s="30" t="s">
        <v>98</v>
      </c>
      <c r="F523" s="37">
        <v>4289.5450000000001</v>
      </c>
      <c r="G523" s="59">
        <v>1.8270070338551835E-2</v>
      </c>
      <c r="H523" s="35">
        <v>838</v>
      </c>
      <c r="I523" s="58">
        <v>10</v>
      </c>
      <c r="J523" s="57" t="s">
        <v>699</v>
      </c>
      <c r="K523" s="24"/>
      <c r="O523"/>
    </row>
    <row r="524" spans="2:15" s="23" customFormat="1" ht="15">
      <c r="B524" s="60">
        <v>4000</v>
      </c>
      <c r="C524" s="38" t="s">
        <v>700</v>
      </c>
      <c r="D524" s="30">
        <v>731</v>
      </c>
      <c r="E524" s="30" t="s">
        <v>717</v>
      </c>
      <c r="F524" s="37">
        <v>2525.308</v>
      </c>
      <c r="G524" s="59">
        <v>2.8106380157834877E-2</v>
      </c>
      <c r="H524" s="35">
        <v>845</v>
      </c>
      <c r="I524" s="58">
        <v>11</v>
      </c>
      <c r="J524" s="57" t="s">
        <v>699</v>
      </c>
      <c r="K524" s="24"/>
      <c r="O524"/>
    </row>
    <row r="525" spans="2:15" s="23" customFormat="1" ht="15">
      <c r="B525" s="60">
        <v>4000</v>
      </c>
      <c r="C525" s="38" t="s">
        <v>700</v>
      </c>
      <c r="D525" s="30">
        <v>421</v>
      </c>
      <c r="E525" s="30" t="s">
        <v>91</v>
      </c>
      <c r="F525" s="37">
        <v>1984.1949999999999</v>
      </c>
      <c r="G525" s="59">
        <v>3.0953962247438991E-2</v>
      </c>
      <c r="H525" s="35">
        <v>847</v>
      </c>
      <c r="I525" s="58">
        <v>11</v>
      </c>
      <c r="J525" s="57" t="s">
        <v>699</v>
      </c>
      <c r="K525" s="24"/>
      <c r="O525"/>
    </row>
    <row r="526" spans="2:15" s="23" customFormat="1" ht="15">
      <c r="B526" s="60">
        <v>4000</v>
      </c>
      <c r="C526" s="38" t="s">
        <v>700</v>
      </c>
      <c r="D526" s="30">
        <v>417</v>
      </c>
      <c r="E526" s="30" t="s">
        <v>716</v>
      </c>
      <c r="F526" s="37">
        <v>4944.2279999999973</v>
      </c>
      <c r="G526" s="59">
        <v>0.15537737489137723</v>
      </c>
      <c r="H526" s="35">
        <v>934</v>
      </c>
      <c r="I526" s="58">
        <v>11</v>
      </c>
      <c r="J526" s="57" t="s">
        <v>699</v>
      </c>
      <c r="K526" s="24"/>
      <c r="O526"/>
    </row>
    <row r="527" spans="2:15" s="23" customFormat="1" ht="15">
      <c r="B527" s="60">
        <v>4000</v>
      </c>
      <c r="C527" s="38" t="s">
        <v>700</v>
      </c>
      <c r="D527" s="30">
        <v>621</v>
      </c>
      <c r="E527" s="30" t="s">
        <v>715</v>
      </c>
      <c r="F527" s="37">
        <v>3761.9729999999986</v>
      </c>
      <c r="G527" s="59">
        <v>0.16788073267776396</v>
      </c>
      <c r="H527" s="35">
        <v>940</v>
      </c>
      <c r="I527" s="58">
        <v>11</v>
      </c>
      <c r="J527" s="57" t="s">
        <v>699</v>
      </c>
      <c r="K527" s="24"/>
      <c r="O527"/>
    </row>
    <row r="528" spans="2:15" s="23" customFormat="1" ht="15">
      <c r="B528" s="60">
        <v>4000</v>
      </c>
      <c r="C528" s="38" t="s">
        <v>700</v>
      </c>
      <c r="D528" s="30">
        <v>623</v>
      </c>
      <c r="E528" s="30" t="s">
        <v>284</v>
      </c>
      <c r="F528" s="37">
        <v>3054.6969999999997</v>
      </c>
      <c r="G528" s="59">
        <v>0.21946674281027861</v>
      </c>
      <c r="H528" s="35">
        <v>974</v>
      </c>
      <c r="I528" s="58">
        <v>11</v>
      </c>
      <c r="J528" s="57" t="s">
        <v>699</v>
      </c>
      <c r="K528" s="24"/>
      <c r="O528"/>
    </row>
    <row r="529" spans="2:15" s="23" customFormat="1" ht="15">
      <c r="B529" s="60">
        <v>4000</v>
      </c>
      <c r="C529" s="38" t="s">
        <v>700</v>
      </c>
      <c r="D529" s="30">
        <v>732</v>
      </c>
      <c r="E529" s="30" t="s">
        <v>182</v>
      </c>
      <c r="F529" s="37">
        <v>4076.6479999999979</v>
      </c>
      <c r="G529" s="59">
        <v>0.3116731549828291</v>
      </c>
      <c r="H529" s="35">
        <v>1019</v>
      </c>
      <c r="I529" s="58">
        <v>12</v>
      </c>
      <c r="J529" s="57" t="s">
        <v>699</v>
      </c>
      <c r="K529" s="24"/>
      <c r="O529"/>
    </row>
    <row r="530" spans="2:15" s="23" customFormat="1" ht="15">
      <c r="B530" s="60">
        <v>4000</v>
      </c>
      <c r="C530" s="38" t="s">
        <v>700</v>
      </c>
      <c r="D530" s="30">
        <v>821</v>
      </c>
      <c r="E530" s="30" t="s">
        <v>658</v>
      </c>
      <c r="F530" s="37">
        <v>4169.3909999999978</v>
      </c>
      <c r="G530" s="59">
        <v>0.49747306113230649</v>
      </c>
      <c r="H530" s="35">
        <v>1122</v>
      </c>
      <c r="I530" s="58">
        <v>12</v>
      </c>
      <c r="J530" s="57" t="s">
        <v>699</v>
      </c>
      <c r="K530" s="24"/>
      <c r="O530"/>
    </row>
    <row r="531" spans="2:15" s="23" customFormat="1" ht="15">
      <c r="B531" s="60">
        <v>4000</v>
      </c>
      <c r="C531" s="38" t="s">
        <v>700</v>
      </c>
      <c r="D531" s="30">
        <v>131</v>
      </c>
      <c r="E531" s="30" t="s">
        <v>72</v>
      </c>
      <c r="F531" s="37">
        <v>2981.2770000000023</v>
      </c>
      <c r="G531" s="59">
        <v>0.50849111708497086</v>
      </c>
      <c r="H531" s="35">
        <v>1129</v>
      </c>
      <c r="I531" s="58">
        <v>12</v>
      </c>
      <c r="J531" s="57" t="s">
        <v>699</v>
      </c>
      <c r="K531" s="24"/>
      <c r="O531"/>
    </row>
    <row r="532" spans="2:15" s="23" customFormat="1" ht="15">
      <c r="B532" s="60">
        <v>4000</v>
      </c>
      <c r="C532" s="38" t="s">
        <v>700</v>
      </c>
      <c r="D532" s="30">
        <v>714</v>
      </c>
      <c r="E532" s="30" t="s">
        <v>714</v>
      </c>
      <c r="F532" s="37">
        <v>5359.2570000000005</v>
      </c>
      <c r="G532" s="59">
        <v>0.53615389048938455</v>
      </c>
      <c r="H532" s="35">
        <v>1141</v>
      </c>
      <c r="I532" s="58">
        <v>12</v>
      </c>
      <c r="J532" s="57" t="s">
        <v>699</v>
      </c>
      <c r="K532" s="24"/>
      <c r="O532"/>
    </row>
    <row r="533" spans="2:15" s="23" customFormat="1" ht="15">
      <c r="B533" s="60">
        <v>4000</v>
      </c>
      <c r="C533" s="38" t="s">
        <v>700</v>
      </c>
      <c r="D533" s="30">
        <v>133</v>
      </c>
      <c r="E533" s="30" t="s">
        <v>110</v>
      </c>
      <c r="F533" s="37">
        <v>3007.9490000000014</v>
      </c>
      <c r="G533" s="59">
        <v>0.6384913420785967</v>
      </c>
      <c r="H533" s="35">
        <v>1183</v>
      </c>
      <c r="I533" s="58">
        <v>13</v>
      </c>
      <c r="J533" s="57" t="s">
        <v>699</v>
      </c>
      <c r="K533" s="24"/>
      <c r="O533"/>
    </row>
    <row r="534" spans="2:15" s="23" customFormat="1" ht="15">
      <c r="B534" s="60">
        <v>4000</v>
      </c>
      <c r="C534" s="38" t="s">
        <v>700</v>
      </c>
      <c r="D534" s="30">
        <v>135</v>
      </c>
      <c r="E534" s="30" t="s">
        <v>251</v>
      </c>
      <c r="F534" s="37">
        <v>4406.0310000000018</v>
      </c>
      <c r="G534" s="59">
        <v>0.63856421543338515</v>
      </c>
      <c r="H534" s="35">
        <v>1184</v>
      </c>
      <c r="I534" s="58">
        <v>13</v>
      </c>
      <c r="J534" s="57" t="s">
        <v>699</v>
      </c>
      <c r="K534" s="24"/>
      <c r="O534"/>
    </row>
    <row r="535" spans="2:15" s="23" customFormat="1" ht="15">
      <c r="B535" s="60">
        <v>4000</v>
      </c>
      <c r="C535" s="38" t="s">
        <v>700</v>
      </c>
      <c r="D535" s="30">
        <v>531</v>
      </c>
      <c r="E535" s="30" t="s">
        <v>279</v>
      </c>
      <c r="F535" s="37">
        <v>4279.5110000000004</v>
      </c>
      <c r="G535" s="59">
        <v>0.64500059826528211</v>
      </c>
      <c r="H535" s="35">
        <v>1187</v>
      </c>
      <c r="I535" s="58">
        <v>13</v>
      </c>
      <c r="J535" s="57" t="s">
        <v>699</v>
      </c>
      <c r="K535" s="24"/>
      <c r="O535"/>
    </row>
    <row r="536" spans="2:15" s="23" customFormat="1" ht="15">
      <c r="B536" s="60">
        <v>4000</v>
      </c>
      <c r="C536" s="38" t="s">
        <v>700</v>
      </c>
      <c r="D536" s="30">
        <v>723</v>
      </c>
      <c r="E536" s="30" t="s">
        <v>713</v>
      </c>
      <c r="F536" s="37">
        <v>4828.2610000000013</v>
      </c>
      <c r="G536" s="59">
        <v>0.64632726195642731</v>
      </c>
      <c r="H536" s="35">
        <v>1188</v>
      </c>
      <c r="I536" s="58">
        <v>13</v>
      </c>
      <c r="J536" s="57" t="s">
        <v>699</v>
      </c>
      <c r="K536" s="24"/>
      <c r="O536"/>
    </row>
    <row r="537" spans="2:15" s="23" customFormat="1" ht="15">
      <c r="B537" s="60">
        <v>4000</v>
      </c>
      <c r="C537" s="38" t="s">
        <v>700</v>
      </c>
      <c r="D537" s="30">
        <v>733</v>
      </c>
      <c r="E537" s="30" t="s">
        <v>712</v>
      </c>
      <c r="F537" s="37">
        <v>2619.8530000000005</v>
      </c>
      <c r="G537" s="59">
        <v>0.6728767079227409</v>
      </c>
      <c r="H537" s="35">
        <v>1205</v>
      </c>
      <c r="I537" s="58">
        <v>13</v>
      </c>
      <c r="J537" s="57" t="s">
        <v>699</v>
      </c>
      <c r="K537" s="24"/>
      <c r="O537"/>
    </row>
    <row r="538" spans="2:15" s="23" customFormat="1" ht="15">
      <c r="B538" s="60">
        <v>4000</v>
      </c>
      <c r="C538" s="38" t="s">
        <v>700</v>
      </c>
      <c r="D538" s="30">
        <v>722</v>
      </c>
      <c r="E538" s="30" t="s">
        <v>711</v>
      </c>
      <c r="F538" s="37">
        <v>3121.21</v>
      </c>
      <c r="G538" s="59">
        <v>0.70381643962805418</v>
      </c>
      <c r="H538" s="35">
        <v>1218</v>
      </c>
      <c r="I538" s="58">
        <v>13</v>
      </c>
      <c r="J538" s="57" t="s">
        <v>699</v>
      </c>
      <c r="K538" s="24"/>
      <c r="O538"/>
    </row>
    <row r="539" spans="2:15" s="23" customFormat="1" ht="15">
      <c r="B539" s="60">
        <v>4000</v>
      </c>
      <c r="C539" s="38" t="s">
        <v>700</v>
      </c>
      <c r="D539" s="30">
        <v>721</v>
      </c>
      <c r="E539" s="30" t="s">
        <v>710</v>
      </c>
      <c r="F539" s="37">
        <v>3187.1610000000019</v>
      </c>
      <c r="G539" s="59">
        <v>0.7163910424007367</v>
      </c>
      <c r="H539" s="35">
        <v>1221</v>
      </c>
      <c r="I539" s="58">
        <v>13</v>
      </c>
      <c r="J539" s="57" t="s">
        <v>699</v>
      </c>
      <c r="K539" s="24"/>
      <c r="O539"/>
    </row>
    <row r="540" spans="2:15" s="23" customFormat="1" ht="15">
      <c r="B540" s="60">
        <v>4000</v>
      </c>
      <c r="C540" s="38" t="s">
        <v>700</v>
      </c>
      <c r="D540" s="30">
        <v>528</v>
      </c>
      <c r="E540" s="30" t="s">
        <v>709</v>
      </c>
      <c r="F540" s="37">
        <v>3762.8339999999998</v>
      </c>
      <c r="G540" s="59">
        <v>0.85507901699969324</v>
      </c>
      <c r="H540" s="35">
        <v>1283</v>
      </c>
      <c r="I540" s="58">
        <v>14</v>
      </c>
      <c r="J540" s="57" t="s">
        <v>699</v>
      </c>
      <c r="K540" s="24"/>
      <c r="O540"/>
    </row>
    <row r="541" spans="2:15" s="23" customFormat="1" ht="15">
      <c r="B541" s="60">
        <v>4000</v>
      </c>
      <c r="C541" s="38" t="s">
        <v>700</v>
      </c>
      <c r="D541" s="30">
        <v>811</v>
      </c>
      <c r="E541" s="30" t="s">
        <v>708</v>
      </c>
      <c r="F541" s="37">
        <v>3078.6560000000004</v>
      </c>
      <c r="G541" s="59">
        <v>0.88334735703354061</v>
      </c>
      <c r="H541" s="35">
        <v>1295</v>
      </c>
      <c r="I541" s="58">
        <v>14</v>
      </c>
      <c r="J541" s="57" t="s">
        <v>699</v>
      </c>
      <c r="K541" s="24"/>
      <c r="O541"/>
    </row>
    <row r="542" spans="2:15" s="23" customFormat="1" ht="15">
      <c r="B542" s="60">
        <v>4000</v>
      </c>
      <c r="C542" s="38" t="s">
        <v>700</v>
      </c>
      <c r="D542" s="30">
        <v>132</v>
      </c>
      <c r="E542" s="30" t="s">
        <v>76</v>
      </c>
      <c r="F542" s="37">
        <v>2806.09</v>
      </c>
      <c r="G542" s="59">
        <v>0.91425333985004564</v>
      </c>
      <c r="H542" s="35">
        <v>1310</v>
      </c>
      <c r="I542" s="58">
        <v>14</v>
      </c>
      <c r="J542" s="57" t="s">
        <v>699</v>
      </c>
      <c r="K542" s="24"/>
      <c r="O542"/>
    </row>
    <row r="543" spans="2:15" s="23" customFormat="1" ht="15">
      <c r="B543" s="60">
        <v>4000</v>
      </c>
      <c r="C543" s="38" t="s">
        <v>700</v>
      </c>
      <c r="D543" s="30">
        <v>532</v>
      </c>
      <c r="E543" s="30" t="s">
        <v>290</v>
      </c>
      <c r="F543" s="37">
        <v>3507.2250000000004</v>
      </c>
      <c r="G543" s="59">
        <v>0.93579353584260205</v>
      </c>
      <c r="H543" s="35">
        <v>1318</v>
      </c>
      <c r="I543" s="58">
        <v>14</v>
      </c>
      <c r="J543" s="57" t="s">
        <v>699</v>
      </c>
      <c r="K543" s="24"/>
      <c r="O543"/>
    </row>
    <row r="544" spans="2:15" s="23" customFormat="1" ht="15">
      <c r="B544" s="60">
        <v>4000</v>
      </c>
      <c r="C544" s="38" t="s">
        <v>700</v>
      </c>
      <c r="D544" s="30">
        <v>521</v>
      </c>
      <c r="E544" s="30" t="s">
        <v>707</v>
      </c>
      <c r="F544" s="37">
        <v>3468.6850000000009</v>
      </c>
      <c r="G544" s="59">
        <v>1.0062999318004335</v>
      </c>
      <c r="H544" s="35">
        <v>1345</v>
      </c>
      <c r="I544" s="58">
        <v>14</v>
      </c>
      <c r="J544" s="57" t="s">
        <v>699</v>
      </c>
      <c r="K544" s="24"/>
      <c r="O544"/>
    </row>
    <row r="545" spans="2:15" s="23" customFormat="1" ht="15">
      <c r="B545" s="60">
        <v>4000</v>
      </c>
      <c r="C545" s="38" t="s">
        <v>700</v>
      </c>
      <c r="D545" s="30">
        <v>134</v>
      </c>
      <c r="E545" s="30" t="s">
        <v>102</v>
      </c>
      <c r="F545" s="37">
        <v>4484.2830000000004</v>
      </c>
      <c r="G545" s="59">
        <v>1.0999259297622388</v>
      </c>
      <c r="H545" s="35">
        <v>1374</v>
      </c>
      <c r="I545" s="58">
        <v>14</v>
      </c>
      <c r="J545" s="57" t="s">
        <v>699</v>
      </c>
      <c r="K545" s="24"/>
      <c r="O545"/>
    </row>
    <row r="546" spans="2:15" s="23" customFormat="1" ht="15">
      <c r="B546" s="60">
        <v>4000</v>
      </c>
      <c r="C546" s="38" t="s">
        <v>700</v>
      </c>
      <c r="D546" s="30">
        <v>822</v>
      </c>
      <c r="E546" s="30" t="s">
        <v>655</v>
      </c>
      <c r="F546" s="37">
        <v>1984.7149999999999</v>
      </c>
      <c r="G546" s="59">
        <v>1.1018746051351545</v>
      </c>
      <c r="H546" s="35">
        <v>1375</v>
      </c>
      <c r="I546" s="58">
        <v>14</v>
      </c>
      <c r="J546" s="57" t="s">
        <v>699</v>
      </c>
      <c r="K546" s="24"/>
      <c r="O546"/>
    </row>
    <row r="547" spans="2:15" s="23" customFormat="1" ht="15">
      <c r="B547" s="60">
        <v>4000</v>
      </c>
      <c r="C547" s="38" t="s">
        <v>700</v>
      </c>
      <c r="D547" s="30">
        <v>526</v>
      </c>
      <c r="E547" s="30" t="s">
        <v>706</v>
      </c>
      <c r="F547" s="37">
        <v>3320.2280000000005</v>
      </c>
      <c r="G547" s="59">
        <v>1.2504104540604219</v>
      </c>
      <c r="H547" s="35">
        <v>1420</v>
      </c>
      <c r="I547" s="58">
        <v>15</v>
      </c>
      <c r="J547" s="57" t="s">
        <v>699</v>
      </c>
      <c r="K547" s="24"/>
      <c r="O547"/>
    </row>
    <row r="548" spans="2:15" s="23" customFormat="1" ht="15">
      <c r="B548" s="60">
        <v>4000</v>
      </c>
      <c r="C548" s="38" t="s">
        <v>700</v>
      </c>
      <c r="D548" s="30">
        <v>824</v>
      </c>
      <c r="E548" s="30" t="s">
        <v>705</v>
      </c>
      <c r="F548" s="37">
        <v>4473.2509999999993</v>
      </c>
      <c r="G548" s="59">
        <v>1.3676080809663773</v>
      </c>
      <c r="H548" s="35">
        <v>1453</v>
      </c>
      <c r="I548" s="58">
        <v>16</v>
      </c>
      <c r="J548" s="57" t="s">
        <v>699</v>
      </c>
      <c r="K548" s="24"/>
      <c r="O548"/>
    </row>
    <row r="549" spans="2:15" s="23" customFormat="1" ht="15">
      <c r="B549" s="60">
        <v>4000</v>
      </c>
      <c r="C549" s="38" t="s">
        <v>700</v>
      </c>
      <c r="D549" s="30">
        <v>813</v>
      </c>
      <c r="E549" s="30" t="s">
        <v>704</v>
      </c>
      <c r="F549" s="37">
        <v>2766.7179999999994</v>
      </c>
      <c r="G549" s="59">
        <v>1.4011887073057281</v>
      </c>
      <c r="H549" s="35">
        <v>1466</v>
      </c>
      <c r="I549" s="58">
        <v>16</v>
      </c>
      <c r="J549" s="57" t="s">
        <v>699</v>
      </c>
      <c r="K549" s="24"/>
      <c r="O549"/>
    </row>
    <row r="550" spans="2:15" s="23" customFormat="1" ht="15">
      <c r="B550" s="60">
        <v>4000</v>
      </c>
      <c r="C550" s="38" t="s">
        <v>700</v>
      </c>
      <c r="D550" s="30">
        <v>524</v>
      </c>
      <c r="E550" s="30" t="s">
        <v>703</v>
      </c>
      <c r="F550" s="37">
        <v>3920.4449999999979</v>
      </c>
      <c r="G550" s="59">
        <v>1.4088184448246184</v>
      </c>
      <c r="H550" s="35">
        <v>1471</v>
      </c>
      <c r="I550" s="58">
        <v>16</v>
      </c>
      <c r="J550" s="57" t="s">
        <v>699</v>
      </c>
      <c r="K550" s="24"/>
      <c r="O550"/>
    </row>
    <row r="551" spans="2:15" s="23" customFormat="1" ht="15">
      <c r="B551" s="60">
        <v>4000</v>
      </c>
      <c r="C551" s="38" t="s">
        <v>700</v>
      </c>
      <c r="D551" s="30">
        <v>512</v>
      </c>
      <c r="E551" s="30" t="s">
        <v>295</v>
      </c>
      <c r="F551" s="37">
        <v>3300.7690000000011</v>
      </c>
      <c r="G551" s="59">
        <v>1.5147839842847213</v>
      </c>
      <c r="H551" s="35">
        <v>1496</v>
      </c>
      <c r="I551" s="58">
        <v>16</v>
      </c>
      <c r="J551" s="57" t="s">
        <v>699</v>
      </c>
      <c r="K551" s="24"/>
      <c r="O551"/>
    </row>
    <row r="552" spans="2:15" s="23" customFormat="1" ht="15">
      <c r="B552" s="60">
        <v>4000</v>
      </c>
      <c r="C552" s="38" t="s">
        <v>700</v>
      </c>
      <c r="D552" s="30">
        <v>533</v>
      </c>
      <c r="E552" s="30" t="s">
        <v>286</v>
      </c>
      <c r="F552" s="37">
        <v>3693.916000000002</v>
      </c>
      <c r="G552" s="59">
        <v>1.5887372449087873</v>
      </c>
      <c r="H552" s="35">
        <v>1507</v>
      </c>
      <c r="I552" s="58">
        <v>17</v>
      </c>
      <c r="J552" s="57" t="s">
        <v>699</v>
      </c>
      <c r="K552" s="24"/>
      <c r="O552"/>
    </row>
    <row r="553" spans="2:15" s="23" customFormat="1" ht="15">
      <c r="B553" s="60">
        <v>4000</v>
      </c>
      <c r="C553" s="38" t="s">
        <v>700</v>
      </c>
      <c r="D553" s="30">
        <v>932</v>
      </c>
      <c r="E553" s="30" t="s">
        <v>630</v>
      </c>
      <c r="F553" s="37">
        <v>4415.1190000000006</v>
      </c>
      <c r="G553" s="59">
        <v>1.7213257512995519</v>
      </c>
      <c r="H553" s="35">
        <v>1537</v>
      </c>
      <c r="I553" s="58">
        <v>17</v>
      </c>
      <c r="J553" s="57" t="s">
        <v>699</v>
      </c>
      <c r="K553" s="24"/>
      <c r="O553"/>
    </row>
    <row r="554" spans="2:15" s="23" customFormat="1" ht="15">
      <c r="B554" s="60">
        <v>4000</v>
      </c>
      <c r="C554" s="38" t="s">
        <v>700</v>
      </c>
      <c r="D554" s="30">
        <v>912</v>
      </c>
      <c r="E554" s="30" t="s">
        <v>132</v>
      </c>
      <c r="F554" s="37">
        <v>3657.6050000000009</v>
      </c>
      <c r="G554" s="59">
        <v>1.7234264178728693</v>
      </c>
      <c r="H554" s="35">
        <v>1538</v>
      </c>
      <c r="I554" s="58">
        <v>17</v>
      </c>
      <c r="J554" s="57" t="s">
        <v>699</v>
      </c>
      <c r="K554" s="24"/>
      <c r="O554"/>
    </row>
    <row r="555" spans="2:15" s="23" customFormat="1" ht="15">
      <c r="B555" s="60">
        <v>4000</v>
      </c>
      <c r="C555" s="38" t="s">
        <v>700</v>
      </c>
      <c r="D555" s="30">
        <v>513</v>
      </c>
      <c r="E555" s="30" t="s">
        <v>149</v>
      </c>
      <c r="F555" s="37">
        <v>3065.5410000000006</v>
      </c>
      <c r="G555" s="59">
        <v>1.7298540035715106</v>
      </c>
      <c r="H555" s="35">
        <v>1539</v>
      </c>
      <c r="I555" s="58">
        <v>17</v>
      </c>
      <c r="J555" s="57" t="s">
        <v>699</v>
      </c>
      <c r="K555" s="24"/>
      <c r="O555"/>
    </row>
    <row r="556" spans="2:15" s="23" customFormat="1" ht="15">
      <c r="B556" s="60">
        <v>4000</v>
      </c>
      <c r="C556" s="38" t="s">
        <v>700</v>
      </c>
      <c r="D556" s="30">
        <v>921</v>
      </c>
      <c r="E556" s="30" t="s">
        <v>145</v>
      </c>
      <c r="F556" s="37">
        <v>2063.8090000000007</v>
      </c>
      <c r="G556" s="59">
        <v>1.743730984665717</v>
      </c>
      <c r="H556" s="35">
        <v>1540</v>
      </c>
      <c r="I556" s="58">
        <v>17</v>
      </c>
      <c r="J556" s="57" t="s">
        <v>699</v>
      </c>
      <c r="K556" s="24"/>
      <c r="O556"/>
    </row>
    <row r="557" spans="2:15" s="23" customFormat="1" ht="15">
      <c r="B557" s="60">
        <v>4000</v>
      </c>
      <c r="C557" s="38" t="s">
        <v>700</v>
      </c>
      <c r="D557" s="30">
        <v>525</v>
      </c>
      <c r="E557" s="30" t="s">
        <v>702</v>
      </c>
      <c r="F557" s="37">
        <v>3485.36</v>
      </c>
      <c r="G557" s="59">
        <v>1.7613483627614412</v>
      </c>
      <c r="H557" s="35">
        <v>1544</v>
      </c>
      <c r="I557" s="58">
        <v>17</v>
      </c>
      <c r="J557" s="57" t="s">
        <v>699</v>
      </c>
      <c r="K557" s="24"/>
      <c r="O557"/>
    </row>
    <row r="558" spans="2:15" s="23" customFormat="1" ht="15">
      <c r="B558" s="60">
        <v>4000</v>
      </c>
      <c r="C558" s="38" t="s">
        <v>700</v>
      </c>
      <c r="D558" s="30">
        <v>911</v>
      </c>
      <c r="E558" s="30" t="s">
        <v>127</v>
      </c>
      <c r="F558" s="37">
        <v>3707.5469999999982</v>
      </c>
      <c r="G558" s="59">
        <v>1.8128771250375542</v>
      </c>
      <c r="H558" s="35">
        <v>1555</v>
      </c>
      <c r="I558" s="58">
        <v>17</v>
      </c>
      <c r="J558" s="57" t="s">
        <v>699</v>
      </c>
      <c r="K558" s="24"/>
      <c r="O558"/>
    </row>
    <row r="559" spans="2:15" s="23" customFormat="1" ht="15">
      <c r="B559" s="60">
        <v>4000</v>
      </c>
      <c r="C559" s="38" t="s">
        <v>700</v>
      </c>
      <c r="D559" s="30">
        <v>511</v>
      </c>
      <c r="E559" s="30" t="s">
        <v>296</v>
      </c>
      <c r="F559" s="37">
        <v>5231.4730000000009</v>
      </c>
      <c r="G559" s="59">
        <v>1.8145046592646483</v>
      </c>
      <c r="H559" s="35">
        <v>1556</v>
      </c>
      <c r="I559" s="58">
        <v>17</v>
      </c>
      <c r="J559" s="57" t="s">
        <v>699</v>
      </c>
      <c r="K559" s="24"/>
      <c r="O559"/>
    </row>
    <row r="560" spans="2:15" s="23" customFormat="1" ht="15">
      <c r="B560" s="60">
        <v>4000</v>
      </c>
      <c r="C560" s="38" t="s">
        <v>700</v>
      </c>
      <c r="D560" s="30">
        <v>934</v>
      </c>
      <c r="E560" s="30" t="s">
        <v>605</v>
      </c>
      <c r="F560" s="37">
        <v>3617.0740000000001</v>
      </c>
      <c r="G560" s="59">
        <v>1.8151955228455829</v>
      </c>
      <c r="H560" s="35">
        <v>1558</v>
      </c>
      <c r="I560" s="58">
        <v>17</v>
      </c>
      <c r="J560" s="57" t="s">
        <v>699</v>
      </c>
      <c r="K560" s="24"/>
      <c r="O560"/>
    </row>
    <row r="561" spans="2:15" s="23" customFormat="1" ht="15">
      <c r="B561" s="60">
        <v>4000</v>
      </c>
      <c r="C561" s="38" t="s">
        <v>700</v>
      </c>
      <c r="D561" s="30">
        <v>943</v>
      </c>
      <c r="E561" s="30" t="s">
        <v>701</v>
      </c>
      <c r="F561" s="37">
        <v>3491.806999999998</v>
      </c>
      <c r="G561" s="59">
        <v>1.8909622598642586</v>
      </c>
      <c r="H561" s="35">
        <v>1564</v>
      </c>
      <c r="I561" s="58">
        <v>18</v>
      </c>
      <c r="J561" s="57" t="s">
        <v>699</v>
      </c>
      <c r="K561" s="24"/>
      <c r="O561"/>
    </row>
    <row r="562" spans="2:15" s="23" customFormat="1" ht="15">
      <c r="B562" s="60">
        <v>4000</v>
      </c>
      <c r="C562" s="38" t="s">
        <v>700</v>
      </c>
      <c r="D562" s="30">
        <v>931</v>
      </c>
      <c r="E562" s="30" t="s">
        <v>618</v>
      </c>
      <c r="F562" s="37">
        <v>3422.8089999999975</v>
      </c>
      <c r="G562" s="59">
        <v>2.0184755619304773</v>
      </c>
      <c r="H562" s="35">
        <v>1580</v>
      </c>
      <c r="I562" s="58">
        <v>18</v>
      </c>
      <c r="J562" s="57" t="s">
        <v>699</v>
      </c>
      <c r="K562" s="24"/>
      <c r="O562"/>
    </row>
    <row r="563" spans="2:15" s="23" customFormat="1" ht="15">
      <c r="B563" s="60">
        <v>4000</v>
      </c>
      <c r="C563" s="38" t="s">
        <v>700</v>
      </c>
      <c r="D563" s="30">
        <v>933</v>
      </c>
      <c r="E563" s="30" t="s">
        <v>178</v>
      </c>
      <c r="F563" s="37">
        <v>3198.5880000000011</v>
      </c>
      <c r="G563" s="59">
        <v>2.0316758228895355</v>
      </c>
      <c r="H563" s="35">
        <v>1584</v>
      </c>
      <c r="I563" s="58">
        <v>18</v>
      </c>
      <c r="J563" s="57" t="s">
        <v>699</v>
      </c>
      <c r="K563" s="24"/>
      <c r="O563"/>
    </row>
    <row r="564" spans="2:15" s="23" customFormat="1" ht="15">
      <c r="B564" s="60">
        <v>4000</v>
      </c>
      <c r="C564" s="38" t="s">
        <v>700</v>
      </c>
      <c r="D564" s="30">
        <v>922</v>
      </c>
      <c r="E564" s="30" t="s">
        <v>140</v>
      </c>
      <c r="F564" s="37">
        <v>3523.8060000000009</v>
      </c>
      <c r="G564" s="59">
        <v>2.1610690414680023</v>
      </c>
      <c r="H564" s="35">
        <v>1594</v>
      </c>
      <c r="I564" s="58">
        <v>19</v>
      </c>
      <c r="J564" s="57" t="s">
        <v>699</v>
      </c>
      <c r="K564" s="24"/>
      <c r="O564"/>
    </row>
    <row r="565" spans="2:15" s="23" customFormat="1" ht="15">
      <c r="B565" s="60">
        <v>4000</v>
      </c>
      <c r="C565" s="38" t="s">
        <v>700</v>
      </c>
      <c r="D565" s="30">
        <v>514</v>
      </c>
      <c r="E565" s="30" t="s">
        <v>137</v>
      </c>
      <c r="F565" s="37">
        <v>3029.253999999999</v>
      </c>
      <c r="G565" s="59">
        <v>2.2224475261519743</v>
      </c>
      <c r="H565" s="35">
        <v>1598</v>
      </c>
      <c r="I565" s="58">
        <v>19</v>
      </c>
      <c r="J565" s="57" t="s">
        <v>699</v>
      </c>
      <c r="K565" s="24"/>
      <c r="O565"/>
    </row>
    <row r="566" spans="2:15" s="23" customFormat="1" ht="15">
      <c r="B566" s="60">
        <v>4000</v>
      </c>
      <c r="C566" s="38" t="s">
        <v>700</v>
      </c>
      <c r="D566" s="30">
        <v>941</v>
      </c>
      <c r="E566" s="30" t="s">
        <v>169</v>
      </c>
      <c r="F566" s="37">
        <v>2286.9239999999991</v>
      </c>
      <c r="G566" s="59">
        <v>2.5944463571376701</v>
      </c>
      <c r="H566" s="35">
        <v>1612</v>
      </c>
      <c r="I566" s="58">
        <v>20</v>
      </c>
      <c r="J566" s="57" t="s">
        <v>699</v>
      </c>
      <c r="K566" s="24"/>
      <c r="O566"/>
    </row>
    <row r="567" spans="2:15" s="23" customFormat="1" ht="15">
      <c r="B567" s="60">
        <v>4000</v>
      </c>
      <c r="C567" s="38" t="s">
        <v>700</v>
      </c>
      <c r="D567" s="30">
        <v>944</v>
      </c>
      <c r="E567" s="30" t="s">
        <v>154</v>
      </c>
      <c r="F567" s="37">
        <v>4733.7159999999985</v>
      </c>
      <c r="G567" s="59">
        <v>2.8927689952028679</v>
      </c>
      <c r="H567" s="35">
        <v>1615</v>
      </c>
      <c r="I567" s="58">
        <v>20</v>
      </c>
      <c r="J567" s="57" t="s">
        <v>699</v>
      </c>
      <c r="K567" s="24"/>
      <c r="O567"/>
    </row>
    <row r="568" spans="2:15" s="23" customFormat="1" ht="15">
      <c r="B568" s="60">
        <v>2034</v>
      </c>
      <c r="C568" s="38" t="s">
        <v>698</v>
      </c>
      <c r="D568" s="30">
        <v>1</v>
      </c>
      <c r="E568" s="30" t="s">
        <v>61</v>
      </c>
      <c r="F568" s="37">
        <v>8344.4919999999984</v>
      </c>
      <c r="G568" s="59">
        <v>-0.82605282794528467</v>
      </c>
      <c r="H568" s="35">
        <v>358</v>
      </c>
      <c r="I568" s="58">
        <v>6</v>
      </c>
      <c r="J568" s="57" t="s">
        <v>697</v>
      </c>
      <c r="K568" s="24"/>
      <c r="O568"/>
    </row>
    <row r="569" spans="2:15" s="23" customFormat="1" ht="15">
      <c r="B569" s="60">
        <v>6700</v>
      </c>
      <c r="C569" s="38" t="s">
        <v>693</v>
      </c>
      <c r="D569" s="30">
        <v>34</v>
      </c>
      <c r="E569" s="30" t="s">
        <v>696</v>
      </c>
      <c r="F569" s="37">
        <v>3550.9859999999999</v>
      </c>
      <c r="G569" s="59">
        <v>-0.97222373878414903</v>
      </c>
      <c r="H569" s="35">
        <v>299</v>
      </c>
      <c r="I569" s="58">
        <v>6</v>
      </c>
      <c r="J569" s="57" t="s">
        <v>692</v>
      </c>
      <c r="K569" s="24"/>
      <c r="O569"/>
    </row>
    <row r="570" spans="2:15" s="23" customFormat="1" ht="15">
      <c r="B570" s="60">
        <v>6700</v>
      </c>
      <c r="C570" s="38" t="s">
        <v>693</v>
      </c>
      <c r="D570" s="30">
        <v>31</v>
      </c>
      <c r="E570" s="30" t="s">
        <v>315</v>
      </c>
      <c r="F570" s="37">
        <v>5384.1039999999994</v>
      </c>
      <c r="G570" s="59">
        <v>-0.82319230227806284</v>
      </c>
      <c r="H570" s="35">
        <v>360</v>
      </c>
      <c r="I570" s="58">
        <v>6</v>
      </c>
      <c r="J570" s="57" t="s">
        <v>692</v>
      </c>
      <c r="K570" s="24"/>
      <c r="O570"/>
    </row>
    <row r="571" spans="2:15" s="23" customFormat="1" ht="15">
      <c r="B571" s="60">
        <v>6700</v>
      </c>
      <c r="C571" s="38" t="s">
        <v>693</v>
      </c>
      <c r="D571" s="30">
        <v>36</v>
      </c>
      <c r="E571" s="30" t="s">
        <v>217</v>
      </c>
      <c r="F571" s="37">
        <v>2547.090999999999</v>
      </c>
      <c r="G571" s="59">
        <v>-0.79849117716376705</v>
      </c>
      <c r="H571" s="35">
        <v>378</v>
      </c>
      <c r="I571" s="58">
        <v>6</v>
      </c>
      <c r="J571" s="57" t="s">
        <v>692</v>
      </c>
      <c r="K571" s="24"/>
      <c r="O571"/>
    </row>
    <row r="572" spans="2:15" s="23" customFormat="1" ht="15">
      <c r="B572" s="60">
        <v>6700</v>
      </c>
      <c r="C572" s="38" t="s">
        <v>693</v>
      </c>
      <c r="D572" s="30">
        <v>14</v>
      </c>
      <c r="E572" s="30" t="s">
        <v>695</v>
      </c>
      <c r="F572" s="37">
        <v>2222.6419999999998</v>
      </c>
      <c r="G572" s="59">
        <v>-0.74277251612592943</v>
      </c>
      <c r="H572" s="35">
        <v>401</v>
      </c>
      <c r="I572" s="58">
        <v>7</v>
      </c>
      <c r="J572" s="57" t="s">
        <v>692</v>
      </c>
      <c r="K572" s="24"/>
      <c r="O572"/>
    </row>
    <row r="573" spans="2:15" s="23" customFormat="1" ht="15">
      <c r="B573" s="60">
        <v>6700</v>
      </c>
      <c r="C573" s="38" t="s">
        <v>693</v>
      </c>
      <c r="D573" s="30">
        <v>13</v>
      </c>
      <c r="E573" s="30" t="s">
        <v>213</v>
      </c>
      <c r="F573" s="37">
        <v>2520.5720000000006</v>
      </c>
      <c r="G573" s="59">
        <v>-0.56027991751126061</v>
      </c>
      <c r="H573" s="35">
        <v>491</v>
      </c>
      <c r="I573" s="58">
        <v>7</v>
      </c>
      <c r="J573" s="57" t="s">
        <v>692</v>
      </c>
      <c r="K573" s="24"/>
      <c r="O573"/>
    </row>
    <row r="574" spans="2:15" s="23" customFormat="1" ht="15">
      <c r="B574" s="60">
        <v>6700</v>
      </c>
      <c r="C574" s="38" t="s">
        <v>693</v>
      </c>
      <c r="D574" s="30">
        <v>12</v>
      </c>
      <c r="E574" s="30" t="s">
        <v>212</v>
      </c>
      <c r="F574" s="37">
        <v>4187.5650000000014</v>
      </c>
      <c r="G574" s="59">
        <v>-0.41724719797987242</v>
      </c>
      <c r="H574" s="35">
        <v>563</v>
      </c>
      <c r="I574" s="58">
        <v>8</v>
      </c>
      <c r="J574" s="57" t="s">
        <v>692</v>
      </c>
      <c r="K574" s="24"/>
      <c r="O574"/>
    </row>
    <row r="575" spans="2:15" s="23" customFormat="1" ht="15">
      <c r="B575" s="68">
        <v>6700</v>
      </c>
      <c r="C575" s="67" t="s">
        <v>693</v>
      </c>
      <c r="D575" s="66">
        <v>23</v>
      </c>
      <c r="E575" s="66" t="s">
        <v>229</v>
      </c>
      <c r="F575" s="65">
        <v>2813.44</v>
      </c>
      <c r="G575" s="64">
        <v>-0.41530251356479708</v>
      </c>
      <c r="H575" s="63">
        <v>564</v>
      </c>
      <c r="I575" s="62">
        <v>8</v>
      </c>
      <c r="J575" s="61" t="s">
        <v>692</v>
      </c>
      <c r="K575" s="24"/>
      <c r="O575"/>
    </row>
    <row r="576" spans="2:15" s="23" customFormat="1" ht="15">
      <c r="B576" s="60">
        <v>6700</v>
      </c>
      <c r="C576" s="38" t="s">
        <v>693</v>
      </c>
      <c r="D576" s="30">
        <v>21</v>
      </c>
      <c r="E576" s="30" t="s">
        <v>221</v>
      </c>
      <c r="F576" s="37">
        <v>4756.53</v>
      </c>
      <c r="G576" s="59">
        <v>-0.26624113851565329</v>
      </c>
      <c r="H576" s="35">
        <v>643</v>
      </c>
      <c r="I576" s="58">
        <v>9</v>
      </c>
      <c r="J576" s="57" t="s">
        <v>692</v>
      </c>
      <c r="K576" s="24"/>
      <c r="O576"/>
    </row>
    <row r="577" spans="2:15" s="23" customFormat="1" ht="15">
      <c r="B577" s="60">
        <v>6700</v>
      </c>
      <c r="C577" s="38" t="s">
        <v>693</v>
      </c>
      <c r="D577" s="30">
        <v>24</v>
      </c>
      <c r="E577" s="30" t="s">
        <v>694</v>
      </c>
      <c r="F577" s="37">
        <v>3847.0370000000007</v>
      </c>
      <c r="G577" s="59">
        <v>-0.25792507343090454</v>
      </c>
      <c r="H577" s="35">
        <v>651</v>
      </c>
      <c r="I577" s="58">
        <v>9</v>
      </c>
      <c r="J577" s="57" t="s">
        <v>692</v>
      </c>
      <c r="K577" s="24"/>
      <c r="O577"/>
    </row>
    <row r="578" spans="2:15" s="23" customFormat="1" ht="15">
      <c r="B578" s="60">
        <v>6700</v>
      </c>
      <c r="C578" s="38" t="s">
        <v>693</v>
      </c>
      <c r="D578" s="30">
        <v>25</v>
      </c>
      <c r="E578" s="30" t="s">
        <v>211</v>
      </c>
      <c r="F578" s="37">
        <v>2764.33</v>
      </c>
      <c r="G578" s="59">
        <v>-0.23215766935532511</v>
      </c>
      <c r="H578" s="35">
        <v>672</v>
      </c>
      <c r="I578" s="58">
        <v>9</v>
      </c>
      <c r="J578" s="57" t="s">
        <v>692</v>
      </c>
      <c r="K578" s="24"/>
      <c r="O578"/>
    </row>
    <row r="579" spans="2:15" s="23" customFormat="1" ht="15">
      <c r="B579" s="60">
        <v>6700</v>
      </c>
      <c r="C579" s="38" t="s">
        <v>693</v>
      </c>
      <c r="D579" s="30">
        <v>11</v>
      </c>
      <c r="E579" s="30" t="s">
        <v>235</v>
      </c>
      <c r="F579" s="37">
        <v>5620.8189999999986</v>
      </c>
      <c r="G579" s="59">
        <v>-0.16203503077154124</v>
      </c>
      <c r="H579" s="35">
        <v>720</v>
      </c>
      <c r="I579" s="58">
        <v>10</v>
      </c>
      <c r="J579" s="57" t="s">
        <v>692</v>
      </c>
      <c r="K579" s="24"/>
      <c r="O579"/>
    </row>
    <row r="580" spans="2:15" s="23" customFormat="1" ht="15">
      <c r="B580" s="60">
        <v>498</v>
      </c>
      <c r="C580" s="38" t="s">
        <v>691</v>
      </c>
      <c r="D580" s="30">
        <v>3</v>
      </c>
      <c r="E580" s="30" t="s">
        <v>64</v>
      </c>
      <c r="F580" s="37">
        <v>4151.543999999999</v>
      </c>
      <c r="G580" s="59">
        <v>-1.0590343766397745</v>
      </c>
      <c r="H580" s="35">
        <v>274</v>
      </c>
      <c r="I580" s="58">
        <v>5</v>
      </c>
      <c r="J580" s="57" t="s">
        <v>690</v>
      </c>
      <c r="K580" s="24"/>
      <c r="O580"/>
    </row>
    <row r="581" spans="2:15" s="23" customFormat="1" ht="15">
      <c r="B581" s="60">
        <v>498</v>
      </c>
      <c r="C581" s="38" t="s">
        <v>691</v>
      </c>
      <c r="D581" s="30">
        <v>2</v>
      </c>
      <c r="E581" s="30" t="s">
        <v>63</v>
      </c>
      <c r="F581" s="37">
        <v>4003.9940000000001</v>
      </c>
      <c r="G581" s="59">
        <v>-1.0262775575149414</v>
      </c>
      <c r="H581" s="35">
        <v>287</v>
      </c>
      <c r="I581" s="58">
        <v>5</v>
      </c>
      <c r="J581" s="57" t="s">
        <v>690</v>
      </c>
      <c r="K581" s="24"/>
      <c r="O581"/>
    </row>
    <row r="582" spans="2:15" s="23" customFormat="1" ht="15">
      <c r="B582" s="60">
        <v>498</v>
      </c>
      <c r="C582" s="38" t="s">
        <v>691</v>
      </c>
      <c r="D582" s="30">
        <v>1</v>
      </c>
      <c r="E582" s="30" t="s">
        <v>61</v>
      </c>
      <c r="F582" s="37">
        <v>3564.0879999999993</v>
      </c>
      <c r="G582" s="59">
        <v>-0.54468444971760621</v>
      </c>
      <c r="H582" s="35">
        <v>499</v>
      </c>
      <c r="I582" s="58">
        <v>7</v>
      </c>
      <c r="J582" s="57" t="s">
        <v>690</v>
      </c>
      <c r="K582" s="24"/>
      <c r="O582"/>
    </row>
    <row r="583" spans="2:15" s="23" customFormat="1" ht="15">
      <c r="B583" s="60">
        <v>2730</v>
      </c>
      <c r="C583" s="38" t="s">
        <v>688</v>
      </c>
      <c r="D583" s="30">
        <v>7</v>
      </c>
      <c r="E583" s="30" t="s">
        <v>187</v>
      </c>
      <c r="F583" s="37">
        <v>5687.7480000000014</v>
      </c>
      <c r="G583" s="59">
        <v>-1.494960656730594</v>
      </c>
      <c r="H583" s="35">
        <v>112</v>
      </c>
      <c r="I583" s="58">
        <v>4</v>
      </c>
      <c r="J583" s="57" t="s">
        <v>687</v>
      </c>
      <c r="K583" s="24"/>
      <c r="O583"/>
    </row>
    <row r="584" spans="2:15" s="23" customFormat="1" ht="15">
      <c r="B584" s="60">
        <v>2730</v>
      </c>
      <c r="C584" s="38" t="s">
        <v>688</v>
      </c>
      <c r="D584" s="30">
        <v>3</v>
      </c>
      <c r="E584" s="30" t="s">
        <v>64</v>
      </c>
      <c r="F584" s="37">
        <v>2842.53</v>
      </c>
      <c r="G584" s="59">
        <v>-1.2510981234592415</v>
      </c>
      <c r="H584" s="35">
        <v>199</v>
      </c>
      <c r="I584" s="58">
        <v>4</v>
      </c>
      <c r="J584" s="57" t="s">
        <v>687</v>
      </c>
      <c r="K584" s="24"/>
      <c r="O584"/>
    </row>
    <row r="585" spans="2:15" s="23" customFormat="1" ht="15">
      <c r="B585" s="60">
        <v>2730</v>
      </c>
      <c r="C585" s="38" t="s">
        <v>688</v>
      </c>
      <c r="D585" s="30">
        <v>4</v>
      </c>
      <c r="E585" s="30" t="s">
        <v>193</v>
      </c>
      <c r="F585" s="37">
        <v>2955.1159999999991</v>
      </c>
      <c r="G585" s="59">
        <v>-1.0870070095880828</v>
      </c>
      <c r="H585" s="35">
        <v>261</v>
      </c>
      <c r="I585" s="58">
        <v>5</v>
      </c>
      <c r="J585" s="57" t="s">
        <v>687</v>
      </c>
      <c r="K585" s="24"/>
      <c r="O585"/>
    </row>
    <row r="586" spans="2:15" s="23" customFormat="1" ht="15">
      <c r="B586" s="60">
        <v>2730</v>
      </c>
      <c r="C586" s="38" t="s">
        <v>688</v>
      </c>
      <c r="D586" s="30">
        <v>2</v>
      </c>
      <c r="E586" s="30" t="s">
        <v>63</v>
      </c>
      <c r="F586" s="37">
        <v>5823.4279999999981</v>
      </c>
      <c r="G586" s="59">
        <v>-1.0424697138276051</v>
      </c>
      <c r="H586" s="35">
        <v>281</v>
      </c>
      <c r="I586" s="58">
        <v>5</v>
      </c>
      <c r="J586" s="57" t="s">
        <v>687</v>
      </c>
      <c r="K586" s="24"/>
      <c r="O586"/>
    </row>
    <row r="587" spans="2:15" s="23" customFormat="1" ht="15">
      <c r="B587" s="60">
        <v>2730</v>
      </c>
      <c r="C587" s="38" t="s">
        <v>688</v>
      </c>
      <c r="D587" s="30">
        <v>5</v>
      </c>
      <c r="E587" s="30" t="s">
        <v>191</v>
      </c>
      <c r="F587" s="37">
        <v>4352.349000000002</v>
      </c>
      <c r="G587" s="59">
        <v>-0.94396219229166167</v>
      </c>
      <c r="H587" s="35">
        <v>311</v>
      </c>
      <c r="I587" s="58">
        <v>6</v>
      </c>
      <c r="J587" s="57" t="s">
        <v>687</v>
      </c>
      <c r="K587" s="24"/>
      <c r="O587"/>
    </row>
    <row r="588" spans="2:15" s="23" customFormat="1" ht="15">
      <c r="B588" s="60">
        <v>2730</v>
      </c>
      <c r="C588" s="38" t="s">
        <v>688</v>
      </c>
      <c r="D588" s="30">
        <v>6</v>
      </c>
      <c r="E588" s="30" t="s">
        <v>689</v>
      </c>
      <c r="F588" s="37">
        <v>7192.759</v>
      </c>
      <c r="G588" s="59">
        <v>-0.93953216526394301</v>
      </c>
      <c r="H588" s="35">
        <v>312</v>
      </c>
      <c r="I588" s="58">
        <v>6</v>
      </c>
      <c r="J588" s="57" t="s">
        <v>687</v>
      </c>
      <c r="K588" s="24"/>
      <c r="O588"/>
    </row>
    <row r="589" spans="2:15" s="23" customFormat="1" ht="15">
      <c r="B589" s="60">
        <v>2730</v>
      </c>
      <c r="C589" s="38" t="s">
        <v>688</v>
      </c>
      <c r="D589" s="30">
        <v>1</v>
      </c>
      <c r="E589" s="30" t="s">
        <v>61</v>
      </c>
      <c r="F589" s="37">
        <v>6862.3609999999981</v>
      </c>
      <c r="G589" s="59">
        <v>-0.83939550782100303</v>
      </c>
      <c r="H589" s="35">
        <v>350</v>
      </c>
      <c r="I589" s="58">
        <v>6</v>
      </c>
      <c r="J589" s="57" t="s">
        <v>687</v>
      </c>
      <c r="K589" s="24"/>
      <c r="O589"/>
    </row>
    <row r="590" spans="2:15" s="23" customFormat="1" ht="15">
      <c r="B590" s="60">
        <v>2720</v>
      </c>
      <c r="C590" s="38" t="s">
        <v>685</v>
      </c>
      <c r="D590" s="30">
        <v>4</v>
      </c>
      <c r="E590" s="30" t="s">
        <v>193</v>
      </c>
      <c r="F590" s="37">
        <v>7361.8480000000018</v>
      </c>
      <c r="G590" s="59">
        <v>-1.1949806467375907</v>
      </c>
      <c r="H590" s="35">
        <v>217</v>
      </c>
      <c r="I590" s="58">
        <v>5</v>
      </c>
      <c r="J590" s="57" t="s">
        <v>683</v>
      </c>
      <c r="K590" s="24"/>
      <c r="O590"/>
    </row>
    <row r="591" spans="2:15" s="23" customFormat="1" ht="15">
      <c r="B591" s="60">
        <v>2720</v>
      </c>
      <c r="C591" s="38" t="s">
        <v>685</v>
      </c>
      <c r="D591" s="30">
        <v>1</v>
      </c>
      <c r="E591" s="30" t="s">
        <v>61</v>
      </c>
      <c r="F591" s="37">
        <v>3907.6769999999992</v>
      </c>
      <c r="G591" s="59">
        <v>-1.1388523890048396</v>
      </c>
      <c r="H591" s="35">
        <v>240</v>
      </c>
      <c r="I591" s="58">
        <v>5</v>
      </c>
      <c r="J591" s="57" t="s">
        <v>683</v>
      </c>
      <c r="K591" s="24"/>
      <c r="O591"/>
    </row>
    <row r="592" spans="2:15" s="23" customFormat="1" ht="15">
      <c r="B592" s="60">
        <v>2720</v>
      </c>
      <c r="C592" s="38" t="s">
        <v>685</v>
      </c>
      <c r="D592" s="30">
        <v>3</v>
      </c>
      <c r="E592" s="30" t="s">
        <v>686</v>
      </c>
      <c r="F592" s="37">
        <v>6355.4420000000018</v>
      </c>
      <c r="G592" s="59">
        <v>-0.91719793868660826</v>
      </c>
      <c r="H592" s="35">
        <v>324</v>
      </c>
      <c r="I592" s="58">
        <v>6</v>
      </c>
      <c r="J592" s="57" t="s">
        <v>683</v>
      </c>
      <c r="K592" s="24"/>
      <c r="O592"/>
    </row>
    <row r="593" spans="2:15" s="23" customFormat="1" ht="15">
      <c r="B593" s="60">
        <v>2720</v>
      </c>
      <c r="C593" s="38" t="s">
        <v>685</v>
      </c>
      <c r="D593" s="30">
        <v>8</v>
      </c>
      <c r="E593" s="30" t="s">
        <v>684</v>
      </c>
      <c r="F593" s="37">
        <v>4535.8060000000032</v>
      </c>
      <c r="G593" s="59">
        <v>-0.78012435680572723</v>
      </c>
      <c r="H593" s="35">
        <v>386</v>
      </c>
      <c r="I593" s="58">
        <v>6</v>
      </c>
      <c r="J593" s="57" t="s">
        <v>683</v>
      </c>
      <c r="K593" s="24"/>
      <c r="O593"/>
    </row>
    <row r="594" spans="2:15" s="23" customFormat="1" ht="15">
      <c r="B594" s="60">
        <v>2100</v>
      </c>
      <c r="C594" s="38" t="s">
        <v>682</v>
      </c>
      <c r="D594" s="30">
        <v>3</v>
      </c>
      <c r="E594" s="30" t="s">
        <v>64</v>
      </c>
      <c r="F594" s="37">
        <v>4114.8180000000002</v>
      </c>
      <c r="G594" s="59">
        <v>-0.74281852501397427</v>
      </c>
      <c r="H594" s="35">
        <v>400</v>
      </c>
      <c r="I594" s="58">
        <v>7</v>
      </c>
      <c r="J594" s="57" t="s">
        <v>680</v>
      </c>
      <c r="K594" s="24"/>
      <c r="O594"/>
    </row>
    <row r="595" spans="2:15" s="23" customFormat="1" ht="15">
      <c r="B595" s="60">
        <v>2100</v>
      </c>
      <c r="C595" s="38" t="s">
        <v>682</v>
      </c>
      <c r="D595" s="30">
        <v>7</v>
      </c>
      <c r="E595" s="30" t="s">
        <v>187</v>
      </c>
      <c r="F595" s="37">
        <v>2352.4559999999992</v>
      </c>
      <c r="G595" s="59">
        <v>-0.72118269126900802</v>
      </c>
      <c r="H595" s="35">
        <v>411</v>
      </c>
      <c r="I595" s="58">
        <v>7</v>
      </c>
      <c r="J595" s="57" t="s">
        <v>680</v>
      </c>
      <c r="K595" s="24"/>
      <c r="O595"/>
    </row>
    <row r="596" spans="2:15" s="23" customFormat="1" ht="15">
      <c r="B596" s="60">
        <v>2100</v>
      </c>
      <c r="C596" s="38" t="s">
        <v>682</v>
      </c>
      <c r="D596" s="30">
        <v>4</v>
      </c>
      <c r="E596" s="30" t="s">
        <v>193</v>
      </c>
      <c r="F596" s="37">
        <v>2087.1799999999998</v>
      </c>
      <c r="G596" s="59">
        <v>-0.576876435128168</v>
      </c>
      <c r="H596" s="35">
        <v>479</v>
      </c>
      <c r="I596" s="58">
        <v>7</v>
      </c>
      <c r="J596" s="57" t="s">
        <v>680</v>
      </c>
      <c r="K596" s="24"/>
      <c r="O596"/>
    </row>
    <row r="597" spans="2:15" s="23" customFormat="1" ht="15">
      <c r="B597" s="60">
        <v>2100</v>
      </c>
      <c r="C597" s="38" t="s">
        <v>682</v>
      </c>
      <c r="D597" s="30">
        <v>6</v>
      </c>
      <c r="E597" s="30" t="s">
        <v>189</v>
      </c>
      <c r="F597" s="37">
        <v>3625.29</v>
      </c>
      <c r="G597" s="59">
        <v>-0.34230818542180597</v>
      </c>
      <c r="H597" s="35">
        <v>599</v>
      </c>
      <c r="I597" s="58">
        <v>9</v>
      </c>
      <c r="J597" s="57" t="s">
        <v>680</v>
      </c>
      <c r="K597" s="24"/>
      <c r="O597"/>
    </row>
    <row r="598" spans="2:15" s="23" customFormat="1" ht="15">
      <c r="B598" s="60">
        <v>2100</v>
      </c>
      <c r="C598" s="38" t="s">
        <v>682</v>
      </c>
      <c r="D598" s="30">
        <v>5</v>
      </c>
      <c r="E598" s="30" t="s">
        <v>681</v>
      </c>
      <c r="F598" s="37">
        <v>6302.1819999999989</v>
      </c>
      <c r="G598" s="59">
        <v>-7.5274093881040061E-2</v>
      </c>
      <c r="H598" s="35">
        <v>776</v>
      </c>
      <c r="I598" s="58">
        <v>10</v>
      </c>
      <c r="J598" s="57" t="s">
        <v>680</v>
      </c>
      <c r="K598" s="24"/>
      <c r="O598"/>
    </row>
    <row r="599" spans="2:15" s="23" customFormat="1" ht="15">
      <c r="B599" s="60">
        <v>8900</v>
      </c>
      <c r="C599" s="38" t="s">
        <v>677</v>
      </c>
      <c r="D599" s="30">
        <v>5</v>
      </c>
      <c r="E599" s="30" t="s">
        <v>679</v>
      </c>
      <c r="F599" s="37">
        <v>5430.4719999999998</v>
      </c>
      <c r="G599" s="59">
        <v>-1.3609633308960811</v>
      </c>
      <c r="H599" s="35">
        <v>152</v>
      </c>
      <c r="I599" s="58">
        <v>4</v>
      </c>
      <c r="J599" s="57" t="s">
        <v>676</v>
      </c>
      <c r="K599" s="24"/>
      <c r="O599"/>
    </row>
    <row r="600" spans="2:15" s="23" customFormat="1" ht="15">
      <c r="B600" s="60">
        <v>8900</v>
      </c>
      <c r="C600" s="38" t="s">
        <v>677</v>
      </c>
      <c r="D600" s="30">
        <v>6</v>
      </c>
      <c r="E600" s="30" t="s">
        <v>678</v>
      </c>
      <c r="F600" s="37">
        <v>3593.2339999999999</v>
      </c>
      <c r="G600" s="59">
        <v>-1.233028948083694</v>
      </c>
      <c r="H600" s="35">
        <v>205</v>
      </c>
      <c r="I600" s="58">
        <v>4</v>
      </c>
      <c r="J600" s="57" t="s">
        <v>676</v>
      </c>
      <c r="K600" s="24"/>
      <c r="O600"/>
    </row>
    <row r="601" spans="2:15" s="23" customFormat="1" ht="15">
      <c r="B601" s="60">
        <v>8900</v>
      </c>
      <c r="C601" s="38" t="s">
        <v>677</v>
      </c>
      <c r="D601" s="30">
        <v>3</v>
      </c>
      <c r="E601" s="30" t="s">
        <v>64</v>
      </c>
      <c r="F601" s="37">
        <v>2902.712</v>
      </c>
      <c r="G601" s="59">
        <v>-1.1259097994605738</v>
      </c>
      <c r="H601" s="35">
        <v>247</v>
      </c>
      <c r="I601" s="58">
        <v>5</v>
      </c>
      <c r="J601" s="57" t="s">
        <v>676</v>
      </c>
      <c r="K601" s="24"/>
      <c r="O601"/>
    </row>
    <row r="602" spans="2:15" s="23" customFormat="1" ht="15">
      <c r="B602" s="60">
        <v>8900</v>
      </c>
      <c r="C602" s="38" t="s">
        <v>677</v>
      </c>
      <c r="D602" s="30">
        <v>4</v>
      </c>
      <c r="E602" s="30" t="s">
        <v>193</v>
      </c>
      <c r="F602" s="37">
        <v>3093.6879999999992</v>
      </c>
      <c r="G602" s="59">
        <v>-1.0994267910578974</v>
      </c>
      <c r="H602" s="35">
        <v>258</v>
      </c>
      <c r="I602" s="58">
        <v>5</v>
      </c>
      <c r="J602" s="57" t="s">
        <v>676</v>
      </c>
      <c r="K602" s="24"/>
      <c r="O602"/>
    </row>
    <row r="603" spans="2:15" s="23" customFormat="1" ht="15">
      <c r="B603" s="60">
        <v>8900</v>
      </c>
      <c r="C603" s="38" t="s">
        <v>677</v>
      </c>
      <c r="D603" s="30">
        <v>1</v>
      </c>
      <c r="E603" s="30" t="s">
        <v>61</v>
      </c>
      <c r="F603" s="37">
        <v>4401.1109999999981</v>
      </c>
      <c r="G603" s="59">
        <v>-1.0661599321485309</v>
      </c>
      <c r="H603" s="35">
        <v>271</v>
      </c>
      <c r="I603" s="58">
        <v>5</v>
      </c>
      <c r="J603" s="57" t="s">
        <v>676</v>
      </c>
      <c r="K603" s="24"/>
      <c r="O603"/>
    </row>
    <row r="604" spans="2:15" s="23" customFormat="1" ht="15">
      <c r="B604" s="60">
        <v>8900</v>
      </c>
      <c r="C604" s="38" t="s">
        <v>677</v>
      </c>
      <c r="D604" s="30">
        <v>7</v>
      </c>
      <c r="E604" s="30" t="s">
        <v>187</v>
      </c>
      <c r="F604" s="37">
        <v>8497.8559999999979</v>
      </c>
      <c r="G604" s="59">
        <v>-0.9679497583631731</v>
      </c>
      <c r="H604" s="35">
        <v>302</v>
      </c>
      <c r="I604" s="58">
        <v>6</v>
      </c>
      <c r="J604" s="57" t="s">
        <v>676</v>
      </c>
      <c r="K604" s="24"/>
      <c r="O604"/>
    </row>
    <row r="605" spans="2:15" s="23" customFormat="1" ht="15">
      <c r="B605" s="60">
        <v>1295</v>
      </c>
      <c r="C605" s="38" t="s">
        <v>675</v>
      </c>
      <c r="D605" s="30">
        <v>1</v>
      </c>
      <c r="E605" s="30" t="s">
        <v>61</v>
      </c>
      <c r="F605" s="37">
        <v>5558.447000000001</v>
      </c>
      <c r="G605" s="59">
        <v>-1.1426498053736551</v>
      </c>
      <c r="H605" s="35">
        <v>236</v>
      </c>
      <c r="I605" s="58">
        <v>5</v>
      </c>
      <c r="J605" s="57" t="s">
        <v>674</v>
      </c>
      <c r="K605" s="24"/>
      <c r="O605"/>
    </row>
    <row r="606" spans="2:15" s="23" customFormat="1" ht="15">
      <c r="B606" s="60">
        <v>46</v>
      </c>
      <c r="C606" s="38" t="s">
        <v>673</v>
      </c>
      <c r="D606" s="30">
        <v>1</v>
      </c>
      <c r="E606" s="30" t="s">
        <v>61</v>
      </c>
      <c r="F606" s="37">
        <v>3211.5349999999994</v>
      </c>
      <c r="G606" s="59">
        <v>-0.54332391981377881</v>
      </c>
      <c r="H606" s="35">
        <v>502</v>
      </c>
      <c r="I606" s="58">
        <v>7</v>
      </c>
      <c r="J606" s="57" t="s">
        <v>672</v>
      </c>
      <c r="K606" s="24"/>
      <c r="O606"/>
    </row>
    <row r="607" spans="2:15" s="23" customFormat="1" ht="15">
      <c r="B607" s="60">
        <v>2660</v>
      </c>
      <c r="C607" s="38" t="s">
        <v>671</v>
      </c>
      <c r="D607" s="30">
        <v>5</v>
      </c>
      <c r="E607" s="30" t="s">
        <v>191</v>
      </c>
      <c r="F607" s="37">
        <v>4375.2</v>
      </c>
      <c r="G607" s="59">
        <v>-0.59151979046068082</v>
      </c>
      <c r="H607" s="35">
        <v>471</v>
      </c>
      <c r="I607" s="58">
        <v>7</v>
      </c>
      <c r="J607" s="57" t="s">
        <v>670</v>
      </c>
      <c r="K607" s="24"/>
      <c r="O607"/>
    </row>
    <row r="608" spans="2:15" s="23" customFormat="1" ht="15">
      <c r="B608" s="60">
        <v>2660</v>
      </c>
      <c r="C608" s="38" t="s">
        <v>671</v>
      </c>
      <c r="D608" s="30">
        <v>6</v>
      </c>
      <c r="E608" s="30" t="s">
        <v>189</v>
      </c>
      <c r="F608" s="37">
        <v>4726.3689999999997</v>
      </c>
      <c r="G608" s="59">
        <v>-0.50951396037348395</v>
      </c>
      <c r="H608" s="35">
        <v>513</v>
      </c>
      <c r="I608" s="58">
        <v>8</v>
      </c>
      <c r="J608" s="57" t="s">
        <v>670</v>
      </c>
      <c r="K608" s="24"/>
      <c r="O608"/>
    </row>
    <row r="609" spans="2:15" s="23" customFormat="1" ht="15">
      <c r="B609" s="60">
        <v>2660</v>
      </c>
      <c r="C609" s="38" t="s">
        <v>671</v>
      </c>
      <c r="D609" s="30">
        <v>4</v>
      </c>
      <c r="E609" s="30" t="s">
        <v>193</v>
      </c>
      <c r="F609" s="37">
        <v>4461.344000000001</v>
      </c>
      <c r="G609" s="59">
        <v>-0.45489685688960635</v>
      </c>
      <c r="H609" s="35">
        <v>533</v>
      </c>
      <c r="I609" s="58">
        <v>8</v>
      </c>
      <c r="J609" s="57" t="s">
        <v>670</v>
      </c>
      <c r="K609" s="24"/>
      <c r="O609"/>
    </row>
    <row r="610" spans="2:15" s="23" customFormat="1" ht="15">
      <c r="B610" s="60">
        <v>2660</v>
      </c>
      <c r="C610" s="38" t="s">
        <v>671</v>
      </c>
      <c r="D610" s="30">
        <v>7</v>
      </c>
      <c r="E610" s="30" t="s">
        <v>187</v>
      </c>
      <c r="F610" s="37">
        <v>4400.1550000000016</v>
      </c>
      <c r="G610" s="59">
        <v>-0.3299178213634002</v>
      </c>
      <c r="H610" s="35">
        <v>607</v>
      </c>
      <c r="I610" s="58">
        <v>9</v>
      </c>
      <c r="J610" s="57" t="s">
        <v>670</v>
      </c>
      <c r="K610" s="24"/>
      <c r="O610"/>
    </row>
    <row r="611" spans="2:15" s="23" customFormat="1" ht="15">
      <c r="B611" s="60">
        <v>2660</v>
      </c>
      <c r="C611" s="38" t="s">
        <v>671</v>
      </c>
      <c r="D611" s="30">
        <v>8</v>
      </c>
      <c r="E611" s="30" t="s">
        <v>192</v>
      </c>
      <c r="F611" s="37">
        <v>7090.3669999999993</v>
      </c>
      <c r="G611" s="59">
        <v>0.25538947097430631</v>
      </c>
      <c r="H611" s="35">
        <v>1001</v>
      </c>
      <c r="I611" s="58">
        <v>11</v>
      </c>
      <c r="J611" s="57" t="s">
        <v>670</v>
      </c>
      <c r="K611" s="24"/>
      <c r="O611"/>
    </row>
    <row r="612" spans="2:15" s="23" customFormat="1" ht="15">
      <c r="B612" s="60">
        <v>2660</v>
      </c>
      <c r="C612" s="38" t="s">
        <v>671</v>
      </c>
      <c r="D612" s="30">
        <v>2</v>
      </c>
      <c r="E612" s="30" t="s">
        <v>432</v>
      </c>
      <c r="F612" s="37">
        <v>4532.67</v>
      </c>
      <c r="G612" s="59">
        <v>0.80817527127987843</v>
      </c>
      <c r="H612" s="35">
        <v>1262</v>
      </c>
      <c r="I612" s="58">
        <v>13</v>
      </c>
      <c r="J612" s="57" t="s">
        <v>670</v>
      </c>
      <c r="K612" s="24"/>
      <c r="O612"/>
    </row>
    <row r="613" spans="2:15" s="23" customFormat="1" ht="15">
      <c r="B613" s="60">
        <v>2660</v>
      </c>
      <c r="C613" s="38" t="s">
        <v>671</v>
      </c>
      <c r="D613" s="30">
        <v>3</v>
      </c>
      <c r="E613" s="30" t="s">
        <v>64</v>
      </c>
      <c r="F613" s="37">
        <v>3054.0030000000011</v>
      </c>
      <c r="G613" s="59">
        <v>1.7497196865318587</v>
      </c>
      <c r="H613" s="35">
        <v>1541</v>
      </c>
      <c r="I613" s="58">
        <v>17</v>
      </c>
      <c r="J613" s="57" t="s">
        <v>670</v>
      </c>
      <c r="K613" s="24"/>
      <c r="O613"/>
    </row>
    <row r="614" spans="2:15" s="23" customFormat="1" ht="15">
      <c r="B614" s="60">
        <v>9400</v>
      </c>
      <c r="C614" s="38" t="s">
        <v>669</v>
      </c>
      <c r="D614" s="30">
        <v>3</v>
      </c>
      <c r="E614" s="30" t="s">
        <v>64</v>
      </c>
      <c r="F614" s="37">
        <v>2952.8069999999998</v>
      </c>
      <c r="G614" s="59">
        <v>-0.44732162056775204</v>
      </c>
      <c r="H614" s="35">
        <v>536</v>
      </c>
      <c r="I614" s="58">
        <v>8</v>
      </c>
      <c r="J614" s="57" t="s">
        <v>668</v>
      </c>
      <c r="K614" s="24"/>
      <c r="O614"/>
    </row>
    <row r="615" spans="2:15" s="23" customFormat="1" ht="15">
      <c r="B615" s="60">
        <v>9400</v>
      </c>
      <c r="C615" s="38" t="s">
        <v>669</v>
      </c>
      <c r="D615" s="30">
        <v>4</v>
      </c>
      <c r="E615" s="30" t="s">
        <v>193</v>
      </c>
      <c r="F615" s="37">
        <v>5067.3109999999988</v>
      </c>
      <c r="G615" s="59">
        <v>-0.24627989050440593</v>
      </c>
      <c r="H615" s="35">
        <v>662</v>
      </c>
      <c r="I615" s="58">
        <v>9</v>
      </c>
      <c r="J615" s="57" t="s">
        <v>668</v>
      </c>
      <c r="K615" s="24"/>
      <c r="O615"/>
    </row>
    <row r="616" spans="2:15" s="23" customFormat="1" ht="15">
      <c r="B616" s="60">
        <v>9400</v>
      </c>
      <c r="C616" s="38" t="s">
        <v>669</v>
      </c>
      <c r="D616" s="30">
        <v>5</v>
      </c>
      <c r="E616" s="30" t="s">
        <v>191</v>
      </c>
      <c r="F616" s="37">
        <v>3487.8559999999993</v>
      </c>
      <c r="G616" s="59">
        <v>-4.722774223276336E-2</v>
      </c>
      <c r="H616" s="35">
        <v>792</v>
      </c>
      <c r="I616" s="58">
        <v>10</v>
      </c>
      <c r="J616" s="57" t="s">
        <v>668</v>
      </c>
      <c r="K616" s="24"/>
      <c r="O616"/>
    </row>
    <row r="617" spans="2:15" s="23" customFormat="1" ht="15">
      <c r="B617" s="60">
        <v>9400</v>
      </c>
      <c r="C617" s="38" t="s">
        <v>669</v>
      </c>
      <c r="D617" s="30">
        <v>1</v>
      </c>
      <c r="E617" s="30" t="s">
        <v>61</v>
      </c>
      <c r="F617" s="37">
        <v>3305.5010000000002</v>
      </c>
      <c r="G617" s="59">
        <v>0.43297626710918552</v>
      </c>
      <c r="H617" s="35">
        <v>1086</v>
      </c>
      <c r="I617" s="58">
        <v>12</v>
      </c>
      <c r="J617" s="57" t="s">
        <v>668</v>
      </c>
      <c r="K617" s="24"/>
      <c r="O617"/>
    </row>
    <row r="618" spans="2:15" s="23" customFormat="1" ht="15">
      <c r="B618" s="60">
        <v>9400</v>
      </c>
      <c r="C618" s="38" t="s">
        <v>669</v>
      </c>
      <c r="D618" s="30">
        <v>6</v>
      </c>
      <c r="E618" s="30" t="s">
        <v>189</v>
      </c>
      <c r="F618" s="37">
        <v>3345.0229999999997</v>
      </c>
      <c r="G618" s="59">
        <v>0.84361551193415241</v>
      </c>
      <c r="H618" s="35">
        <v>1281</v>
      </c>
      <c r="I618" s="58">
        <v>13</v>
      </c>
      <c r="J618" s="57" t="s">
        <v>668</v>
      </c>
      <c r="K618" s="24"/>
      <c r="O618"/>
    </row>
    <row r="619" spans="2:15" s="23" customFormat="1" ht="15">
      <c r="B619" s="60">
        <v>9400</v>
      </c>
      <c r="C619" s="38" t="s">
        <v>669</v>
      </c>
      <c r="D619" s="30">
        <v>7</v>
      </c>
      <c r="E619" s="30" t="s">
        <v>187</v>
      </c>
      <c r="F619" s="37">
        <v>5206.59</v>
      </c>
      <c r="G619" s="59">
        <v>1.6094464594403708</v>
      </c>
      <c r="H619" s="35">
        <v>1513</v>
      </c>
      <c r="I619" s="58">
        <v>17</v>
      </c>
      <c r="J619" s="57" t="s">
        <v>668</v>
      </c>
      <c r="K619" s="24"/>
      <c r="O619"/>
    </row>
    <row r="620" spans="2:15" s="23" customFormat="1" ht="15">
      <c r="B620" s="60">
        <v>9400</v>
      </c>
      <c r="C620" s="38" t="s">
        <v>669</v>
      </c>
      <c r="D620" s="30">
        <v>8</v>
      </c>
      <c r="E620" s="30" t="s">
        <v>192</v>
      </c>
      <c r="F620" s="37">
        <v>2725.2919999999995</v>
      </c>
      <c r="G620" s="59">
        <v>1.7903613649723138</v>
      </c>
      <c r="H620" s="35">
        <v>1553</v>
      </c>
      <c r="I620" s="58">
        <v>17</v>
      </c>
      <c r="J620" s="57" t="s">
        <v>668</v>
      </c>
      <c r="K620" s="24"/>
      <c r="O620"/>
    </row>
    <row r="621" spans="2:15" s="23" customFormat="1" ht="15">
      <c r="B621" s="60">
        <v>29</v>
      </c>
      <c r="C621" s="38" t="s">
        <v>667</v>
      </c>
      <c r="D621" s="30">
        <v>1</v>
      </c>
      <c r="E621" s="30" t="s">
        <v>61</v>
      </c>
      <c r="F621" s="37">
        <v>1408.1940000000009</v>
      </c>
      <c r="G621" s="59">
        <v>1.094898651847614</v>
      </c>
      <c r="H621" s="35">
        <v>1372</v>
      </c>
      <c r="I621" s="58">
        <v>14</v>
      </c>
      <c r="J621" s="57" t="s">
        <v>666</v>
      </c>
      <c r="K621" s="24"/>
      <c r="O621"/>
    </row>
    <row r="622" spans="2:15" s="23" customFormat="1" ht="15">
      <c r="B622" s="60">
        <v>499</v>
      </c>
      <c r="C622" s="38" t="s">
        <v>665</v>
      </c>
      <c r="D622" s="30">
        <v>5</v>
      </c>
      <c r="E622" s="30" t="s">
        <v>191</v>
      </c>
      <c r="F622" s="37">
        <v>4339.1280000000006</v>
      </c>
      <c r="G622" s="59">
        <v>-1.4226581549936776</v>
      </c>
      <c r="H622" s="35">
        <v>128</v>
      </c>
      <c r="I622" s="58">
        <v>4</v>
      </c>
      <c r="J622" s="57" t="s">
        <v>664</v>
      </c>
      <c r="K622" s="24"/>
      <c r="O622"/>
    </row>
    <row r="623" spans="2:15" s="23" customFormat="1" ht="15">
      <c r="B623" s="60">
        <v>499</v>
      </c>
      <c r="C623" s="38" t="s">
        <v>665</v>
      </c>
      <c r="D623" s="30">
        <v>2</v>
      </c>
      <c r="E623" s="30" t="s">
        <v>63</v>
      </c>
      <c r="F623" s="37">
        <v>2597.2800000000002</v>
      </c>
      <c r="G623" s="59">
        <v>-1.0934746359316072</v>
      </c>
      <c r="H623" s="35">
        <v>259</v>
      </c>
      <c r="I623" s="58">
        <v>5</v>
      </c>
      <c r="J623" s="57" t="s">
        <v>664</v>
      </c>
      <c r="K623" s="24"/>
      <c r="O623"/>
    </row>
    <row r="624" spans="2:15" s="23" customFormat="1" ht="15">
      <c r="B624" s="60">
        <v>499</v>
      </c>
      <c r="C624" s="38" t="s">
        <v>665</v>
      </c>
      <c r="D624" s="30">
        <v>1</v>
      </c>
      <c r="E624" s="30" t="s">
        <v>61</v>
      </c>
      <c r="F624" s="37">
        <v>4279.2589999999991</v>
      </c>
      <c r="G624" s="59">
        <v>-1.0455287369567485</v>
      </c>
      <c r="H624" s="35">
        <v>279</v>
      </c>
      <c r="I624" s="58">
        <v>5</v>
      </c>
      <c r="J624" s="57" t="s">
        <v>664</v>
      </c>
      <c r="K624" s="24"/>
      <c r="O624"/>
    </row>
    <row r="625" spans="2:15" s="23" customFormat="1" ht="15">
      <c r="B625" s="60">
        <v>499</v>
      </c>
      <c r="C625" s="38" t="s">
        <v>665</v>
      </c>
      <c r="D625" s="30">
        <v>3</v>
      </c>
      <c r="E625" s="30" t="s">
        <v>64</v>
      </c>
      <c r="F625" s="37">
        <v>2325.2029999999991</v>
      </c>
      <c r="G625" s="59">
        <v>-0.66793190568152028</v>
      </c>
      <c r="H625" s="35">
        <v>436</v>
      </c>
      <c r="I625" s="58">
        <v>7</v>
      </c>
      <c r="J625" s="57" t="s">
        <v>664</v>
      </c>
      <c r="K625" s="24"/>
      <c r="O625"/>
    </row>
    <row r="626" spans="2:15" s="23" customFormat="1" ht="15">
      <c r="B626" s="60">
        <v>499</v>
      </c>
      <c r="C626" s="38" t="s">
        <v>665</v>
      </c>
      <c r="D626" s="30">
        <v>4</v>
      </c>
      <c r="E626" s="30" t="s">
        <v>193</v>
      </c>
      <c r="F626" s="37">
        <v>2634.8629999999998</v>
      </c>
      <c r="G626" s="59">
        <v>-0.66009156839304661</v>
      </c>
      <c r="H626" s="35">
        <v>438</v>
      </c>
      <c r="I626" s="58">
        <v>7</v>
      </c>
      <c r="J626" s="57" t="s">
        <v>664</v>
      </c>
      <c r="K626" s="24"/>
      <c r="O626"/>
    </row>
    <row r="627" spans="2:15" s="23" customFormat="1" ht="15">
      <c r="B627" s="60">
        <v>240</v>
      </c>
      <c r="C627" s="38" t="s">
        <v>662</v>
      </c>
      <c r="D627" s="30">
        <v>1</v>
      </c>
      <c r="E627" s="30" t="s">
        <v>61</v>
      </c>
      <c r="F627" s="37">
        <v>1984.270999999999</v>
      </c>
      <c r="G627" s="59">
        <v>-0.13098058557035325</v>
      </c>
      <c r="H627" s="35">
        <v>739</v>
      </c>
      <c r="I627" s="58">
        <v>10</v>
      </c>
      <c r="J627" s="57" t="s">
        <v>661</v>
      </c>
      <c r="K627" s="24"/>
      <c r="O627"/>
    </row>
    <row r="628" spans="2:15" s="23" customFormat="1" ht="15">
      <c r="B628" s="60">
        <v>240</v>
      </c>
      <c r="C628" s="38" t="s">
        <v>662</v>
      </c>
      <c r="D628" s="30">
        <v>3</v>
      </c>
      <c r="E628" s="30" t="s">
        <v>663</v>
      </c>
      <c r="F628" s="37">
        <v>3110.5379999999986</v>
      </c>
      <c r="G628" s="59">
        <v>-6.3724954822850274E-2</v>
      </c>
      <c r="H628" s="35">
        <v>780</v>
      </c>
      <c r="I628" s="58">
        <v>10</v>
      </c>
      <c r="J628" s="57" t="s">
        <v>661</v>
      </c>
      <c r="K628" s="24"/>
      <c r="O628"/>
    </row>
    <row r="629" spans="2:15" s="23" customFormat="1" ht="15">
      <c r="B629" s="60">
        <v>240</v>
      </c>
      <c r="C629" s="38" t="s">
        <v>662</v>
      </c>
      <c r="D629" s="30">
        <v>4</v>
      </c>
      <c r="E629" s="30" t="s">
        <v>193</v>
      </c>
      <c r="F629" s="37">
        <v>5305.5570000000025</v>
      </c>
      <c r="G629" s="59">
        <v>0.1864539259908313</v>
      </c>
      <c r="H629" s="35">
        <v>948</v>
      </c>
      <c r="I629" s="58">
        <v>11</v>
      </c>
      <c r="J629" s="57" t="s">
        <v>661</v>
      </c>
      <c r="K629" s="24"/>
      <c r="O629"/>
    </row>
    <row r="630" spans="2:15" s="23" customFormat="1" ht="15">
      <c r="B630" s="60">
        <v>240</v>
      </c>
      <c r="C630" s="38" t="s">
        <v>662</v>
      </c>
      <c r="D630" s="30">
        <v>5</v>
      </c>
      <c r="E630" s="30" t="s">
        <v>191</v>
      </c>
      <c r="F630" s="37">
        <v>3751.7850000000003</v>
      </c>
      <c r="G630" s="59">
        <v>0.6566328486017744</v>
      </c>
      <c r="H630" s="35">
        <v>1193</v>
      </c>
      <c r="I630" s="58">
        <v>13</v>
      </c>
      <c r="J630" s="57" t="s">
        <v>661</v>
      </c>
      <c r="K630" s="24"/>
      <c r="O630"/>
    </row>
    <row r="631" spans="2:15" s="23" customFormat="1" ht="15">
      <c r="B631" s="60">
        <v>240</v>
      </c>
      <c r="C631" s="38" t="s">
        <v>662</v>
      </c>
      <c r="D631" s="30">
        <v>6</v>
      </c>
      <c r="E631" s="30" t="s">
        <v>189</v>
      </c>
      <c r="F631" s="37">
        <v>4748.1400000000003</v>
      </c>
      <c r="G631" s="59">
        <v>1.1969482703999355</v>
      </c>
      <c r="H631" s="35">
        <v>1402</v>
      </c>
      <c r="I631" s="58">
        <v>15</v>
      </c>
      <c r="J631" s="57" t="s">
        <v>661</v>
      </c>
      <c r="K631" s="24"/>
      <c r="O631"/>
    </row>
    <row r="632" spans="2:15" s="23" customFormat="1" ht="15">
      <c r="B632" s="60">
        <v>831</v>
      </c>
      <c r="C632" s="38" t="s">
        <v>660</v>
      </c>
      <c r="D632" s="30">
        <v>1</v>
      </c>
      <c r="E632" s="30" t="s">
        <v>61</v>
      </c>
      <c r="F632" s="37">
        <v>7844.6190000000006</v>
      </c>
      <c r="G632" s="59">
        <v>-0.60726123007162036</v>
      </c>
      <c r="H632" s="35">
        <v>462</v>
      </c>
      <c r="I632" s="58">
        <v>7</v>
      </c>
      <c r="J632" s="57" t="s">
        <v>659</v>
      </c>
      <c r="K632" s="24"/>
      <c r="O632"/>
    </row>
    <row r="633" spans="2:15" s="23" customFormat="1" ht="15">
      <c r="B633" s="60">
        <v>3000</v>
      </c>
      <c r="C633" s="38" t="s">
        <v>569</v>
      </c>
      <c r="D633" s="30">
        <v>821</v>
      </c>
      <c r="E633" s="30" t="s">
        <v>658</v>
      </c>
      <c r="F633" s="37">
        <v>5497.8690000000061</v>
      </c>
      <c r="G633" s="59">
        <v>-2.2403543276299782</v>
      </c>
      <c r="H633" s="35">
        <v>5</v>
      </c>
      <c r="I633" s="58">
        <v>2</v>
      </c>
      <c r="J633" s="57" t="s">
        <v>567</v>
      </c>
      <c r="K633" s="24"/>
      <c r="O633"/>
    </row>
    <row r="634" spans="2:15" s="23" customFormat="1" ht="15">
      <c r="B634" s="60">
        <v>3000</v>
      </c>
      <c r="C634" s="38" t="s">
        <v>569</v>
      </c>
      <c r="D634" s="30">
        <v>825</v>
      </c>
      <c r="E634" s="30" t="s">
        <v>657</v>
      </c>
      <c r="F634" s="37">
        <v>2133.9340000000002</v>
      </c>
      <c r="G634" s="59">
        <v>-2.1060893526578282</v>
      </c>
      <c r="H634" s="35">
        <v>8</v>
      </c>
      <c r="I634" s="58">
        <v>2</v>
      </c>
      <c r="J634" s="57" t="s">
        <v>567</v>
      </c>
      <c r="K634" s="24"/>
      <c r="O634"/>
    </row>
    <row r="635" spans="2:15" s="23" customFormat="1" ht="15">
      <c r="B635" s="60">
        <v>3000</v>
      </c>
      <c r="C635" s="38" t="s">
        <v>569</v>
      </c>
      <c r="D635" s="30">
        <v>111</v>
      </c>
      <c r="E635" s="30" t="s">
        <v>656</v>
      </c>
      <c r="F635" s="37">
        <v>2965.6170000000011</v>
      </c>
      <c r="G635" s="59">
        <v>-2.0669336678738923</v>
      </c>
      <c r="H635" s="35">
        <v>10</v>
      </c>
      <c r="I635" s="58">
        <v>2</v>
      </c>
      <c r="J635" s="57" t="s">
        <v>567</v>
      </c>
      <c r="K635" s="24"/>
      <c r="O635"/>
    </row>
    <row r="636" spans="2:15" s="23" customFormat="1" ht="15">
      <c r="B636" s="60">
        <v>3000</v>
      </c>
      <c r="C636" s="38" t="s">
        <v>569</v>
      </c>
      <c r="D636" s="30">
        <v>822</v>
      </c>
      <c r="E636" s="30" t="s">
        <v>655</v>
      </c>
      <c r="F636" s="37">
        <v>4866.3850000000002</v>
      </c>
      <c r="G636" s="59">
        <v>-1.9872331706004147</v>
      </c>
      <c r="H636" s="35">
        <v>15</v>
      </c>
      <c r="I636" s="58">
        <v>2</v>
      </c>
      <c r="J636" s="57" t="s">
        <v>567</v>
      </c>
      <c r="K636" s="24"/>
      <c r="O636"/>
    </row>
    <row r="637" spans="2:15" s="23" customFormat="1" ht="15">
      <c r="B637" s="60">
        <v>3000</v>
      </c>
      <c r="C637" s="38" t="s">
        <v>569</v>
      </c>
      <c r="D637" s="30">
        <v>823</v>
      </c>
      <c r="E637" s="30" t="s">
        <v>654</v>
      </c>
      <c r="F637" s="37">
        <v>2669.416999999999</v>
      </c>
      <c r="G637" s="59">
        <v>-1.7634623810119974</v>
      </c>
      <c r="H637" s="35">
        <v>41</v>
      </c>
      <c r="I637" s="58">
        <v>3</v>
      </c>
      <c r="J637" s="57" t="s">
        <v>567</v>
      </c>
      <c r="K637" s="24"/>
      <c r="O637"/>
    </row>
    <row r="638" spans="2:15" s="23" customFormat="1" ht="15">
      <c r="B638" s="60">
        <v>3000</v>
      </c>
      <c r="C638" s="38" t="s">
        <v>569</v>
      </c>
      <c r="D638" s="30">
        <v>914</v>
      </c>
      <c r="E638" s="30" t="s">
        <v>653</v>
      </c>
      <c r="F638" s="37">
        <v>4627.2949999999983</v>
      </c>
      <c r="G638" s="59">
        <v>-1.6721311998999187</v>
      </c>
      <c r="H638" s="35">
        <v>53</v>
      </c>
      <c r="I638" s="58">
        <v>3</v>
      </c>
      <c r="J638" s="57" t="s">
        <v>567</v>
      </c>
      <c r="K638" s="24"/>
      <c r="O638"/>
    </row>
    <row r="639" spans="2:15" s="23" customFormat="1" ht="15">
      <c r="B639" s="60">
        <v>3000</v>
      </c>
      <c r="C639" s="38" t="s">
        <v>569</v>
      </c>
      <c r="D639" s="30">
        <v>824</v>
      </c>
      <c r="E639" s="30" t="s">
        <v>179</v>
      </c>
      <c r="F639" s="37">
        <v>6203.78</v>
      </c>
      <c r="G639" s="59">
        <v>-1.5860990290169401</v>
      </c>
      <c r="H639" s="35">
        <v>77</v>
      </c>
      <c r="I639" s="58">
        <v>3</v>
      </c>
      <c r="J639" s="57" t="s">
        <v>567</v>
      </c>
      <c r="K639" s="24"/>
      <c r="O639"/>
    </row>
    <row r="640" spans="2:15" s="23" customFormat="1" ht="15">
      <c r="B640" s="60">
        <v>3000</v>
      </c>
      <c r="C640" s="38" t="s">
        <v>569</v>
      </c>
      <c r="D640" s="30">
        <v>515</v>
      </c>
      <c r="E640" s="30" t="s">
        <v>119</v>
      </c>
      <c r="F640" s="37">
        <v>4423.0350000000026</v>
      </c>
      <c r="G640" s="59">
        <v>-1.5593869719658118</v>
      </c>
      <c r="H640" s="35">
        <v>86</v>
      </c>
      <c r="I640" s="58">
        <v>4</v>
      </c>
      <c r="J640" s="57" t="s">
        <v>567</v>
      </c>
      <c r="K640" s="24"/>
      <c r="O640"/>
    </row>
    <row r="641" spans="2:15" s="23" customFormat="1" ht="15">
      <c r="B641" s="60">
        <v>3000</v>
      </c>
      <c r="C641" s="38" t="s">
        <v>569</v>
      </c>
      <c r="D641" s="30">
        <v>426</v>
      </c>
      <c r="E641" s="30" t="s">
        <v>288</v>
      </c>
      <c r="F641" s="37">
        <v>5162.3320000000012</v>
      </c>
      <c r="G641" s="59">
        <v>-1.556197396439821</v>
      </c>
      <c r="H641" s="35">
        <v>87</v>
      </c>
      <c r="I641" s="58">
        <v>4</v>
      </c>
      <c r="J641" s="57" t="s">
        <v>567</v>
      </c>
      <c r="K641" s="24"/>
      <c r="O641"/>
    </row>
    <row r="642" spans="2:15" s="23" customFormat="1" ht="15">
      <c r="B642" s="60">
        <v>3000</v>
      </c>
      <c r="C642" s="38" t="s">
        <v>569</v>
      </c>
      <c r="D642" s="30">
        <v>532</v>
      </c>
      <c r="E642" s="30" t="s">
        <v>290</v>
      </c>
      <c r="F642" s="37">
        <v>3391.3379999999988</v>
      </c>
      <c r="G642" s="59">
        <v>-1.5426376617281037</v>
      </c>
      <c r="H642" s="35">
        <v>92</v>
      </c>
      <c r="I642" s="58">
        <v>4</v>
      </c>
      <c r="J642" s="57" t="s">
        <v>567</v>
      </c>
      <c r="K642" s="24"/>
      <c r="O642"/>
    </row>
    <row r="643" spans="2:15" s="23" customFormat="1" ht="15">
      <c r="B643" s="60">
        <v>3000</v>
      </c>
      <c r="C643" s="38" t="s">
        <v>569</v>
      </c>
      <c r="D643" s="30">
        <v>513</v>
      </c>
      <c r="E643" s="30" t="s">
        <v>149</v>
      </c>
      <c r="F643" s="37">
        <v>3267.6679999999988</v>
      </c>
      <c r="G643" s="59">
        <v>-1.5374342278748661</v>
      </c>
      <c r="H643" s="35">
        <v>96</v>
      </c>
      <c r="I643" s="58">
        <v>4</v>
      </c>
      <c r="J643" s="57" t="s">
        <v>567</v>
      </c>
      <c r="K643" s="24"/>
      <c r="O643"/>
    </row>
    <row r="644" spans="2:15" s="23" customFormat="1" ht="15">
      <c r="B644" s="60">
        <v>3000</v>
      </c>
      <c r="C644" s="38" t="s">
        <v>569</v>
      </c>
      <c r="D644" s="30">
        <v>112</v>
      </c>
      <c r="E644" s="30" t="s">
        <v>241</v>
      </c>
      <c r="F644" s="37">
        <v>2308.6609999999991</v>
      </c>
      <c r="G644" s="59">
        <v>-1.5324926674482278</v>
      </c>
      <c r="H644" s="35">
        <v>97</v>
      </c>
      <c r="I644" s="58">
        <v>4</v>
      </c>
      <c r="J644" s="57" t="s">
        <v>567</v>
      </c>
      <c r="K644" s="24"/>
      <c r="O644"/>
    </row>
    <row r="645" spans="2:15" s="23" customFormat="1" ht="15">
      <c r="B645" s="60">
        <v>3000</v>
      </c>
      <c r="C645" s="38" t="s">
        <v>569</v>
      </c>
      <c r="D645" s="30">
        <v>915</v>
      </c>
      <c r="E645" s="30" t="s">
        <v>148</v>
      </c>
      <c r="F645" s="37">
        <v>5023.9869999999964</v>
      </c>
      <c r="G645" s="59">
        <v>-1.5291479255934606</v>
      </c>
      <c r="H645" s="35">
        <v>98</v>
      </c>
      <c r="I645" s="58">
        <v>4</v>
      </c>
      <c r="J645" s="57" t="s">
        <v>567</v>
      </c>
      <c r="K645" s="24"/>
      <c r="O645"/>
    </row>
    <row r="646" spans="2:15" s="23" customFormat="1" ht="15">
      <c r="B646" s="60">
        <v>3000</v>
      </c>
      <c r="C646" s="38" t="s">
        <v>569</v>
      </c>
      <c r="D646" s="30">
        <v>411</v>
      </c>
      <c r="E646" s="30" t="s">
        <v>93</v>
      </c>
      <c r="F646" s="37">
        <v>4868.9930000000004</v>
      </c>
      <c r="G646" s="59">
        <v>-1.4532287474059453</v>
      </c>
      <c r="H646" s="35">
        <v>119</v>
      </c>
      <c r="I646" s="58">
        <v>4</v>
      </c>
      <c r="J646" s="57" t="s">
        <v>567</v>
      </c>
      <c r="K646" s="24"/>
      <c r="O646"/>
    </row>
    <row r="647" spans="2:15" s="23" customFormat="1" ht="15">
      <c r="B647" s="60">
        <v>3000</v>
      </c>
      <c r="C647" s="38" t="s">
        <v>569</v>
      </c>
      <c r="D647" s="30">
        <v>432</v>
      </c>
      <c r="E647" s="30" t="s">
        <v>94</v>
      </c>
      <c r="F647" s="37">
        <v>4520.0569999999989</v>
      </c>
      <c r="G647" s="59">
        <v>-1.4195688172922647</v>
      </c>
      <c r="H647" s="35">
        <v>129</v>
      </c>
      <c r="I647" s="58">
        <v>4</v>
      </c>
      <c r="J647" s="57" t="s">
        <v>567</v>
      </c>
      <c r="K647" s="24"/>
      <c r="O647"/>
    </row>
    <row r="648" spans="2:15" s="23" customFormat="1" ht="15">
      <c r="B648" s="60">
        <v>3000</v>
      </c>
      <c r="C648" s="38" t="s">
        <v>569</v>
      </c>
      <c r="D648" s="30">
        <v>514</v>
      </c>
      <c r="E648" s="30" t="s">
        <v>137</v>
      </c>
      <c r="F648" s="37">
        <v>3481.77</v>
      </c>
      <c r="G648" s="59">
        <v>-1.3949661033061687</v>
      </c>
      <c r="H648" s="35">
        <v>140</v>
      </c>
      <c r="I648" s="58">
        <v>4</v>
      </c>
      <c r="J648" s="57" t="s">
        <v>567</v>
      </c>
      <c r="K648" s="24"/>
      <c r="O648"/>
    </row>
    <row r="649" spans="2:15" s="23" customFormat="1" ht="15">
      <c r="B649" s="60">
        <v>3000</v>
      </c>
      <c r="C649" s="38" t="s">
        <v>569</v>
      </c>
      <c r="D649" s="30">
        <v>423</v>
      </c>
      <c r="E649" s="30" t="s">
        <v>79</v>
      </c>
      <c r="F649" s="37">
        <v>4104.128999999999</v>
      </c>
      <c r="G649" s="59">
        <v>-1.3926711972445824</v>
      </c>
      <c r="H649" s="35">
        <v>142</v>
      </c>
      <c r="I649" s="58">
        <v>4</v>
      </c>
      <c r="J649" s="57" t="s">
        <v>567</v>
      </c>
      <c r="K649" s="24"/>
      <c r="O649"/>
    </row>
    <row r="650" spans="2:15" s="23" customFormat="1" ht="15">
      <c r="B650" s="60">
        <v>3000</v>
      </c>
      <c r="C650" s="38" t="s">
        <v>569</v>
      </c>
      <c r="D650" s="30">
        <v>412</v>
      </c>
      <c r="E650" s="30" t="s">
        <v>82</v>
      </c>
      <c r="F650" s="37">
        <v>4784.4220000000014</v>
      </c>
      <c r="G650" s="59">
        <v>-1.3678097444906046</v>
      </c>
      <c r="H650" s="35">
        <v>150</v>
      </c>
      <c r="I650" s="58">
        <v>4</v>
      </c>
      <c r="J650" s="57" t="s">
        <v>567</v>
      </c>
      <c r="K650" s="24"/>
      <c r="O650"/>
    </row>
    <row r="651" spans="2:15" s="23" customFormat="1" ht="15">
      <c r="B651" s="60">
        <v>3000</v>
      </c>
      <c r="C651" s="38" t="s">
        <v>569</v>
      </c>
      <c r="D651" s="30">
        <v>812</v>
      </c>
      <c r="E651" s="30" t="s">
        <v>150</v>
      </c>
      <c r="F651" s="37">
        <v>3079.3129999999996</v>
      </c>
      <c r="G651" s="59">
        <v>-1.3427234969633997</v>
      </c>
      <c r="H651" s="35">
        <v>155</v>
      </c>
      <c r="I651" s="58">
        <v>4</v>
      </c>
      <c r="J651" s="57" t="s">
        <v>567</v>
      </c>
      <c r="K651" s="24"/>
      <c r="O651"/>
    </row>
    <row r="652" spans="2:15" s="23" customFormat="1" ht="15">
      <c r="B652" s="60">
        <v>3000</v>
      </c>
      <c r="C652" s="38" t="s">
        <v>569</v>
      </c>
      <c r="D652" s="30">
        <v>424</v>
      </c>
      <c r="E652" s="30" t="s">
        <v>88</v>
      </c>
      <c r="F652" s="37">
        <v>2083.8289999999997</v>
      </c>
      <c r="G652" s="59">
        <v>-1.3290829492272538</v>
      </c>
      <c r="H652" s="35">
        <v>160</v>
      </c>
      <c r="I652" s="58">
        <v>4</v>
      </c>
      <c r="J652" s="57" t="s">
        <v>567</v>
      </c>
      <c r="K652" s="24"/>
      <c r="O652"/>
    </row>
    <row r="653" spans="2:15" s="23" customFormat="1" ht="15">
      <c r="B653" s="60">
        <v>3000</v>
      </c>
      <c r="C653" s="38" t="s">
        <v>569</v>
      </c>
      <c r="D653" s="30">
        <v>826</v>
      </c>
      <c r="E653" s="30" t="s">
        <v>652</v>
      </c>
      <c r="F653" s="37">
        <v>4467.9770000000026</v>
      </c>
      <c r="G653" s="59">
        <v>-1.3235392222230125</v>
      </c>
      <c r="H653" s="35">
        <v>163</v>
      </c>
      <c r="I653" s="58">
        <v>4</v>
      </c>
      <c r="J653" s="57" t="s">
        <v>567</v>
      </c>
      <c r="K653" s="24"/>
      <c r="O653"/>
    </row>
    <row r="654" spans="2:15" s="23" customFormat="1" ht="15">
      <c r="B654" s="60">
        <v>3000</v>
      </c>
      <c r="C654" s="38" t="s">
        <v>569</v>
      </c>
      <c r="D654" s="30">
        <v>512</v>
      </c>
      <c r="E654" s="30" t="s">
        <v>295</v>
      </c>
      <c r="F654" s="37">
        <v>2408.9159999999997</v>
      </c>
      <c r="G654" s="59">
        <v>-1.32169033768668</v>
      </c>
      <c r="H654" s="35">
        <v>164</v>
      </c>
      <c r="I654" s="58">
        <v>4</v>
      </c>
      <c r="J654" s="57" t="s">
        <v>567</v>
      </c>
      <c r="K654" s="24"/>
      <c r="O654"/>
    </row>
    <row r="655" spans="2:15" s="23" customFormat="1" ht="15">
      <c r="B655" s="60">
        <v>3000</v>
      </c>
      <c r="C655" s="38" t="s">
        <v>569</v>
      </c>
      <c r="D655" s="30">
        <v>834</v>
      </c>
      <c r="E655" s="30" t="s">
        <v>651</v>
      </c>
      <c r="F655" s="37">
        <v>3265.0560000000014</v>
      </c>
      <c r="G655" s="59">
        <v>-1.3207500183779923</v>
      </c>
      <c r="H655" s="35">
        <v>165</v>
      </c>
      <c r="I655" s="58">
        <v>4</v>
      </c>
      <c r="J655" s="57" t="s">
        <v>567</v>
      </c>
      <c r="K655" s="24"/>
      <c r="O655"/>
    </row>
    <row r="656" spans="2:15" s="23" customFormat="1" ht="15">
      <c r="B656" s="60">
        <v>3000</v>
      </c>
      <c r="C656" s="38" t="s">
        <v>569</v>
      </c>
      <c r="D656" s="30">
        <v>912</v>
      </c>
      <c r="E656" s="30" t="s">
        <v>132</v>
      </c>
      <c r="F656" s="37">
        <v>4044.7350000000001</v>
      </c>
      <c r="G656" s="59">
        <v>-1.2477337650448106</v>
      </c>
      <c r="H656" s="35">
        <v>200</v>
      </c>
      <c r="I656" s="58">
        <v>4</v>
      </c>
      <c r="J656" s="57" t="s">
        <v>567</v>
      </c>
      <c r="K656" s="24"/>
      <c r="O656"/>
    </row>
    <row r="657" spans="2:15" s="23" customFormat="1" ht="15">
      <c r="B657" s="60">
        <v>3000</v>
      </c>
      <c r="C657" s="38" t="s">
        <v>569</v>
      </c>
      <c r="D657" s="30">
        <v>425</v>
      </c>
      <c r="E657" s="30" t="s">
        <v>269</v>
      </c>
      <c r="F657" s="37">
        <v>3843.6</v>
      </c>
      <c r="G657" s="59">
        <v>-1.2161556577010961</v>
      </c>
      <c r="H657" s="35">
        <v>208</v>
      </c>
      <c r="I657" s="58">
        <v>5</v>
      </c>
      <c r="J657" s="57" t="s">
        <v>567</v>
      </c>
      <c r="K657" s="24"/>
      <c r="O657"/>
    </row>
    <row r="658" spans="2:15" s="23" customFormat="1" ht="15">
      <c r="B658" s="60">
        <v>3000</v>
      </c>
      <c r="C658" s="38" t="s">
        <v>569</v>
      </c>
      <c r="D658" s="30">
        <v>832</v>
      </c>
      <c r="E658" s="30" t="s">
        <v>650</v>
      </c>
      <c r="F658" s="37">
        <v>3709.5659999999984</v>
      </c>
      <c r="G658" s="59">
        <v>-1.1516708499916093</v>
      </c>
      <c r="H658" s="35">
        <v>232</v>
      </c>
      <c r="I658" s="58">
        <v>5</v>
      </c>
      <c r="J658" s="57" t="s">
        <v>567</v>
      </c>
      <c r="K658" s="24"/>
      <c r="O658"/>
    </row>
    <row r="659" spans="2:15" s="23" customFormat="1" ht="15">
      <c r="B659" s="60">
        <v>3000</v>
      </c>
      <c r="C659" s="38" t="s">
        <v>569</v>
      </c>
      <c r="D659" s="30">
        <v>114</v>
      </c>
      <c r="E659" s="30" t="s">
        <v>87</v>
      </c>
      <c r="F659" s="37">
        <v>2897.4519999999966</v>
      </c>
      <c r="G659" s="59">
        <v>-1.1204860332641757</v>
      </c>
      <c r="H659" s="35">
        <v>248</v>
      </c>
      <c r="I659" s="58">
        <v>5</v>
      </c>
      <c r="J659" s="57" t="s">
        <v>567</v>
      </c>
      <c r="K659" s="24"/>
      <c r="O659"/>
    </row>
    <row r="660" spans="2:15" s="23" customFormat="1" ht="15">
      <c r="B660" s="60">
        <v>3000</v>
      </c>
      <c r="C660" s="38" t="s">
        <v>569</v>
      </c>
      <c r="D660" s="30">
        <v>413</v>
      </c>
      <c r="E660" s="30" t="s">
        <v>96</v>
      </c>
      <c r="F660" s="37">
        <v>3329.6410000000001</v>
      </c>
      <c r="G660" s="59">
        <v>-1.0604909019964621</v>
      </c>
      <c r="H660" s="35">
        <v>273</v>
      </c>
      <c r="I660" s="58">
        <v>5</v>
      </c>
      <c r="J660" s="57" t="s">
        <v>567</v>
      </c>
      <c r="K660" s="24"/>
      <c r="O660"/>
    </row>
    <row r="661" spans="2:15" s="23" customFormat="1" ht="15">
      <c r="B661" s="60">
        <v>3000</v>
      </c>
      <c r="C661" s="38" t="s">
        <v>569</v>
      </c>
      <c r="D661" s="30">
        <v>113</v>
      </c>
      <c r="E661" s="30" t="s">
        <v>78</v>
      </c>
      <c r="F661" s="37">
        <v>3373.887999999999</v>
      </c>
      <c r="G661" s="59">
        <v>-1.0145259601786438</v>
      </c>
      <c r="H661" s="35">
        <v>292</v>
      </c>
      <c r="I661" s="58">
        <v>5</v>
      </c>
      <c r="J661" s="57" t="s">
        <v>567</v>
      </c>
      <c r="K661" s="24"/>
      <c r="O661"/>
    </row>
    <row r="662" spans="2:15" s="23" customFormat="1" ht="15">
      <c r="B662" s="60">
        <v>3000</v>
      </c>
      <c r="C662" s="38" t="s">
        <v>569</v>
      </c>
      <c r="D662" s="30">
        <v>521</v>
      </c>
      <c r="E662" s="30" t="s">
        <v>289</v>
      </c>
      <c r="F662" s="37">
        <v>3282.9990000000016</v>
      </c>
      <c r="G662" s="59">
        <v>-0.94677372806975302</v>
      </c>
      <c r="H662" s="35">
        <v>309</v>
      </c>
      <c r="I662" s="58">
        <v>6</v>
      </c>
      <c r="J662" s="57" t="s">
        <v>567</v>
      </c>
      <c r="K662" s="24"/>
      <c r="O662"/>
    </row>
    <row r="663" spans="2:15" s="23" customFormat="1" ht="15">
      <c r="B663" s="60">
        <v>3000</v>
      </c>
      <c r="C663" s="38" t="s">
        <v>569</v>
      </c>
      <c r="D663" s="30">
        <v>836</v>
      </c>
      <c r="E663" s="30" t="s">
        <v>649</v>
      </c>
      <c r="F663" s="37">
        <v>4657.8019999999988</v>
      </c>
      <c r="G663" s="59">
        <v>-0.94408493202255084</v>
      </c>
      <c r="H663" s="35">
        <v>310</v>
      </c>
      <c r="I663" s="58">
        <v>6</v>
      </c>
      <c r="J663" s="57" t="s">
        <v>567</v>
      </c>
      <c r="K663" s="24"/>
      <c r="O663"/>
    </row>
    <row r="664" spans="2:15" s="23" customFormat="1" ht="15">
      <c r="B664" s="60">
        <v>3000</v>
      </c>
      <c r="C664" s="38" t="s">
        <v>569</v>
      </c>
      <c r="D664" s="30">
        <v>531</v>
      </c>
      <c r="E664" s="30" t="s">
        <v>279</v>
      </c>
      <c r="F664" s="37">
        <v>2546.79</v>
      </c>
      <c r="G664" s="59">
        <v>-0.92878273002714451</v>
      </c>
      <c r="H664" s="35">
        <v>321</v>
      </c>
      <c r="I664" s="58">
        <v>6</v>
      </c>
      <c r="J664" s="57" t="s">
        <v>567</v>
      </c>
      <c r="K664" s="24"/>
      <c r="O664"/>
    </row>
    <row r="665" spans="2:15" s="23" customFormat="1" ht="15">
      <c r="B665" s="60">
        <v>3000</v>
      </c>
      <c r="C665" s="38" t="s">
        <v>569</v>
      </c>
      <c r="D665" s="30">
        <v>911</v>
      </c>
      <c r="E665" s="30" t="s">
        <v>127</v>
      </c>
      <c r="F665" s="37">
        <v>3049.9150000000013</v>
      </c>
      <c r="G665" s="59">
        <v>-0.88436538493853012</v>
      </c>
      <c r="H665" s="35">
        <v>331</v>
      </c>
      <c r="I665" s="58">
        <v>6</v>
      </c>
      <c r="J665" s="57" t="s">
        <v>567</v>
      </c>
      <c r="K665" s="24"/>
      <c r="O665"/>
    </row>
    <row r="666" spans="2:15" s="23" customFormat="1" ht="15">
      <c r="B666" s="60">
        <v>3000</v>
      </c>
      <c r="C666" s="38" t="s">
        <v>569</v>
      </c>
      <c r="D666" s="30">
        <v>1211</v>
      </c>
      <c r="E666" s="30" t="s">
        <v>648</v>
      </c>
      <c r="F666" s="37">
        <v>2476.2669999999998</v>
      </c>
      <c r="G666" s="59">
        <v>-0.87983357248245442</v>
      </c>
      <c r="H666" s="35">
        <v>334</v>
      </c>
      <c r="I666" s="58">
        <v>6</v>
      </c>
      <c r="J666" s="57" t="s">
        <v>567</v>
      </c>
      <c r="K666" s="24"/>
      <c r="O666"/>
    </row>
    <row r="667" spans="2:15" s="23" customFormat="1" ht="15">
      <c r="B667" s="60">
        <v>3000</v>
      </c>
      <c r="C667" s="38" t="s">
        <v>569</v>
      </c>
      <c r="D667" s="30">
        <v>115</v>
      </c>
      <c r="E667" s="30" t="s">
        <v>70</v>
      </c>
      <c r="F667" s="37">
        <v>2607.3270000000025</v>
      </c>
      <c r="G667" s="59">
        <v>-0.87557933918519693</v>
      </c>
      <c r="H667" s="35">
        <v>335</v>
      </c>
      <c r="I667" s="58">
        <v>6</v>
      </c>
      <c r="J667" s="57" t="s">
        <v>567</v>
      </c>
      <c r="K667" s="24"/>
      <c r="O667"/>
    </row>
    <row r="668" spans="2:15" s="23" customFormat="1" ht="15">
      <c r="B668" s="60">
        <v>3000</v>
      </c>
      <c r="C668" s="38" t="s">
        <v>569</v>
      </c>
      <c r="D668" s="30">
        <v>923</v>
      </c>
      <c r="E668" s="30" t="s">
        <v>647</v>
      </c>
      <c r="F668" s="37">
        <v>3672.8509999999997</v>
      </c>
      <c r="G668" s="59">
        <v>-0.87137635049231921</v>
      </c>
      <c r="H668" s="35">
        <v>336</v>
      </c>
      <c r="I668" s="58">
        <v>6</v>
      </c>
      <c r="J668" s="57" t="s">
        <v>567</v>
      </c>
      <c r="K668" s="24"/>
      <c r="O668"/>
    </row>
    <row r="669" spans="2:15" s="23" customFormat="1" ht="15">
      <c r="B669" s="60">
        <v>3000</v>
      </c>
      <c r="C669" s="38" t="s">
        <v>569</v>
      </c>
      <c r="D669" s="30">
        <v>921</v>
      </c>
      <c r="E669" s="30" t="s">
        <v>145</v>
      </c>
      <c r="F669" s="37">
        <v>2578.3990000000008</v>
      </c>
      <c r="G669" s="59">
        <v>-0.79388002963050475</v>
      </c>
      <c r="H669" s="35">
        <v>379</v>
      </c>
      <c r="I669" s="58">
        <v>6</v>
      </c>
      <c r="J669" s="57" t="s">
        <v>567</v>
      </c>
      <c r="K669" s="24"/>
      <c r="O669"/>
    </row>
    <row r="670" spans="2:15" s="23" customFormat="1" ht="15">
      <c r="B670" s="60">
        <v>3000</v>
      </c>
      <c r="C670" s="38" t="s">
        <v>569</v>
      </c>
      <c r="D670" s="30">
        <v>434</v>
      </c>
      <c r="E670" s="30" t="s">
        <v>646</v>
      </c>
      <c r="F670" s="37">
        <v>2859.445999999999</v>
      </c>
      <c r="G670" s="59">
        <v>-0.76755557977982902</v>
      </c>
      <c r="H670" s="35">
        <v>390</v>
      </c>
      <c r="I670" s="58">
        <v>7</v>
      </c>
      <c r="J670" s="57" t="s">
        <v>567</v>
      </c>
      <c r="K670" s="24"/>
      <c r="O670"/>
    </row>
    <row r="671" spans="2:15" s="23" customFormat="1" ht="15">
      <c r="B671" s="60">
        <v>3000</v>
      </c>
      <c r="C671" s="38" t="s">
        <v>569</v>
      </c>
      <c r="D671" s="30">
        <v>116</v>
      </c>
      <c r="E671" s="30" t="s">
        <v>244</v>
      </c>
      <c r="F671" s="37">
        <v>3951.5990000000011</v>
      </c>
      <c r="G671" s="59">
        <v>-0.75323611517524436</v>
      </c>
      <c r="H671" s="35">
        <v>397</v>
      </c>
      <c r="I671" s="58">
        <v>7</v>
      </c>
      <c r="J671" s="57" t="s">
        <v>567</v>
      </c>
      <c r="K671" s="24"/>
      <c r="O671"/>
    </row>
    <row r="672" spans="2:15" s="23" customFormat="1" ht="15">
      <c r="B672" s="60">
        <v>3000</v>
      </c>
      <c r="C672" s="38" t="s">
        <v>569</v>
      </c>
      <c r="D672" s="30">
        <v>841</v>
      </c>
      <c r="E672" s="30" t="s">
        <v>645</v>
      </c>
      <c r="F672" s="37">
        <v>2972.069</v>
      </c>
      <c r="G672" s="59">
        <v>-0.602334222984655</v>
      </c>
      <c r="H672" s="35">
        <v>464</v>
      </c>
      <c r="I672" s="58">
        <v>7</v>
      </c>
      <c r="J672" s="57" t="s">
        <v>567</v>
      </c>
      <c r="K672" s="24"/>
      <c r="O672"/>
    </row>
    <row r="673" spans="2:15" s="23" customFormat="1" ht="15">
      <c r="B673" s="60">
        <v>3000</v>
      </c>
      <c r="C673" s="38" t="s">
        <v>569</v>
      </c>
      <c r="D673" s="30">
        <v>1212</v>
      </c>
      <c r="E673" s="30" t="s">
        <v>644</v>
      </c>
      <c r="F673" s="37">
        <v>3596.4939999999997</v>
      </c>
      <c r="G673" s="59">
        <v>-0.58775287714322622</v>
      </c>
      <c r="H673" s="35">
        <v>472</v>
      </c>
      <c r="I673" s="58">
        <v>7</v>
      </c>
      <c r="J673" s="57" t="s">
        <v>567</v>
      </c>
      <c r="K673" s="24"/>
      <c r="O673"/>
    </row>
    <row r="674" spans="2:15" s="23" customFormat="1" ht="15">
      <c r="B674" s="60">
        <v>3000</v>
      </c>
      <c r="C674" s="38" t="s">
        <v>569</v>
      </c>
      <c r="D674" s="30">
        <v>1143</v>
      </c>
      <c r="E674" s="30" t="s">
        <v>643</v>
      </c>
      <c r="F674" s="37">
        <v>5324.1259999999975</v>
      </c>
      <c r="G674" s="59">
        <v>-0.55928334482335862</v>
      </c>
      <c r="H674" s="35">
        <v>492</v>
      </c>
      <c r="I674" s="58">
        <v>7</v>
      </c>
      <c r="J674" s="57" t="s">
        <v>567</v>
      </c>
      <c r="K674" s="24"/>
      <c r="O674"/>
    </row>
    <row r="675" spans="2:15" s="23" customFormat="1" ht="15">
      <c r="B675" s="60">
        <v>3000</v>
      </c>
      <c r="C675" s="38" t="s">
        <v>569</v>
      </c>
      <c r="D675" s="30">
        <v>533</v>
      </c>
      <c r="E675" s="30" t="s">
        <v>286</v>
      </c>
      <c r="F675" s="37">
        <v>2507.6950000000002</v>
      </c>
      <c r="G675" s="59">
        <v>-0.54370831688599253</v>
      </c>
      <c r="H675" s="35">
        <v>500</v>
      </c>
      <c r="I675" s="58">
        <v>7</v>
      </c>
      <c r="J675" s="57" t="s">
        <v>567</v>
      </c>
      <c r="K675" s="24"/>
      <c r="O675"/>
    </row>
    <row r="676" spans="2:15" s="23" customFormat="1" ht="15">
      <c r="B676" s="60">
        <v>3000</v>
      </c>
      <c r="C676" s="38" t="s">
        <v>569</v>
      </c>
      <c r="D676" s="30">
        <v>913</v>
      </c>
      <c r="E676" s="30" t="s">
        <v>642</v>
      </c>
      <c r="F676" s="37">
        <v>1802.9379999999999</v>
      </c>
      <c r="G676" s="59">
        <v>-0.35421928204916792</v>
      </c>
      <c r="H676" s="35">
        <v>587</v>
      </c>
      <c r="I676" s="58">
        <v>9</v>
      </c>
      <c r="J676" s="57" t="s">
        <v>567</v>
      </c>
      <c r="K676" s="24"/>
      <c r="O676"/>
    </row>
    <row r="677" spans="2:15" s="23" customFormat="1" ht="15">
      <c r="B677" s="60">
        <v>3000</v>
      </c>
      <c r="C677" s="38" t="s">
        <v>569</v>
      </c>
      <c r="D677" s="30">
        <v>1631</v>
      </c>
      <c r="E677" s="30" t="s">
        <v>641</v>
      </c>
      <c r="F677" s="37">
        <v>3250.4609999999998</v>
      </c>
      <c r="G677" s="59">
        <v>-0.35210832022704813</v>
      </c>
      <c r="H677" s="35">
        <v>589</v>
      </c>
      <c r="I677" s="58">
        <v>9</v>
      </c>
      <c r="J677" s="57" t="s">
        <v>567</v>
      </c>
      <c r="K677" s="24"/>
      <c r="O677"/>
    </row>
    <row r="678" spans="2:15" s="23" customFormat="1" ht="15">
      <c r="B678" s="60">
        <v>3000</v>
      </c>
      <c r="C678" s="38" t="s">
        <v>569</v>
      </c>
      <c r="D678" s="30">
        <v>1032</v>
      </c>
      <c r="E678" s="30" t="s">
        <v>640</v>
      </c>
      <c r="F678" s="37">
        <v>3338.6049999999982</v>
      </c>
      <c r="G678" s="59">
        <v>-0.33695931435425674</v>
      </c>
      <c r="H678" s="35">
        <v>602</v>
      </c>
      <c r="I678" s="58">
        <v>9</v>
      </c>
      <c r="J678" s="57" t="s">
        <v>567</v>
      </c>
      <c r="K678" s="24"/>
      <c r="O678"/>
    </row>
    <row r="679" spans="2:15" s="23" customFormat="1" ht="15">
      <c r="B679" s="60">
        <v>3000</v>
      </c>
      <c r="C679" s="38" t="s">
        <v>569</v>
      </c>
      <c r="D679" s="30">
        <v>1214</v>
      </c>
      <c r="E679" s="30" t="s">
        <v>639</v>
      </c>
      <c r="F679" s="37">
        <v>2496.5779999999986</v>
      </c>
      <c r="G679" s="59">
        <v>-0.3294201492853519</v>
      </c>
      <c r="H679" s="35">
        <v>609</v>
      </c>
      <c r="I679" s="58">
        <v>9</v>
      </c>
      <c r="J679" s="57" t="s">
        <v>567</v>
      </c>
      <c r="K679" s="24"/>
      <c r="O679"/>
    </row>
    <row r="680" spans="2:15" s="23" customFormat="1" ht="15">
      <c r="B680" s="60">
        <v>3000</v>
      </c>
      <c r="C680" s="38" t="s">
        <v>569</v>
      </c>
      <c r="D680" s="30">
        <v>1132</v>
      </c>
      <c r="E680" s="30" t="s">
        <v>638</v>
      </c>
      <c r="F680" s="37">
        <v>4352.875</v>
      </c>
      <c r="G680" s="59">
        <v>-0.31899797610531627</v>
      </c>
      <c r="H680" s="35">
        <v>612</v>
      </c>
      <c r="I680" s="58">
        <v>9</v>
      </c>
      <c r="J680" s="57" t="s">
        <v>567</v>
      </c>
      <c r="K680" s="24"/>
      <c r="O680"/>
    </row>
    <row r="681" spans="2:15" s="23" customFormat="1" ht="15">
      <c r="B681" s="60">
        <v>3000</v>
      </c>
      <c r="C681" s="38" t="s">
        <v>569</v>
      </c>
      <c r="D681" s="30">
        <v>933</v>
      </c>
      <c r="E681" s="30" t="s">
        <v>178</v>
      </c>
      <c r="F681" s="37">
        <v>3932.5759999999982</v>
      </c>
      <c r="G681" s="59">
        <v>-0.31292212675751596</v>
      </c>
      <c r="H681" s="35">
        <v>614</v>
      </c>
      <c r="I681" s="58">
        <v>9</v>
      </c>
      <c r="J681" s="57" t="s">
        <v>567</v>
      </c>
      <c r="K681" s="24"/>
      <c r="O681"/>
    </row>
    <row r="682" spans="2:15" s="23" customFormat="1" ht="15">
      <c r="B682" s="60">
        <v>3000</v>
      </c>
      <c r="C682" s="38" t="s">
        <v>569</v>
      </c>
      <c r="D682" s="30">
        <v>1034</v>
      </c>
      <c r="E682" s="30" t="s">
        <v>637</v>
      </c>
      <c r="F682" s="37">
        <v>3414.0759999999991</v>
      </c>
      <c r="G682" s="59">
        <v>-0.29871654136209191</v>
      </c>
      <c r="H682" s="35">
        <v>624</v>
      </c>
      <c r="I682" s="58">
        <v>9</v>
      </c>
      <c r="J682" s="57" t="s">
        <v>567</v>
      </c>
      <c r="K682" s="24"/>
      <c r="O682"/>
    </row>
    <row r="683" spans="2:15" s="23" customFormat="1" ht="15">
      <c r="B683" s="60">
        <v>3000</v>
      </c>
      <c r="C683" s="38" t="s">
        <v>569</v>
      </c>
      <c r="D683" s="30">
        <v>1213</v>
      </c>
      <c r="E683" s="30" t="s">
        <v>636</v>
      </c>
      <c r="F683" s="37">
        <v>2447.0470000000005</v>
      </c>
      <c r="G683" s="59">
        <v>-0.28794057466307937</v>
      </c>
      <c r="H683" s="35">
        <v>628</v>
      </c>
      <c r="I683" s="58">
        <v>9</v>
      </c>
      <c r="J683" s="57" t="s">
        <v>567</v>
      </c>
      <c r="K683" s="24"/>
      <c r="O683"/>
    </row>
    <row r="684" spans="2:15" s="23" customFormat="1" ht="15">
      <c r="B684" s="60">
        <v>3000</v>
      </c>
      <c r="C684" s="38" t="s">
        <v>569</v>
      </c>
      <c r="D684" s="30">
        <v>854</v>
      </c>
      <c r="E684" s="30" t="s">
        <v>635</v>
      </c>
      <c r="F684" s="37">
        <v>3137.4320000000016</v>
      </c>
      <c r="G684" s="59">
        <v>-0.28612413611616888</v>
      </c>
      <c r="H684" s="35">
        <v>632</v>
      </c>
      <c r="I684" s="58">
        <v>9</v>
      </c>
      <c r="J684" s="57" t="s">
        <v>567</v>
      </c>
      <c r="K684" s="24"/>
      <c r="O684"/>
    </row>
    <row r="685" spans="2:15" s="23" customFormat="1" ht="15">
      <c r="B685" s="60">
        <v>3000</v>
      </c>
      <c r="C685" s="38" t="s">
        <v>569</v>
      </c>
      <c r="D685" s="30">
        <v>922</v>
      </c>
      <c r="E685" s="30" t="s">
        <v>140</v>
      </c>
      <c r="F685" s="37">
        <v>2565.7159999999994</v>
      </c>
      <c r="G685" s="59">
        <v>-0.25848541661180158</v>
      </c>
      <c r="H685" s="35">
        <v>650</v>
      </c>
      <c r="I685" s="58">
        <v>9</v>
      </c>
      <c r="J685" s="57" t="s">
        <v>567</v>
      </c>
      <c r="K685" s="24"/>
      <c r="O685"/>
    </row>
    <row r="686" spans="2:15" s="23" customFormat="1" ht="15">
      <c r="B686" s="60">
        <v>3000</v>
      </c>
      <c r="C686" s="38" t="s">
        <v>569</v>
      </c>
      <c r="D686" s="30">
        <v>522</v>
      </c>
      <c r="E686" s="30" t="s">
        <v>291</v>
      </c>
      <c r="F686" s="37">
        <v>3345.0540000000001</v>
      </c>
      <c r="G686" s="59">
        <v>-0.25459101819957347</v>
      </c>
      <c r="H686" s="35">
        <v>656</v>
      </c>
      <c r="I686" s="58">
        <v>9</v>
      </c>
      <c r="J686" s="57" t="s">
        <v>567</v>
      </c>
      <c r="K686" s="24"/>
      <c r="O686"/>
    </row>
    <row r="687" spans="2:15" s="23" customFormat="1" ht="15">
      <c r="B687" s="60">
        <v>3000</v>
      </c>
      <c r="C687" s="38" t="s">
        <v>569</v>
      </c>
      <c r="D687" s="30">
        <v>1215</v>
      </c>
      <c r="E687" s="30" t="s">
        <v>634</v>
      </c>
      <c r="F687" s="37">
        <v>4696.7389999999996</v>
      </c>
      <c r="G687" s="59">
        <v>-0.23088603823237527</v>
      </c>
      <c r="H687" s="35">
        <v>675</v>
      </c>
      <c r="I687" s="58">
        <v>9</v>
      </c>
      <c r="J687" s="57" t="s">
        <v>567</v>
      </c>
      <c r="K687" s="24"/>
      <c r="O687"/>
    </row>
    <row r="688" spans="2:15" s="23" customFormat="1" ht="15">
      <c r="B688" s="60">
        <v>3000</v>
      </c>
      <c r="C688" s="38" t="s">
        <v>569</v>
      </c>
      <c r="D688" s="30">
        <v>1344</v>
      </c>
      <c r="E688" s="30" t="s">
        <v>633</v>
      </c>
      <c r="F688" s="37">
        <v>3108.7680000000023</v>
      </c>
      <c r="G688" s="59">
        <v>-0.22930884418995631</v>
      </c>
      <c r="H688" s="35">
        <v>677</v>
      </c>
      <c r="I688" s="58">
        <v>9</v>
      </c>
      <c r="J688" s="57" t="s">
        <v>567</v>
      </c>
      <c r="K688" s="24"/>
      <c r="O688"/>
    </row>
    <row r="689" spans="2:15" s="23" customFormat="1" ht="15">
      <c r="B689" s="60">
        <v>3000</v>
      </c>
      <c r="C689" s="38" t="s">
        <v>569</v>
      </c>
      <c r="D689" s="30">
        <v>133</v>
      </c>
      <c r="E689" s="30" t="s">
        <v>110</v>
      </c>
      <c r="F689" s="37">
        <v>4173.8900000000003</v>
      </c>
      <c r="G689" s="59">
        <v>-0.22509897175158747</v>
      </c>
      <c r="H689" s="35">
        <v>681</v>
      </c>
      <c r="I689" s="58">
        <v>9</v>
      </c>
      <c r="J689" s="57" t="s">
        <v>567</v>
      </c>
      <c r="K689" s="24"/>
      <c r="O689"/>
    </row>
    <row r="690" spans="2:15" s="23" customFormat="1" ht="15">
      <c r="B690" s="60">
        <v>3000</v>
      </c>
      <c r="C690" s="38" t="s">
        <v>569</v>
      </c>
      <c r="D690" s="30">
        <v>1353</v>
      </c>
      <c r="E690" s="30" t="s">
        <v>632</v>
      </c>
      <c r="F690" s="37">
        <v>2609.3779999999988</v>
      </c>
      <c r="G690" s="59">
        <v>-0.22496910059676262</v>
      </c>
      <c r="H690" s="35">
        <v>682</v>
      </c>
      <c r="I690" s="58">
        <v>9</v>
      </c>
      <c r="J690" s="57" t="s">
        <v>567</v>
      </c>
      <c r="K690" s="24"/>
      <c r="O690"/>
    </row>
    <row r="691" spans="2:15" s="23" customFormat="1" ht="15">
      <c r="B691" s="60">
        <v>3000</v>
      </c>
      <c r="C691" s="38" t="s">
        <v>569</v>
      </c>
      <c r="D691" s="30">
        <v>1141</v>
      </c>
      <c r="E691" s="30" t="s">
        <v>631</v>
      </c>
      <c r="F691" s="37">
        <v>4283.338999999999</v>
      </c>
      <c r="G691" s="59">
        <v>-0.20486639490839828</v>
      </c>
      <c r="H691" s="35">
        <v>694</v>
      </c>
      <c r="I691" s="58">
        <v>10</v>
      </c>
      <c r="J691" s="57" t="s">
        <v>567</v>
      </c>
      <c r="K691" s="24"/>
      <c r="O691"/>
    </row>
    <row r="692" spans="2:15" s="23" customFormat="1" ht="15">
      <c r="B692" s="60">
        <v>3000</v>
      </c>
      <c r="C692" s="38" t="s">
        <v>569</v>
      </c>
      <c r="D692" s="30">
        <v>932</v>
      </c>
      <c r="E692" s="30" t="s">
        <v>630</v>
      </c>
      <c r="F692" s="37">
        <v>5315.2340000000013</v>
      </c>
      <c r="G692" s="59">
        <v>-0.20426743180511725</v>
      </c>
      <c r="H692" s="35">
        <v>695</v>
      </c>
      <c r="I692" s="58">
        <v>10</v>
      </c>
      <c r="J692" s="57" t="s">
        <v>567</v>
      </c>
      <c r="K692" s="24"/>
      <c r="O692"/>
    </row>
    <row r="693" spans="2:15" s="23" customFormat="1" ht="15">
      <c r="B693" s="60">
        <v>3000</v>
      </c>
      <c r="C693" s="38" t="s">
        <v>569</v>
      </c>
      <c r="D693" s="30">
        <v>421</v>
      </c>
      <c r="E693" s="30" t="s">
        <v>91</v>
      </c>
      <c r="F693" s="37">
        <v>3604.4370000000017</v>
      </c>
      <c r="G693" s="59">
        <v>-0.19706868276676626</v>
      </c>
      <c r="H693" s="35">
        <v>699</v>
      </c>
      <c r="I693" s="58">
        <v>10</v>
      </c>
      <c r="J693" s="57" t="s">
        <v>567</v>
      </c>
      <c r="K693" s="24"/>
      <c r="O693"/>
    </row>
    <row r="694" spans="2:15" s="23" customFormat="1" ht="15">
      <c r="B694" s="76">
        <v>3000</v>
      </c>
      <c r="C694" s="75" t="s">
        <v>569</v>
      </c>
      <c r="D694" s="74">
        <v>422</v>
      </c>
      <c r="E694" s="74" t="s">
        <v>98</v>
      </c>
      <c r="F694" s="73">
        <v>2768.9090000000001</v>
      </c>
      <c r="G694" s="72">
        <v>-0.17111314883354847</v>
      </c>
      <c r="H694" s="71">
        <v>711</v>
      </c>
      <c r="I694" s="70">
        <v>10</v>
      </c>
      <c r="J694" s="69" t="s">
        <v>567</v>
      </c>
      <c r="K694" s="24"/>
      <c r="O694"/>
    </row>
    <row r="695" spans="2:15" s="23" customFormat="1" ht="15">
      <c r="B695" s="60">
        <v>3000</v>
      </c>
      <c r="C695" s="38" t="s">
        <v>569</v>
      </c>
      <c r="D695" s="30">
        <v>1633</v>
      </c>
      <c r="E695" s="30" t="s">
        <v>629</v>
      </c>
      <c r="F695" s="37">
        <v>5055.4580000000024</v>
      </c>
      <c r="G695" s="59">
        <v>-0.12919583254971687</v>
      </c>
      <c r="H695" s="35">
        <v>740</v>
      </c>
      <c r="I695" s="58">
        <v>10</v>
      </c>
      <c r="J695" s="57" t="s">
        <v>567</v>
      </c>
      <c r="K695" s="24"/>
      <c r="O695"/>
    </row>
    <row r="696" spans="2:15" s="23" customFormat="1" ht="15">
      <c r="B696" s="60">
        <v>3000</v>
      </c>
      <c r="C696" s="38" t="s">
        <v>569</v>
      </c>
      <c r="D696" s="30">
        <v>1035</v>
      </c>
      <c r="E696" s="30" t="s">
        <v>628</v>
      </c>
      <c r="F696" s="37">
        <v>2234.777</v>
      </c>
      <c r="G696" s="59">
        <v>-0.12742973709816693</v>
      </c>
      <c r="H696" s="35">
        <v>743</v>
      </c>
      <c r="I696" s="58">
        <v>10</v>
      </c>
      <c r="J696" s="57" t="s">
        <v>567</v>
      </c>
      <c r="K696" s="24"/>
      <c r="O696"/>
    </row>
    <row r="697" spans="2:15" s="23" customFormat="1" ht="15">
      <c r="B697" s="60">
        <v>3000</v>
      </c>
      <c r="C697" s="38" t="s">
        <v>569</v>
      </c>
      <c r="D697" s="30">
        <v>523</v>
      </c>
      <c r="E697" s="30" t="s">
        <v>292</v>
      </c>
      <c r="F697" s="37">
        <v>2722.2179999999994</v>
      </c>
      <c r="G697" s="59">
        <v>-4.9584811028864126E-2</v>
      </c>
      <c r="H697" s="35">
        <v>790</v>
      </c>
      <c r="I697" s="58">
        <v>10</v>
      </c>
      <c r="J697" s="57" t="s">
        <v>567</v>
      </c>
      <c r="K697" s="24"/>
      <c r="O697"/>
    </row>
    <row r="698" spans="2:15" s="23" customFormat="1" ht="15">
      <c r="B698" s="60">
        <v>3000</v>
      </c>
      <c r="C698" s="38" t="s">
        <v>569</v>
      </c>
      <c r="D698" s="30">
        <v>122</v>
      </c>
      <c r="E698" s="30" t="s">
        <v>80</v>
      </c>
      <c r="F698" s="37">
        <v>3188.6359999999995</v>
      </c>
      <c r="G698" s="59">
        <v>-2.904875571331347E-2</v>
      </c>
      <c r="H698" s="35">
        <v>802</v>
      </c>
      <c r="I698" s="58">
        <v>10</v>
      </c>
      <c r="J698" s="57" t="s">
        <v>567</v>
      </c>
      <c r="K698" s="24"/>
      <c r="O698"/>
    </row>
    <row r="699" spans="2:15" s="23" customFormat="1" ht="15">
      <c r="B699" s="60">
        <v>3000</v>
      </c>
      <c r="C699" s="38" t="s">
        <v>569</v>
      </c>
      <c r="D699" s="30">
        <v>125</v>
      </c>
      <c r="E699" s="30" t="s">
        <v>100</v>
      </c>
      <c r="F699" s="37">
        <v>3552.07</v>
      </c>
      <c r="G699" s="59">
        <v>-1.8800161866572865E-2</v>
      </c>
      <c r="H699" s="35">
        <v>808</v>
      </c>
      <c r="I699" s="58">
        <v>10</v>
      </c>
      <c r="J699" s="57" t="s">
        <v>567</v>
      </c>
      <c r="K699" s="24"/>
      <c r="O699"/>
    </row>
    <row r="700" spans="2:15" s="23" customFormat="1" ht="15">
      <c r="B700" s="60">
        <v>3000</v>
      </c>
      <c r="C700" s="38" t="s">
        <v>569</v>
      </c>
      <c r="D700" s="30">
        <v>1355</v>
      </c>
      <c r="E700" s="30" t="s">
        <v>627</v>
      </c>
      <c r="F700" s="37">
        <v>2643.6810000000014</v>
      </c>
      <c r="G700" s="59">
        <v>-1.5204524947838182E-2</v>
      </c>
      <c r="H700" s="35">
        <v>809</v>
      </c>
      <c r="I700" s="58">
        <v>10</v>
      </c>
      <c r="J700" s="57" t="s">
        <v>567</v>
      </c>
      <c r="K700" s="24"/>
      <c r="O700"/>
    </row>
    <row r="701" spans="2:15" s="23" customFormat="1" ht="15">
      <c r="B701" s="60">
        <v>3000</v>
      </c>
      <c r="C701" s="38" t="s">
        <v>569</v>
      </c>
      <c r="D701" s="30">
        <v>121</v>
      </c>
      <c r="E701" s="30" t="s">
        <v>97</v>
      </c>
      <c r="F701" s="37">
        <v>4137.8660000000009</v>
      </c>
      <c r="G701" s="59">
        <v>-8.8225005007630704E-3</v>
      </c>
      <c r="H701" s="35">
        <v>816</v>
      </c>
      <c r="I701" s="58">
        <v>10</v>
      </c>
      <c r="J701" s="57" t="s">
        <v>567</v>
      </c>
      <c r="K701" s="24"/>
      <c r="O701"/>
    </row>
    <row r="702" spans="2:15" s="23" customFormat="1" ht="15">
      <c r="B702" s="60">
        <v>3000</v>
      </c>
      <c r="C702" s="38" t="s">
        <v>569</v>
      </c>
      <c r="D702" s="30">
        <v>1641</v>
      </c>
      <c r="E702" s="30" t="s">
        <v>626</v>
      </c>
      <c r="F702" s="37">
        <v>3726.5470000000009</v>
      </c>
      <c r="G702" s="59">
        <v>-7.0390913486717728E-3</v>
      </c>
      <c r="H702" s="35">
        <v>818</v>
      </c>
      <c r="I702" s="58">
        <v>10</v>
      </c>
      <c r="J702" s="57" t="s">
        <v>567</v>
      </c>
      <c r="K702" s="24"/>
      <c r="O702"/>
    </row>
    <row r="703" spans="2:15" s="23" customFormat="1" ht="15">
      <c r="B703" s="60">
        <v>3000</v>
      </c>
      <c r="C703" s="38" t="s">
        <v>569</v>
      </c>
      <c r="D703" s="30">
        <v>433</v>
      </c>
      <c r="E703" s="30" t="s">
        <v>90</v>
      </c>
      <c r="F703" s="37">
        <v>2102.8879999999995</v>
      </c>
      <c r="G703" s="59">
        <v>9.1380591395181909E-3</v>
      </c>
      <c r="H703" s="35">
        <v>834</v>
      </c>
      <c r="I703" s="58">
        <v>10</v>
      </c>
      <c r="J703" s="57" t="s">
        <v>567</v>
      </c>
      <c r="K703" s="24"/>
      <c r="O703"/>
    </row>
    <row r="704" spans="2:15" s="23" customFormat="1" ht="15">
      <c r="B704" s="60">
        <v>3000</v>
      </c>
      <c r="C704" s="38" t="s">
        <v>569</v>
      </c>
      <c r="D704" s="30">
        <v>1354</v>
      </c>
      <c r="E704" s="30" t="s">
        <v>625</v>
      </c>
      <c r="F704" s="37">
        <v>2629.2489999999989</v>
      </c>
      <c r="G704" s="59">
        <v>2.054500551545544E-2</v>
      </c>
      <c r="H704" s="35">
        <v>842</v>
      </c>
      <c r="I704" s="58">
        <v>10</v>
      </c>
      <c r="J704" s="57" t="s">
        <v>567</v>
      </c>
      <c r="K704" s="24"/>
      <c r="O704"/>
    </row>
    <row r="705" spans="2:15" s="23" customFormat="1" ht="15">
      <c r="B705" s="60">
        <v>3000</v>
      </c>
      <c r="C705" s="38" t="s">
        <v>569</v>
      </c>
      <c r="D705" s="30">
        <v>1031</v>
      </c>
      <c r="E705" s="30" t="s">
        <v>624</v>
      </c>
      <c r="F705" s="37">
        <v>4511.5169999999971</v>
      </c>
      <c r="G705" s="59">
        <v>2.7309322929298604E-2</v>
      </c>
      <c r="H705" s="35">
        <v>844</v>
      </c>
      <c r="I705" s="58">
        <v>11</v>
      </c>
      <c r="J705" s="57" t="s">
        <v>567</v>
      </c>
      <c r="K705" s="24"/>
      <c r="O705"/>
    </row>
    <row r="706" spans="2:15" s="23" customFormat="1" ht="15">
      <c r="B706" s="60">
        <v>3000</v>
      </c>
      <c r="C706" s="38" t="s">
        <v>569</v>
      </c>
      <c r="D706" s="30">
        <v>1016</v>
      </c>
      <c r="E706" s="30" t="s">
        <v>623</v>
      </c>
      <c r="F706" s="37">
        <v>2704.1569999999997</v>
      </c>
      <c r="G706" s="59">
        <v>3.7760381298446048E-2</v>
      </c>
      <c r="H706" s="35">
        <v>854</v>
      </c>
      <c r="I706" s="58">
        <v>11</v>
      </c>
      <c r="J706" s="57" t="s">
        <v>567</v>
      </c>
      <c r="K706" s="24"/>
      <c r="O706"/>
    </row>
    <row r="707" spans="2:15" s="23" customFormat="1" ht="15">
      <c r="B707" s="60">
        <v>3000</v>
      </c>
      <c r="C707" s="38" t="s">
        <v>569</v>
      </c>
      <c r="D707" s="30">
        <v>1134</v>
      </c>
      <c r="E707" s="30" t="s">
        <v>622</v>
      </c>
      <c r="F707" s="37">
        <v>3182.8630000000007</v>
      </c>
      <c r="G707" s="59">
        <v>4.4226527564564251E-2</v>
      </c>
      <c r="H707" s="35">
        <v>859</v>
      </c>
      <c r="I707" s="58">
        <v>11</v>
      </c>
      <c r="J707" s="57" t="s">
        <v>567</v>
      </c>
      <c r="K707" s="24"/>
      <c r="O707"/>
    </row>
    <row r="708" spans="2:15" s="23" customFormat="1" ht="15">
      <c r="B708" s="60">
        <v>3000</v>
      </c>
      <c r="C708" s="38" t="s">
        <v>569</v>
      </c>
      <c r="D708" s="30">
        <v>1632</v>
      </c>
      <c r="E708" s="30" t="s">
        <v>621</v>
      </c>
      <c r="F708" s="37">
        <v>6106.6719999999978</v>
      </c>
      <c r="G708" s="59">
        <v>4.9889227451156135E-2</v>
      </c>
      <c r="H708" s="35">
        <v>862</v>
      </c>
      <c r="I708" s="58">
        <v>11</v>
      </c>
      <c r="J708" s="57" t="s">
        <v>567</v>
      </c>
      <c r="K708" s="24"/>
      <c r="O708"/>
    </row>
    <row r="709" spans="2:15" s="23" customFormat="1" ht="15">
      <c r="B709" s="60">
        <v>3000</v>
      </c>
      <c r="C709" s="38" t="s">
        <v>569</v>
      </c>
      <c r="D709" s="30">
        <v>123</v>
      </c>
      <c r="E709" s="30" t="s">
        <v>84</v>
      </c>
      <c r="F709" s="37">
        <v>4878.5150000000003</v>
      </c>
      <c r="G709" s="59">
        <v>5.3332253489866074E-2</v>
      </c>
      <c r="H709" s="35">
        <v>866</v>
      </c>
      <c r="I709" s="58">
        <v>11</v>
      </c>
      <c r="J709" s="57" t="s">
        <v>567</v>
      </c>
      <c r="K709" s="24"/>
      <c r="O709"/>
    </row>
    <row r="710" spans="2:15" s="23" customFormat="1" ht="15">
      <c r="B710" s="60">
        <v>3000</v>
      </c>
      <c r="C710" s="38" t="s">
        <v>569</v>
      </c>
      <c r="D710" s="30">
        <v>134</v>
      </c>
      <c r="E710" s="30" t="s">
        <v>102</v>
      </c>
      <c r="F710" s="37">
        <v>2957.2489999999998</v>
      </c>
      <c r="G710" s="59">
        <v>6.1464073968099144E-2</v>
      </c>
      <c r="H710" s="35">
        <v>871</v>
      </c>
      <c r="I710" s="58">
        <v>11</v>
      </c>
      <c r="J710" s="57" t="s">
        <v>567</v>
      </c>
      <c r="K710" s="24"/>
      <c r="O710"/>
    </row>
    <row r="711" spans="2:15" s="23" customFormat="1" ht="15">
      <c r="B711" s="60">
        <v>3000</v>
      </c>
      <c r="C711" s="38" t="s">
        <v>569</v>
      </c>
      <c r="D711" s="30">
        <v>124</v>
      </c>
      <c r="E711" s="30" t="s">
        <v>71</v>
      </c>
      <c r="F711" s="37">
        <v>2487.5700000000002</v>
      </c>
      <c r="G711" s="59">
        <v>6.4661916689498777E-2</v>
      </c>
      <c r="H711" s="35">
        <v>874</v>
      </c>
      <c r="I711" s="58">
        <v>11</v>
      </c>
      <c r="J711" s="57" t="s">
        <v>567</v>
      </c>
      <c r="K711" s="24"/>
      <c r="O711"/>
    </row>
    <row r="712" spans="2:15" s="23" customFormat="1" ht="15">
      <c r="B712" s="60">
        <v>3000</v>
      </c>
      <c r="C712" s="38" t="s">
        <v>569</v>
      </c>
      <c r="D712" s="30">
        <v>1642</v>
      </c>
      <c r="E712" s="30" t="s">
        <v>620</v>
      </c>
      <c r="F712" s="37">
        <v>2810.7790000000014</v>
      </c>
      <c r="G712" s="59">
        <v>8.9636378560615765E-2</v>
      </c>
      <c r="H712" s="35">
        <v>893</v>
      </c>
      <c r="I712" s="58">
        <v>11</v>
      </c>
      <c r="J712" s="57" t="s">
        <v>567</v>
      </c>
      <c r="K712" s="24"/>
      <c r="O712"/>
    </row>
    <row r="713" spans="2:15" s="23" customFormat="1" ht="15">
      <c r="B713" s="60">
        <v>3000</v>
      </c>
      <c r="C713" s="38" t="s">
        <v>569</v>
      </c>
      <c r="D713" s="30">
        <v>1122</v>
      </c>
      <c r="E713" s="30" t="s">
        <v>619</v>
      </c>
      <c r="F713" s="37">
        <v>3916.4610000000007</v>
      </c>
      <c r="G713" s="59">
        <v>0.10783669458514397</v>
      </c>
      <c r="H713" s="35">
        <v>898</v>
      </c>
      <c r="I713" s="58">
        <v>11</v>
      </c>
      <c r="J713" s="57" t="s">
        <v>567</v>
      </c>
      <c r="K713" s="24"/>
      <c r="O713"/>
    </row>
    <row r="714" spans="2:15" s="23" customFormat="1" ht="15">
      <c r="B714" s="60">
        <v>3000</v>
      </c>
      <c r="C714" s="38" t="s">
        <v>569</v>
      </c>
      <c r="D714" s="30">
        <v>931</v>
      </c>
      <c r="E714" s="30" t="s">
        <v>618</v>
      </c>
      <c r="F714" s="37">
        <v>2916.0140000000006</v>
      </c>
      <c r="G714" s="59">
        <v>0.10935557941561984</v>
      </c>
      <c r="H714" s="35">
        <v>899</v>
      </c>
      <c r="I714" s="58">
        <v>11</v>
      </c>
      <c r="J714" s="57" t="s">
        <v>567</v>
      </c>
      <c r="K714" s="24"/>
      <c r="O714"/>
    </row>
    <row r="715" spans="2:15" s="23" customFormat="1" ht="15">
      <c r="B715" s="60">
        <v>3000</v>
      </c>
      <c r="C715" s="38" t="s">
        <v>569</v>
      </c>
      <c r="D715" s="30">
        <v>135</v>
      </c>
      <c r="E715" s="30" t="s">
        <v>251</v>
      </c>
      <c r="F715" s="37">
        <v>4553.63</v>
      </c>
      <c r="G715" s="59">
        <v>0.11077477108929279</v>
      </c>
      <c r="H715" s="35">
        <v>900</v>
      </c>
      <c r="I715" s="58">
        <v>11</v>
      </c>
      <c r="J715" s="57" t="s">
        <v>567</v>
      </c>
      <c r="K715" s="24"/>
      <c r="O715"/>
    </row>
    <row r="716" spans="2:15" s="23" customFormat="1" ht="15">
      <c r="B716" s="60">
        <v>3000</v>
      </c>
      <c r="C716" s="38" t="s">
        <v>569</v>
      </c>
      <c r="D716" s="30">
        <v>1622</v>
      </c>
      <c r="E716" s="30" t="s">
        <v>617</v>
      </c>
      <c r="F716" s="37">
        <v>10186.253999999995</v>
      </c>
      <c r="G716" s="59">
        <v>0.1213702368909383</v>
      </c>
      <c r="H716" s="35">
        <v>909</v>
      </c>
      <c r="I716" s="58">
        <v>11</v>
      </c>
      <c r="J716" s="57" t="s">
        <v>567</v>
      </c>
      <c r="K716" s="24"/>
      <c r="O716"/>
    </row>
    <row r="717" spans="2:15" s="23" customFormat="1" ht="15">
      <c r="B717" s="60">
        <v>3000</v>
      </c>
      <c r="C717" s="38" t="s">
        <v>569</v>
      </c>
      <c r="D717" s="30">
        <v>846</v>
      </c>
      <c r="E717" s="30" t="s">
        <v>616</v>
      </c>
      <c r="F717" s="37">
        <v>3356.1939999999991</v>
      </c>
      <c r="G717" s="59">
        <v>0.13345970915626365</v>
      </c>
      <c r="H717" s="35">
        <v>920</v>
      </c>
      <c r="I717" s="58">
        <v>11</v>
      </c>
      <c r="J717" s="57" t="s">
        <v>567</v>
      </c>
      <c r="K717" s="24"/>
      <c r="O717"/>
    </row>
    <row r="718" spans="2:15" s="23" customFormat="1" ht="15">
      <c r="B718" s="60">
        <v>3000</v>
      </c>
      <c r="C718" s="38" t="s">
        <v>569</v>
      </c>
      <c r="D718" s="30">
        <v>855</v>
      </c>
      <c r="E718" s="30" t="s">
        <v>615</v>
      </c>
      <c r="F718" s="37">
        <v>2935.94</v>
      </c>
      <c r="G718" s="59">
        <v>0.16856593219450727</v>
      </c>
      <c r="H718" s="35">
        <v>941</v>
      </c>
      <c r="I718" s="58">
        <v>11</v>
      </c>
      <c r="J718" s="57" t="s">
        <v>567</v>
      </c>
      <c r="K718" s="24"/>
      <c r="O718"/>
    </row>
    <row r="719" spans="2:15" s="23" customFormat="1" ht="15">
      <c r="B719" s="60">
        <v>3000</v>
      </c>
      <c r="C719" s="38" t="s">
        <v>569</v>
      </c>
      <c r="D719" s="30">
        <v>1352</v>
      </c>
      <c r="E719" s="30" t="s">
        <v>614</v>
      </c>
      <c r="F719" s="37">
        <v>3054.4919999999997</v>
      </c>
      <c r="G719" s="59">
        <v>0.17859250315053862</v>
      </c>
      <c r="H719" s="35">
        <v>947</v>
      </c>
      <c r="I719" s="58">
        <v>11</v>
      </c>
      <c r="J719" s="57" t="s">
        <v>567</v>
      </c>
      <c r="K719" s="24"/>
      <c r="O719"/>
    </row>
    <row r="720" spans="2:15" s="23" customFormat="1" ht="15">
      <c r="B720" s="60">
        <v>3000</v>
      </c>
      <c r="C720" s="38" t="s">
        <v>569</v>
      </c>
      <c r="D720" s="30">
        <v>136</v>
      </c>
      <c r="E720" s="30" t="s">
        <v>613</v>
      </c>
      <c r="F720" s="37">
        <v>4261.3480000000009</v>
      </c>
      <c r="G720" s="59">
        <v>0.18891239259540865</v>
      </c>
      <c r="H720" s="35">
        <v>950</v>
      </c>
      <c r="I720" s="58">
        <v>11</v>
      </c>
      <c r="J720" s="57" t="s">
        <v>567</v>
      </c>
      <c r="K720" s="24"/>
      <c r="O720"/>
    </row>
    <row r="721" spans="2:15" s="23" customFormat="1" ht="15">
      <c r="B721" s="60">
        <v>3000</v>
      </c>
      <c r="C721" s="38" t="s">
        <v>569</v>
      </c>
      <c r="D721" s="30">
        <v>857</v>
      </c>
      <c r="E721" s="30" t="s">
        <v>612</v>
      </c>
      <c r="F721" s="37">
        <v>3000.8439999999973</v>
      </c>
      <c r="G721" s="59">
        <v>0.2393284432529158</v>
      </c>
      <c r="H721" s="35">
        <v>987</v>
      </c>
      <c r="I721" s="58">
        <v>11</v>
      </c>
      <c r="J721" s="57" t="s">
        <v>567</v>
      </c>
      <c r="K721" s="24"/>
      <c r="O721"/>
    </row>
    <row r="722" spans="2:15" s="23" customFormat="1" ht="15">
      <c r="B722" s="60">
        <v>3000</v>
      </c>
      <c r="C722" s="38" t="s">
        <v>569</v>
      </c>
      <c r="D722" s="30">
        <v>1217</v>
      </c>
      <c r="E722" s="30" t="s">
        <v>611</v>
      </c>
      <c r="F722" s="37">
        <v>4198.6160000000018</v>
      </c>
      <c r="G722" s="59">
        <v>0.26122592090751162</v>
      </c>
      <c r="H722" s="35">
        <v>1002</v>
      </c>
      <c r="I722" s="58">
        <v>11</v>
      </c>
      <c r="J722" s="57" t="s">
        <v>567</v>
      </c>
      <c r="K722" s="24"/>
      <c r="O722"/>
    </row>
    <row r="723" spans="2:15" s="23" customFormat="1" ht="15">
      <c r="B723" s="60">
        <v>3000</v>
      </c>
      <c r="C723" s="38" t="s">
        <v>569</v>
      </c>
      <c r="D723" s="30">
        <v>1634</v>
      </c>
      <c r="E723" s="30" t="s">
        <v>610</v>
      </c>
      <c r="F723" s="37">
        <v>4743.9030000000021</v>
      </c>
      <c r="G723" s="59">
        <v>0.29315110239789749</v>
      </c>
      <c r="H723" s="35">
        <v>1011</v>
      </c>
      <c r="I723" s="58">
        <v>12</v>
      </c>
      <c r="J723" s="57" t="s">
        <v>567</v>
      </c>
      <c r="K723" s="24"/>
      <c r="O723"/>
    </row>
    <row r="724" spans="2:15" s="23" customFormat="1" ht="15">
      <c r="B724" s="60">
        <v>3000</v>
      </c>
      <c r="C724" s="38" t="s">
        <v>569</v>
      </c>
      <c r="D724" s="30">
        <v>132</v>
      </c>
      <c r="E724" s="30" t="s">
        <v>609</v>
      </c>
      <c r="F724" s="37">
        <v>6159.6540000000005</v>
      </c>
      <c r="G724" s="59">
        <v>0.32203933316990563</v>
      </c>
      <c r="H724" s="35">
        <v>1022</v>
      </c>
      <c r="I724" s="58">
        <v>12</v>
      </c>
      <c r="J724" s="57" t="s">
        <v>567</v>
      </c>
      <c r="K724" s="24"/>
      <c r="O724"/>
    </row>
    <row r="725" spans="2:15" s="23" customFormat="1" ht="15">
      <c r="B725" s="60">
        <v>3000</v>
      </c>
      <c r="C725" s="38" t="s">
        <v>569</v>
      </c>
      <c r="D725" s="30">
        <v>1043</v>
      </c>
      <c r="E725" s="30" t="s">
        <v>608</v>
      </c>
      <c r="F725" s="37">
        <v>4874.741</v>
      </c>
      <c r="G725" s="59">
        <v>0.32590630101391205</v>
      </c>
      <c r="H725" s="35">
        <v>1024</v>
      </c>
      <c r="I725" s="58">
        <v>12</v>
      </c>
      <c r="J725" s="57" t="s">
        <v>567</v>
      </c>
      <c r="K725" s="24"/>
      <c r="O725"/>
    </row>
    <row r="726" spans="2:15" s="23" customFormat="1" ht="15">
      <c r="B726" s="60">
        <v>3000</v>
      </c>
      <c r="C726" s="38" t="s">
        <v>569</v>
      </c>
      <c r="D726" s="30">
        <v>1015</v>
      </c>
      <c r="E726" s="30" t="s">
        <v>607</v>
      </c>
      <c r="F726" s="37">
        <v>4093.1620000000003</v>
      </c>
      <c r="G726" s="59">
        <v>0.32622297585792348</v>
      </c>
      <c r="H726" s="35">
        <v>1025</v>
      </c>
      <c r="I726" s="58">
        <v>12</v>
      </c>
      <c r="J726" s="57" t="s">
        <v>567</v>
      </c>
      <c r="K726" s="24"/>
      <c r="O726"/>
    </row>
    <row r="727" spans="2:15" s="23" customFormat="1" ht="15">
      <c r="B727" s="60">
        <v>3000</v>
      </c>
      <c r="C727" s="38" t="s">
        <v>569</v>
      </c>
      <c r="D727" s="30">
        <v>1221</v>
      </c>
      <c r="E727" s="30" t="s">
        <v>606</v>
      </c>
      <c r="F727" s="37">
        <v>4369.4720000000016</v>
      </c>
      <c r="G727" s="59">
        <v>0.38219874568492374</v>
      </c>
      <c r="H727" s="35">
        <v>1057</v>
      </c>
      <c r="I727" s="58">
        <v>12</v>
      </c>
      <c r="J727" s="57" t="s">
        <v>567</v>
      </c>
      <c r="K727" s="24"/>
      <c r="O727"/>
    </row>
    <row r="728" spans="2:15" s="23" customFormat="1" ht="15">
      <c r="B728" s="60">
        <v>3000</v>
      </c>
      <c r="C728" s="38" t="s">
        <v>569</v>
      </c>
      <c r="D728" s="30">
        <v>934</v>
      </c>
      <c r="E728" s="30" t="s">
        <v>605</v>
      </c>
      <c r="F728" s="37">
        <v>2046.075</v>
      </c>
      <c r="G728" s="59">
        <v>0.39957977375145298</v>
      </c>
      <c r="H728" s="35">
        <v>1067</v>
      </c>
      <c r="I728" s="58">
        <v>12</v>
      </c>
      <c r="J728" s="57" t="s">
        <v>567</v>
      </c>
      <c r="K728" s="24"/>
      <c r="O728"/>
    </row>
    <row r="729" spans="2:15" s="23" customFormat="1" ht="15">
      <c r="B729" s="60">
        <v>3000</v>
      </c>
      <c r="C729" s="38" t="s">
        <v>569</v>
      </c>
      <c r="D729" s="30">
        <v>1121</v>
      </c>
      <c r="E729" s="30" t="s">
        <v>604</v>
      </c>
      <c r="F729" s="37">
        <v>2120.5709999999999</v>
      </c>
      <c r="G729" s="59">
        <v>0.43149655433378903</v>
      </c>
      <c r="H729" s="35">
        <v>1085</v>
      </c>
      <c r="I729" s="58">
        <v>12</v>
      </c>
      <c r="J729" s="57" t="s">
        <v>567</v>
      </c>
      <c r="K729" s="24"/>
      <c r="O729"/>
    </row>
    <row r="730" spans="2:15" s="23" customFormat="1" ht="15">
      <c r="B730" s="60">
        <v>3000</v>
      </c>
      <c r="C730" s="38" t="s">
        <v>569</v>
      </c>
      <c r="D730" s="30">
        <v>1351</v>
      </c>
      <c r="E730" s="30" t="s">
        <v>603</v>
      </c>
      <c r="F730" s="37">
        <v>3169.7549999999992</v>
      </c>
      <c r="G730" s="59">
        <v>0.44205613513604675</v>
      </c>
      <c r="H730" s="35">
        <v>1092</v>
      </c>
      <c r="I730" s="58">
        <v>12</v>
      </c>
      <c r="J730" s="57" t="s">
        <v>567</v>
      </c>
      <c r="K730" s="24"/>
      <c r="O730"/>
    </row>
    <row r="731" spans="2:15" s="23" customFormat="1" ht="15">
      <c r="B731" s="60">
        <v>3000</v>
      </c>
      <c r="C731" s="38" t="s">
        <v>569</v>
      </c>
      <c r="D731" s="30">
        <v>1124</v>
      </c>
      <c r="E731" s="30" t="s">
        <v>602</v>
      </c>
      <c r="F731" s="37">
        <v>4851.9739999999983</v>
      </c>
      <c r="G731" s="59">
        <v>0.46409980146239077</v>
      </c>
      <c r="H731" s="35">
        <v>1102</v>
      </c>
      <c r="I731" s="58">
        <v>12</v>
      </c>
      <c r="J731" s="57" t="s">
        <v>567</v>
      </c>
      <c r="K731" s="24"/>
      <c r="O731"/>
    </row>
    <row r="732" spans="2:15" s="23" customFormat="1" ht="15">
      <c r="B732" s="60">
        <v>3000</v>
      </c>
      <c r="C732" s="38" t="s">
        <v>569</v>
      </c>
      <c r="D732" s="30">
        <v>1011</v>
      </c>
      <c r="E732" s="30" t="s">
        <v>601</v>
      </c>
      <c r="F732" s="37">
        <v>4599.793999999999</v>
      </c>
      <c r="G732" s="59">
        <v>0.47797347113271399</v>
      </c>
      <c r="H732" s="35">
        <v>1107</v>
      </c>
      <c r="I732" s="58">
        <v>12</v>
      </c>
      <c r="J732" s="57" t="s">
        <v>567</v>
      </c>
      <c r="K732" s="24"/>
      <c r="O732"/>
    </row>
    <row r="733" spans="2:15" s="23" customFormat="1" ht="15">
      <c r="B733" s="60">
        <v>3000</v>
      </c>
      <c r="C733" s="38" t="s">
        <v>569</v>
      </c>
      <c r="D733" s="30">
        <v>1643</v>
      </c>
      <c r="E733" s="30" t="s">
        <v>600</v>
      </c>
      <c r="F733" s="37">
        <v>4273.5390000000007</v>
      </c>
      <c r="G733" s="59">
        <v>0.51753639063704904</v>
      </c>
      <c r="H733" s="35">
        <v>1134</v>
      </c>
      <c r="I733" s="58">
        <v>12</v>
      </c>
      <c r="J733" s="57" t="s">
        <v>567</v>
      </c>
      <c r="K733" s="24"/>
      <c r="O733"/>
    </row>
    <row r="734" spans="2:15" s="23" customFormat="1" ht="15">
      <c r="B734" s="60">
        <v>3000</v>
      </c>
      <c r="C734" s="38" t="s">
        <v>569</v>
      </c>
      <c r="D734" s="30">
        <v>1346</v>
      </c>
      <c r="E734" s="30" t="s">
        <v>599</v>
      </c>
      <c r="F734" s="37">
        <v>2309.9340000000016</v>
      </c>
      <c r="G734" s="59">
        <v>0.52000181368222009</v>
      </c>
      <c r="H734" s="35">
        <v>1135</v>
      </c>
      <c r="I734" s="58">
        <v>12</v>
      </c>
      <c r="J734" s="57" t="s">
        <v>567</v>
      </c>
      <c r="K734" s="24"/>
      <c r="O734"/>
    </row>
    <row r="735" spans="2:15" s="23" customFormat="1" ht="15">
      <c r="B735" s="60">
        <v>3000</v>
      </c>
      <c r="C735" s="38" t="s">
        <v>569</v>
      </c>
      <c r="D735" s="30">
        <v>1216</v>
      </c>
      <c r="E735" s="30" t="s">
        <v>598</v>
      </c>
      <c r="F735" s="37">
        <v>4044.33</v>
      </c>
      <c r="G735" s="59">
        <v>0.62351266954341122</v>
      </c>
      <c r="H735" s="35">
        <v>1172</v>
      </c>
      <c r="I735" s="58">
        <v>13</v>
      </c>
      <c r="J735" s="57" t="s">
        <v>567</v>
      </c>
      <c r="K735" s="24"/>
      <c r="O735"/>
    </row>
    <row r="736" spans="2:15" s="23" customFormat="1" ht="15">
      <c r="B736" s="60">
        <v>3000</v>
      </c>
      <c r="C736" s="38" t="s">
        <v>569</v>
      </c>
      <c r="D736" s="30">
        <v>1131</v>
      </c>
      <c r="E736" s="30" t="s">
        <v>597</v>
      </c>
      <c r="F736" s="37">
        <v>2612.0380000000005</v>
      </c>
      <c r="G736" s="59">
        <v>0.63066600159463637</v>
      </c>
      <c r="H736" s="35">
        <v>1178</v>
      </c>
      <c r="I736" s="58">
        <v>13</v>
      </c>
      <c r="J736" s="57" t="s">
        <v>567</v>
      </c>
      <c r="K736" s="24"/>
      <c r="O736"/>
    </row>
    <row r="737" spans="2:15" s="23" customFormat="1" ht="15">
      <c r="B737" s="60">
        <v>3000</v>
      </c>
      <c r="C737" s="38" t="s">
        <v>569</v>
      </c>
      <c r="D737" s="30">
        <v>431</v>
      </c>
      <c r="E737" s="30" t="s">
        <v>105</v>
      </c>
      <c r="F737" s="37">
        <v>4626.646999999999</v>
      </c>
      <c r="G737" s="59">
        <v>0.64146612495308231</v>
      </c>
      <c r="H737" s="35">
        <v>1186</v>
      </c>
      <c r="I737" s="58">
        <v>13</v>
      </c>
      <c r="J737" s="57" t="s">
        <v>567</v>
      </c>
      <c r="K737" s="24"/>
      <c r="O737"/>
    </row>
    <row r="738" spans="2:15" s="23" customFormat="1" ht="15">
      <c r="B738" s="60">
        <v>3000</v>
      </c>
      <c r="C738" s="38" t="s">
        <v>569</v>
      </c>
      <c r="D738" s="30">
        <v>1335</v>
      </c>
      <c r="E738" s="30" t="s">
        <v>596</v>
      </c>
      <c r="F738" s="37">
        <v>2739.4859999999981</v>
      </c>
      <c r="G738" s="59">
        <v>0.76545634949680708</v>
      </c>
      <c r="H738" s="35">
        <v>1244</v>
      </c>
      <c r="I738" s="58">
        <v>13</v>
      </c>
      <c r="J738" s="57" t="s">
        <v>567</v>
      </c>
      <c r="K738" s="24"/>
      <c r="O738"/>
    </row>
    <row r="739" spans="2:15" s="23" customFormat="1" ht="15">
      <c r="B739" s="60">
        <v>3000</v>
      </c>
      <c r="C739" s="38" t="s">
        <v>569</v>
      </c>
      <c r="D739" s="30">
        <v>1147</v>
      </c>
      <c r="E739" s="30" t="s">
        <v>595</v>
      </c>
      <c r="F739" s="37">
        <v>4001.25</v>
      </c>
      <c r="G739" s="59">
        <v>0.77025423206984278</v>
      </c>
      <c r="H739" s="35">
        <v>1246</v>
      </c>
      <c r="I739" s="58">
        <v>13</v>
      </c>
      <c r="J739" s="57" t="s">
        <v>567</v>
      </c>
      <c r="K739" s="24"/>
      <c r="O739"/>
    </row>
    <row r="740" spans="2:15" s="23" customFormat="1" ht="15">
      <c r="B740" s="60">
        <v>3000</v>
      </c>
      <c r="C740" s="38" t="s">
        <v>569</v>
      </c>
      <c r="D740" s="30">
        <v>1144</v>
      </c>
      <c r="E740" s="30" t="s">
        <v>594</v>
      </c>
      <c r="F740" s="37">
        <v>4132.4029999999993</v>
      </c>
      <c r="G740" s="59">
        <v>0.87757665404388485</v>
      </c>
      <c r="H740" s="35">
        <v>1292</v>
      </c>
      <c r="I740" s="58">
        <v>14</v>
      </c>
      <c r="J740" s="57" t="s">
        <v>567</v>
      </c>
      <c r="K740" s="24"/>
      <c r="O740"/>
    </row>
    <row r="741" spans="2:15" s="23" customFormat="1" ht="15">
      <c r="B741" s="60">
        <v>3000</v>
      </c>
      <c r="C741" s="38" t="s">
        <v>569</v>
      </c>
      <c r="D741" s="30">
        <v>1322</v>
      </c>
      <c r="E741" s="30" t="s">
        <v>593</v>
      </c>
      <c r="F741" s="37">
        <v>3104.1409999999996</v>
      </c>
      <c r="G741" s="59">
        <v>0.92899647200064284</v>
      </c>
      <c r="H741" s="35">
        <v>1314</v>
      </c>
      <c r="I741" s="58">
        <v>14</v>
      </c>
      <c r="J741" s="57" t="s">
        <v>567</v>
      </c>
      <c r="K741" s="24"/>
      <c r="O741"/>
    </row>
    <row r="742" spans="2:15" s="23" customFormat="1" ht="15">
      <c r="B742" s="60">
        <v>3000</v>
      </c>
      <c r="C742" s="38" t="s">
        <v>569</v>
      </c>
      <c r="D742" s="30">
        <v>1332</v>
      </c>
      <c r="E742" s="30" t="s">
        <v>592</v>
      </c>
      <c r="F742" s="37">
        <v>2879.2109999999998</v>
      </c>
      <c r="G742" s="59">
        <v>0.93182143995557376</v>
      </c>
      <c r="H742" s="35">
        <v>1315</v>
      </c>
      <c r="I742" s="58">
        <v>14</v>
      </c>
      <c r="J742" s="57" t="s">
        <v>567</v>
      </c>
      <c r="K742" s="24"/>
      <c r="O742"/>
    </row>
    <row r="743" spans="2:15" s="23" customFormat="1" ht="15">
      <c r="B743" s="60">
        <v>3000</v>
      </c>
      <c r="C743" s="38" t="s">
        <v>569</v>
      </c>
      <c r="D743" s="30">
        <v>1343</v>
      </c>
      <c r="E743" s="30" t="s">
        <v>591</v>
      </c>
      <c r="F743" s="37">
        <v>2351.96</v>
      </c>
      <c r="G743" s="59">
        <v>0.96898132893436018</v>
      </c>
      <c r="H743" s="35">
        <v>1331</v>
      </c>
      <c r="I743" s="58">
        <v>14</v>
      </c>
      <c r="J743" s="57" t="s">
        <v>567</v>
      </c>
      <c r="K743" s="24"/>
      <c r="O743"/>
    </row>
    <row r="744" spans="2:15" s="23" customFormat="1" ht="15">
      <c r="B744" s="60">
        <v>3000</v>
      </c>
      <c r="C744" s="38" t="s">
        <v>569</v>
      </c>
      <c r="D744" s="30">
        <v>863</v>
      </c>
      <c r="E744" s="30" t="s">
        <v>590</v>
      </c>
      <c r="F744" s="37">
        <v>3040.6329999999984</v>
      </c>
      <c r="G744" s="59">
        <v>1.0341385909936629</v>
      </c>
      <c r="H744" s="35">
        <v>1350</v>
      </c>
      <c r="I744" s="58">
        <v>14</v>
      </c>
      <c r="J744" s="57" t="s">
        <v>567</v>
      </c>
      <c r="K744" s="24"/>
      <c r="O744"/>
    </row>
    <row r="745" spans="2:15" s="23" customFormat="1" ht="15">
      <c r="B745" s="60">
        <v>3000</v>
      </c>
      <c r="C745" s="38" t="s">
        <v>569</v>
      </c>
      <c r="D745" s="30">
        <v>864</v>
      </c>
      <c r="E745" s="30" t="s">
        <v>589</v>
      </c>
      <c r="F745" s="37">
        <v>2823.3869999999997</v>
      </c>
      <c r="G745" s="59">
        <v>1.0462841016227717</v>
      </c>
      <c r="H745" s="35">
        <v>1354</v>
      </c>
      <c r="I745" s="58">
        <v>14</v>
      </c>
      <c r="J745" s="57" t="s">
        <v>567</v>
      </c>
      <c r="K745" s="24"/>
      <c r="O745"/>
    </row>
    <row r="746" spans="2:15" s="23" customFormat="1" ht="15">
      <c r="B746" s="60">
        <v>3000</v>
      </c>
      <c r="C746" s="38" t="s">
        <v>569</v>
      </c>
      <c r="D746" s="30">
        <v>542</v>
      </c>
      <c r="E746" s="30" t="s">
        <v>588</v>
      </c>
      <c r="F746" s="37">
        <v>2365.7490000000003</v>
      </c>
      <c r="G746" s="59">
        <v>1.0906645186879336</v>
      </c>
      <c r="H746" s="35">
        <v>1370</v>
      </c>
      <c r="I746" s="58">
        <v>14</v>
      </c>
      <c r="J746" s="57" t="s">
        <v>567</v>
      </c>
      <c r="K746" s="24"/>
      <c r="O746"/>
    </row>
    <row r="747" spans="2:15" s="23" customFormat="1" ht="15">
      <c r="B747" s="60">
        <v>3000</v>
      </c>
      <c r="C747" s="38" t="s">
        <v>569</v>
      </c>
      <c r="D747" s="30">
        <v>1313</v>
      </c>
      <c r="E747" s="30" t="s">
        <v>587</v>
      </c>
      <c r="F747" s="37">
        <v>2037.155</v>
      </c>
      <c r="G747" s="59">
        <v>1.0912201173529337</v>
      </c>
      <c r="H747" s="35">
        <v>1371</v>
      </c>
      <c r="I747" s="58">
        <v>14</v>
      </c>
      <c r="J747" s="57" t="s">
        <v>567</v>
      </c>
      <c r="K747" s="24"/>
      <c r="O747"/>
    </row>
    <row r="748" spans="2:15" s="23" customFormat="1" ht="15">
      <c r="B748" s="60">
        <v>3000</v>
      </c>
      <c r="C748" s="38" t="s">
        <v>569</v>
      </c>
      <c r="D748" s="30">
        <v>1014</v>
      </c>
      <c r="E748" s="30" t="s">
        <v>586</v>
      </c>
      <c r="F748" s="37">
        <v>3209.06</v>
      </c>
      <c r="G748" s="59">
        <v>1.1833966549164481</v>
      </c>
      <c r="H748" s="35">
        <v>1396</v>
      </c>
      <c r="I748" s="58">
        <v>15</v>
      </c>
      <c r="J748" s="57" t="s">
        <v>567</v>
      </c>
      <c r="K748" s="24"/>
      <c r="O748"/>
    </row>
    <row r="749" spans="2:15" s="23" customFormat="1" ht="15">
      <c r="B749" s="60">
        <v>3000</v>
      </c>
      <c r="C749" s="38" t="s">
        <v>569</v>
      </c>
      <c r="D749" s="30">
        <v>1311</v>
      </c>
      <c r="E749" s="30" t="s">
        <v>585</v>
      </c>
      <c r="F749" s="37">
        <v>2604.3049999999998</v>
      </c>
      <c r="G749" s="59">
        <v>1.2446149135777953</v>
      </c>
      <c r="H749" s="35">
        <v>1419</v>
      </c>
      <c r="I749" s="58">
        <v>15</v>
      </c>
      <c r="J749" s="57" t="s">
        <v>567</v>
      </c>
      <c r="K749" s="24"/>
      <c r="O749"/>
    </row>
    <row r="750" spans="2:15" s="23" customFormat="1" ht="15">
      <c r="B750" s="60">
        <v>3000</v>
      </c>
      <c r="C750" s="38" t="s">
        <v>569</v>
      </c>
      <c r="D750" s="30">
        <v>1342</v>
      </c>
      <c r="E750" s="30" t="s">
        <v>584</v>
      </c>
      <c r="F750" s="37">
        <v>4368.0259999999989</v>
      </c>
      <c r="G750" s="59">
        <v>1.2537689832861867</v>
      </c>
      <c r="H750" s="35">
        <v>1422</v>
      </c>
      <c r="I750" s="58">
        <v>15</v>
      </c>
      <c r="J750" s="57" t="s">
        <v>567</v>
      </c>
      <c r="K750" s="24"/>
      <c r="O750"/>
    </row>
    <row r="751" spans="2:15" s="23" customFormat="1" ht="15">
      <c r="B751" s="60">
        <v>3000</v>
      </c>
      <c r="C751" s="38" t="s">
        <v>569</v>
      </c>
      <c r="D751" s="30">
        <v>1222</v>
      </c>
      <c r="E751" s="30" t="s">
        <v>583</v>
      </c>
      <c r="F751" s="37">
        <v>4652.1679999999978</v>
      </c>
      <c r="G751" s="59">
        <v>1.2621075398364332</v>
      </c>
      <c r="H751" s="35">
        <v>1426</v>
      </c>
      <c r="I751" s="58">
        <v>15</v>
      </c>
      <c r="J751" s="57" t="s">
        <v>567</v>
      </c>
      <c r="K751" s="24"/>
      <c r="O751"/>
    </row>
    <row r="752" spans="2:15" s="23" customFormat="1" ht="15">
      <c r="B752" s="60">
        <v>3000</v>
      </c>
      <c r="C752" s="38" t="s">
        <v>569</v>
      </c>
      <c r="D752" s="30">
        <v>541</v>
      </c>
      <c r="E752" s="30" t="s">
        <v>582</v>
      </c>
      <c r="F752" s="37">
        <v>3805.3960000000015</v>
      </c>
      <c r="G752" s="59">
        <v>1.2821979701754322</v>
      </c>
      <c r="H752" s="35">
        <v>1431</v>
      </c>
      <c r="I752" s="58">
        <v>15</v>
      </c>
      <c r="J752" s="57" t="s">
        <v>567</v>
      </c>
      <c r="K752" s="24"/>
      <c r="O752"/>
    </row>
    <row r="753" spans="2:15" s="23" customFormat="1" ht="15">
      <c r="B753" s="60">
        <v>3000</v>
      </c>
      <c r="C753" s="38" t="s">
        <v>569</v>
      </c>
      <c r="D753" s="30">
        <v>925</v>
      </c>
      <c r="E753" s="30" t="s">
        <v>581</v>
      </c>
      <c r="F753" s="37">
        <v>508.70100000000008</v>
      </c>
      <c r="G753" s="59">
        <v>1.2977616098945042</v>
      </c>
      <c r="H753" s="35">
        <v>1435</v>
      </c>
      <c r="I753" s="58">
        <v>15</v>
      </c>
      <c r="J753" s="57" t="s">
        <v>567</v>
      </c>
      <c r="K753" s="24"/>
      <c r="O753"/>
    </row>
    <row r="754" spans="2:15" s="23" customFormat="1" ht="15">
      <c r="B754" s="60">
        <v>3000</v>
      </c>
      <c r="C754" s="38" t="s">
        <v>569</v>
      </c>
      <c r="D754" s="30">
        <v>862</v>
      </c>
      <c r="E754" s="30" t="s">
        <v>580</v>
      </c>
      <c r="F754" s="37">
        <v>1990.1959999999999</v>
      </c>
      <c r="G754" s="59">
        <v>1.304944080275416</v>
      </c>
      <c r="H754" s="35">
        <v>1439</v>
      </c>
      <c r="I754" s="58">
        <v>15</v>
      </c>
      <c r="J754" s="57" t="s">
        <v>567</v>
      </c>
      <c r="K754" s="24"/>
      <c r="O754"/>
    </row>
    <row r="755" spans="2:15" s="23" customFormat="1" ht="15">
      <c r="B755" s="60">
        <v>3000</v>
      </c>
      <c r="C755" s="38" t="s">
        <v>569</v>
      </c>
      <c r="D755" s="30">
        <v>1341</v>
      </c>
      <c r="E755" s="30" t="s">
        <v>579</v>
      </c>
      <c r="F755" s="37">
        <v>1080.2930000000001</v>
      </c>
      <c r="G755" s="59">
        <v>1.3151199157226003</v>
      </c>
      <c r="H755" s="35">
        <v>1445</v>
      </c>
      <c r="I755" s="58">
        <v>15</v>
      </c>
      <c r="J755" s="57" t="s">
        <v>567</v>
      </c>
      <c r="K755" s="24"/>
      <c r="O755"/>
    </row>
    <row r="756" spans="2:15" s="23" customFormat="1" ht="15">
      <c r="B756" s="60">
        <v>3000</v>
      </c>
      <c r="C756" s="38" t="s">
        <v>569</v>
      </c>
      <c r="D756" s="30">
        <v>1115</v>
      </c>
      <c r="E756" s="30" t="s">
        <v>578</v>
      </c>
      <c r="F756" s="37">
        <v>1305.915</v>
      </c>
      <c r="G756" s="59">
        <v>1.3363829622116099</v>
      </c>
      <c r="H756" s="35">
        <v>1449</v>
      </c>
      <c r="I756" s="58">
        <v>15</v>
      </c>
      <c r="J756" s="57" t="s">
        <v>567</v>
      </c>
      <c r="K756" s="24"/>
      <c r="O756"/>
    </row>
    <row r="757" spans="2:15" s="23" customFormat="1" ht="15">
      <c r="B757" s="60">
        <v>3000</v>
      </c>
      <c r="C757" s="38" t="s">
        <v>569</v>
      </c>
      <c r="D757" s="30">
        <v>1312</v>
      </c>
      <c r="E757" s="30" t="s">
        <v>577</v>
      </c>
      <c r="F757" s="37">
        <v>3342.3740000000007</v>
      </c>
      <c r="G757" s="59">
        <v>1.3607725085574462</v>
      </c>
      <c r="H757" s="35">
        <v>1451</v>
      </c>
      <c r="I757" s="58">
        <v>16</v>
      </c>
      <c r="J757" s="57" t="s">
        <v>567</v>
      </c>
      <c r="K757" s="24"/>
      <c r="O757"/>
    </row>
    <row r="758" spans="2:15" s="23" customFormat="1" ht="15">
      <c r="B758" s="60">
        <v>3000</v>
      </c>
      <c r="C758" s="38" t="s">
        <v>569</v>
      </c>
      <c r="D758" s="30">
        <v>1012</v>
      </c>
      <c r="E758" s="30" t="s">
        <v>576</v>
      </c>
      <c r="F758" s="37">
        <v>4517.704999999999</v>
      </c>
      <c r="G758" s="59">
        <v>1.4028367483018034</v>
      </c>
      <c r="H758" s="35">
        <v>1467</v>
      </c>
      <c r="I758" s="58">
        <v>16</v>
      </c>
      <c r="J758" s="57" t="s">
        <v>567</v>
      </c>
      <c r="K758" s="24"/>
      <c r="O758"/>
    </row>
    <row r="759" spans="2:15" s="23" customFormat="1" ht="15">
      <c r="B759" s="60">
        <v>3000</v>
      </c>
      <c r="C759" s="38" t="s">
        <v>569</v>
      </c>
      <c r="D759" s="30">
        <v>1334</v>
      </c>
      <c r="E759" s="30" t="s">
        <v>575</v>
      </c>
      <c r="F759" s="37">
        <v>5310.4580000000014</v>
      </c>
      <c r="G759" s="59">
        <v>1.4173838625401085</v>
      </c>
      <c r="H759" s="35">
        <v>1473</v>
      </c>
      <c r="I759" s="58">
        <v>16</v>
      </c>
      <c r="J759" s="57" t="s">
        <v>567</v>
      </c>
      <c r="K759" s="24"/>
      <c r="O759"/>
    </row>
    <row r="760" spans="2:15" s="23" customFormat="1" ht="15">
      <c r="B760" s="60">
        <v>3000</v>
      </c>
      <c r="C760" s="38" t="s">
        <v>569</v>
      </c>
      <c r="D760" s="30">
        <v>1314</v>
      </c>
      <c r="E760" s="30" t="s">
        <v>574</v>
      </c>
      <c r="F760" s="37">
        <v>2220.4089999999997</v>
      </c>
      <c r="G760" s="59">
        <v>1.4523789777306422</v>
      </c>
      <c r="H760" s="35">
        <v>1481</v>
      </c>
      <c r="I760" s="58">
        <v>16</v>
      </c>
      <c r="J760" s="57" t="s">
        <v>567</v>
      </c>
      <c r="K760" s="24"/>
      <c r="O760"/>
    </row>
    <row r="761" spans="2:15" s="23" customFormat="1" ht="15">
      <c r="B761" s="60">
        <v>3000</v>
      </c>
      <c r="C761" s="38" t="s">
        <v>569</v>
      </c>
      <c r="D761" s="30">
        <v>1042</v>
      </c>
      <c r="E761" s="30" t="s">
        <v>573</v>
      </c>
      <c r="F761" s="37">
        <v>3729.9660000000008</v>
      </c>
      <c r="G761" s="59">
        <v>1.5126654692355745</v>
      </c>
      <c r="H761" s="35">
        <v>1495</v>
      </c>
      <c r="I761" s="58">
        <v>16</v>
      </c>
      <c r="J761" s="57" t="s">
        <v>567</v>
      </c>
      <c r="K761" s="24"/>
      <c r="O761"/>
    </row>
    <row r="762" spans="2:15" s="23" customFormat="1" ht="15">
      <c r="B762" s="60">
        <v>3000</v>
      </c>
      <c r="C762" s="38" t="s">
        <v>569</v>
      </c>
      <c r="D762" s="30">
        <v>1013</v>
      </c>
      <c r="E762" s="30" t="s">
        <v>572</v>
      </c>
      <c r="F762" s="37">
        <v>3861.0740000000014</v>
      </c>
      <c r="G762" s="59">
        <v>1.6261844334885123</v>
      </c>
      <c r="H762" s="35">
        <v>1515</v>
      </c>
      <c r="I762" s="58">
        <v>17</v>
      </c>
      <c r="J762" s="57" t="s">
        <v>567</v>
      </c>
      <c r="K762" s="24"/>
      <c r="O762"/>
    </row>
    <row r="763" spans="2:15" s="23" customFormat="1" ht="15">
      <c r="B763" s="60">
        <v>3000</v>
      </c>
      <c r="C763" s="38" t="s">
        <v>569</v>
      </c>
      <c r="D763" s="30">
        <v>435</v>
      </c>
      <c r="E763" s="30" t="s">
        <v>571</v>
      </c>
      <c r="F763" s="37">
        <v>2047.0230000000001</v>
      </c>
      <c r="G763" s="59">
        <v>1.7096316158306482</v>
      </c>
      <c r="H763" s="35">
        <v>1532</v>
      </c>
      <c r="I763" s="58">
        <v>17</v>
      </c>
      <c r="J763" s="57" t="s">
        <v>567</v>
      </c>
      <c r="K763" s="24"/>
      <c r="O763"/>
    </row>
    <row r="764" spans="2:15" s="23" customFormat="1" ht="15">
      <c r="B764" s="60">
        <v>3000</v>
      </c>
      <c r="C764" s="38" t="s">
        <v>569</v>
      </c>
      <c r="D764" s="30">
        <v>1223</v>
      </c>
      <c r="E764" s="30" t="s">
        <v>570</v>
      </c>
      <c r="F764" s="37">
        <v>3538.7849999999989</v>
      </c>
      <c r="G764" s="59">
        <v>1.7621114117709744</v>
      </c>
      <c r="H764" s="35">
        <v>1546</v>
      </c>
      <c r="I764" s="58">
        <v>17</v>
      </c>
      <c r="J764" s="57" t="s">
        <v>567</v>
      </c>
      <c r="K764" s="24"/>
      <c r="O764"/>
    </row>
    <row r="765" spans="2:15" s="23" customFormat="1" ht="15">
      <c r="B765" s="60">
        <v>3000</v>
      </c>
      <c r="C765" s="38" t="s">
        <v>569</v>
      </c>
      <c r="D765" s="30">
        <v>1022</v>
      </c>
      <c r="E765" s="30" t="s">
        <v>568</v>
      </c>
      <c r="F765" s="37">
        <v>1419.615</v>
      </c>
      <c r="G765" s="59">
        <v>2.3782681252142641</v>
      </c>
      <c r="H765" s="35">
        <v>1606</v>
      </c>
      <c r="I765" s="58">
        <v>19</v>
      </c>
      <c r="J765" s="57" t="s">
        <v>567</v>
      </c>
      <c r="K765" s="24"/>
      <c r="O765"/>
    </row>
    <row r="766" spans="2:15" s="23" customFormat="1" ht="15">
      <c r="B766" s="60">
        <v>3000</v>
      </c>
      <c r="C766" s="38" t="s">
        <v>547</v>
      </c>
      <c r="D766" s="30">
        <v>2611</v>
      </c>
      <c r="E766" s="30" t="s">
        <v>566</v>
      </c>
      <c r="F766" s="37">
        <v>16604.033999999989</v>
      </c>
      <c r="G766" s="59">
        <v>-1.9969416532654076</v>
      </c>
      <c r="H766" s="35">
        <v>13</v>
      </c>
      <c r="I766" s="58">
        <v>2</v>
      </c>
      <c r="J766" s="57" t="s">
        <v>545</v>
      </c>
      <c r="K766" s="24"/>
      <c r="O766"/>
    </row>
    <row r="767" spans="2:15" s="23" customFormat="1" ht="15">
      <c r="B767" s="60">
        <v>3000</v>
      </c>
      <c r="C767" s="38" t="s">
        <v>547</v>
      </c>
      <c r="D767" s="30">
        <v>2311</v>
      </c>
      <c r="E767" s="30" t="s">
        <v>565</v>
      </c>
      <c r="F767" s="37">
        <v>11701.169</v>
      </c>
      <c r="G767" s="59">
        <v>-1.9665762052085793</v>
      </c>
      <c r="H767" s="35">
        <v>17</v>
      </c>
      <c r="I767" s="58">
        <v>2</v>
      </c>
      <c r="J767" s="57" t="s">
        <v>545</v>
      </c>
      <c r="K767" s="24"/>
      <c r="O767"/>
    </row>
    <row r="768" spans="2:15" s="23" customFormat="1" ht="15">
      <c r="B768" s="60">
        <v>3000</v>
      </c>
      <c r="C768" s="38" t="s">
        <v>547</v>
      </c>
      <c r="D768" s="30">
        <v>2613</v>
      </c>
      <c r="E768" s="30" t="s">
        <v>564</v>
      </c>
      <c r="F768" s="37">
        <v>19309.587</v>
      </c>
      <c r="G768" s="59">
        <v>-1.9457779634318884</v>
      </c>
      <c r="H768" s="35">
        <v>18</v>
      </c>
      <c r="I768" s="58">
        <v>2</v>
      </c>
      <c r="J768" s="57" t="s">
        <v>545</v>
      </c>
      <c r="K768" s="24"/>
      <c r="O768"/>
    </row>
    <row r="769" spans="2:15" s="23" customFormat="1" ht="15">
      <c r="B769" s="60">
        <v>3000</v>
      </c>
      <c r="C769" s="38" t="s">
        <v>547</v>
      </c>
      <c r="D769" s="30">
        <v>2212</v>
      </c>
      <c r="E769" s="30" t="s">
        <v>563</v>
      </c>
      <c r="F769" s="37">
        <v>11446.788</v>
      </c>
      <c r="G769" s="59">
        <v>-1.9379844588933695</v>
      </c>
      <c r="H769" s="35">
        <v>20</v>
      </c>
      <c r="I769" s="58">
        <v>2</v>
      </c>
      <c r="J769" s="57" t="s">
        <v>545</v>
      </c>
      <c r="K769" s="24"/>
      <c r="O769"/>
    </row>
    <row r="770" spans="2:15" s="23" customFormat="1" ht="15">
      <c r="B770" s="60">
        <v>3000</v>
      </c>
      <c r="C770" s="38" t="s">
        <v>547</v>
      </c>
      <c r="D770" s="30">
        <v>2511</v>
      </c>
      <c r="E770" s="30" t="s">
        <v>562</v>
      </c>
      <c r="F770" s="37">
        <v>30857.676000000007</v>
      </c>
      <c r="G770" s="59">
        <v>-1.9081287692445104</v>
      </c>
      <c r="H770" s="35">
        <v>22</v>
      </c>
      <c r="I770" s="58">
        <v>2</v>
      </c>
      <c r="J770" s="57" t="s">
        <v>545</v>
      </c>
      <c r="K770" s="24"/>
      <c r="O770"/>
    </row>
    <row r="771" spans="2:15" s="23" customFormat="1" ht="15">
      <c r="B771" s="60">
        <v>3000</v>
      </c>
      <c r="C771" s="38" t="s">
        <v>547</v>
      </c>
      <c r="D771" s="30">
        <v>2213</v>
      </c>
      <c r="E771" s="30" t="s">
        <v>561</v>
      </c>
      <c r="F771" s="37">
        <v>4206.67</v>
      </c>
      <c r="G771" s="59">
        <v>-1.9063081851445398</v>
      </c>
      <c r="H771" s="35">
        <v>23</v>
      </c>
      <c r="I771" s="58">
        <v>2</v>
      </c>
      <c r="J771" s="57" t="s">
        <v>545</v>
      </c>
      <c r="K771" s="24"/>
      <c r="O771"/>
    </row>
    <row r="772" spans="2:15" s="23" customFormat="1" ht="15">
      <c r="B772" s="60">
        <v>3000</v>
      </c>
      <c r="C772" s="38" t="s">
        <v>547</v>
      </c>
      <c r="D772" s="30">
        <v>2711</v>
      </c>
      <c r="E772" s="30" t="s">
        <v>560</v>
      </c>
      <c r="F772" s="37">
        <v>18860.273999999987</v>
      </c>
      <c r="G772" s="59">
        <v>-1.8732684741467018</v>
      </c>
      <c r="H772" s="35">
        <v>28</v>
      </c>
      <c r="I772" s="58">
        <v>2</v>
      </c>
      <c r="J772" s="57" t="s">
        <v>545</v>
      </c>
      <c r="K772" s="24"/>
      <c r="O772"/>
    </row>
    <row r="773" spans="2:15" s="23" customFormat="1" ht="15">
      <c r="B773" s="60">
        <v>3000</v>
      </c>
      <c r="C773" s="38" t="s">
        <v>547</v>
      </c>
      <c r="D773" s="30">
        <v>2811</v>
      </c>
      <c r="E773" s="30" t="s">
        <v>559</v>
      </c>
      <c r="F773" s="37">
        <v>11936.978999999999</v>
      </c>
      <c r="G773" s="59">
        <v>-1.7954279186423041</v>
      </c>
      <c r="H773" s="35">
        <v>35</v>
      </c>
      <c r="I773" s="58">
        <v>3</v>
      </c>
      <c r="J773" s="57" t="s">
        <v>545</v>
      </c>
      <c r="K773" s="24"/>
      <c r="O773"/>
    </row>
    <row r="774" spans="2:15" s="23" customFormat="1" ht="15">
      <c r="B774" s="60">
        <v>3000</v>
      </c>
      <c r="C774" s="38" t="s">
        <v>547</v>
      </c>
      <c r="D774" s="30">
        <v>2812</v>
      </c>
      <c r="E774" s="30" t="s">
        <v>558</v>
      </c>
      <c r="F774" s="37">
        <v>3169.8819999999992</v>
      </c>
      <c r="G774" s="59">
        <v>-1.7331687563430778</v>
      </c>
      <c r="H774" s="35">
        <v>44</v>
      </c>
      <c r="I774" s="58">
        <v>3</v>
      </c>
      <c r="J774" s="57" t="s">
        <v>545</v>
      </c>
      <c r="K774" s="24"/>
      <c r="O774"/>
    </row>
    <row r="775" spans="2:15" s="23" customFormat="1" ht="15">
      <c r="B775" s="60">
        <v>3000</v>
      </c>
      <c r="C775" s="38" t="s">
        <v>547</v>
      </c>
      <c r="D775" s="30">
        <v>2312</v>
      </c>
      <c r="E775" s="30" t="s">
        <v>557</v>
      </c>
      <c r="F775" s="37">
        <v>20282.400000000001</v>
      </c>
      <c r="G775" s="59">
        <v>-1.6438099919703968</v>
      </c>
      <c r="H775" s="35">
        <v>64</v>
      </c>
      <c r="I775" s="58">
        <v>3</v>
      </c>
      <c r="J775" s="57" t="s">
        <v>545</v>
      </c>
      <c r="K775" s="24"/>
      <c r="O775"/>
    </row>
    <row r="776" spans="2:15" s="23" customFormat="1" ht="15">
      <c r="B776" s="60">
        <v>3000</v>
      </c>
      <c r="C776" s="38" t="s">
        <v>547</v>
      </c>
      <c r="D776" s="30">
        <v>2111</v>
      </c>
      <c r="E776" s="30" t="s">
        <v>556</v>
      </c>
      <c r="F776" s="37">
        <v>11357.890999999998</v>
      </c>
      <c r="G776" s="59">
        <v>-1.5643274708982227</v>
      </c>
      <c r="H776" s="35">
        <v>84</v>
      </c>
      <c r="I776" s="58">
        <v>4</v>
      </c>
      <c r="J776" s="57" t="s">
        <v>545</v>
      </c>
      <c r="K776" s="24"/>
      <c r="O776"/>
    </row>
    <row r="777" spans="2:15" s="23" customFormat="1" ht="15">
      <c r="B777" s="60">
        <v>3000</v>
      </c>
      <c r="C777" s="38" t="s">
        <v>547</v>
      </c>
      <c r="D777" s="30">
        <v>2612</v>
      </c>
      <c r="E777" s="30" t="s">
        <v>555</v>
      </c>
      <c r="F777" s="37">
        <v>12377.792000000005</v>
      </c>
      <c r="G777" s="59">
        <v>-1.5179499747940191</v>
      </c>
      <c r="H777" s="35">
        <v>103</v>
      </c>
      <c r="I777" s="58">
        <v>4</v>
      </c>
      <c r="J777" s="57" t="s">
        <v>545</v>
      </c>
      <c r="K777" s="24"/>
      <c r="O777"/>
    </row>
    <row r="778" spans="2:15" s="23" customFormat="1" ht="15">
      <c r="B778" s="60">
        <v>3000</v>
      </c>
      <c r="C778" s="38" t="s">
        <v>547</v>
      </c>
      <c r="D778" s="30">
        <v>2411</v>
      </c>
      <c r="E778" s="30" t="s">
        <v>554</v>
      </c>
      <c r="F778" s="37">
        <v>16986.34</v>
      </c>
      <c r="G778" s="59">
        <v>-1.4083562703289916</v>
      </c>
      <c r="H778" s="35">
        <v>132</v>
      </c>
      <c r="I778" s="58">
        <v>4</v>
      </c>
      <c r="J778" s="57" t="s">
        <v>545</v>
      </c>
      <c r="K778" s="24"/>
      <c r="O778"/>
    </row>
    <row r="779" spans="2:15" s="23" customFormat="1" ht="15">
      <c r="B779" s="60">
        <v>3000</v>
      </c>
      <c r="C779" s="38" t="s">
        <v>547</v>
      </c>
      <c r="D779" s="30">
        <v>2211</v>
      </c>
      <c r="E779" s="30" t="s">
        <v>553</v>
      </c>
      <c r="F779" s="37">
        <v>22546.471000000001</v>
      </c>
      <c r="G779" s="59">
        <v>-1.3958860163084827</v>
      </c>
      <c r="H779" s="35">
        <v>139</v>
      </c>
      <c r="I779" s="58">
        <v>4</v>
      </c>
      <c r="J779" s="57" t="s">
        <v>545</v>
      </c>
      <c r="K779" s="24"/>
      <c r="O779"/>
    </row>
    <row r="780" spans="2:15" s="23" customFormat="1" ht="15">
      <c r="B780" s="60">
        <v>3000</v>
      </c>
      <c r="C780" s="38" t="s">
        <v>547</v>
      </c>
      <c r="D780" s="30">
        <v>2514</v>
      </c>
      <c r="E780" s="30" t="s">
        <v>552</v>
      </c>
      <c r="F780" s="37">
        <v>4641.2079999999987</v>
      </c>
      <c r="G780" s="59">
        <v>-1.2722712782457952</v>
      </c>
      <c r="H780" s="35">
        <v>186</v>
      </c>
      <c r="I780" s="58">
        <v>4</v>
      </c>
      <c r="J780" s="57" t="s">
        <v>545</v>
      </c>
      <c r="K780" s="24"/>
      <c r="O780"/>
    </row>
    <row r="781" spans="2:15" s="23" customFormat="1" ht="15">
      <c r="B781" s="60">
        <v>3000</v>
      </c>
      <c r="C781" s="38" t="s">
        <v>547</v>
      </c>
      <c r="D781" s="30">
        <v>2911</v>
      </c>
      <c r="E781" s="30" t="s">
        <v>551</v>
      </c>
      <c r="F781" s="37">
        <v>9293.84</v>
      </c>
      <c r="G781" s="59">
        <v>-1.2602180180883245</v>
      </c>
      <c r="H781" s="35">
        <v>194</v>
      </c>
      <c r="I781" s="58">
        <v>4</v>
      </c>
      <c r="J781" s="57" t="s">
        <v>545</v>
      </c>
      <c r="K781" s="24"/>
      <c r="O781"/>
    </row>
    <row r="782" spans="2:15" s="23" customFormat="1" ht="15">
      <c r="B782" s="60">
        <v>3000</v>
      </c>
      <c r="C782" s="38" t="s">
        <v>547</v>
      </c>
      <c r="D782" s="30">
        <v>2112</v>
      </c>
      <c r="E782" s="30" t="s">
        <v>550</v>
      </c>
      <c r="F782" s="37">
        <v>31852.285999999978</v>
      </c>
      <c r="G782" s="59">
        <v>-1.259688174136175</v>
      </c>
      <c r="H782" s="35">
        <v>195</v>
      </c>
      <c r="I782" s="58">
        <v>4</v>
      </c>
      <c r="J782" s="57" t="s">
        <v>545</v>
      </c>
      <c r="K782" s="24"/>
      <c r="O782"/>
    </row>
    <row r="783" spans="2:15" s="23" customFormat="1" ht="15">
      <c r="B783" s="60">
        <v>3000</v>
      </c>
      <c r="C783" s="38" t="s">
        <v>547</v>
      </c>
      <c r="D783" s="30">
        <v>2513</v>
      </c>
      <c r="E783" s="30" t="s">
        <v>549</v>
      </c>
      <c r="F783" s="37">
        <v>1502.7339999999997</v>
      </c>
      <c r="G783" s="59">
        <v>-1.1963431618083677</v>
      </c>
      <c r="H783" s="35">
        <v>216</v>
      </c>
      <c r="I783" s="58">
        <v>5</v>
      </c>
      <c r="J783" s="57" t="s">
        <v>545</v>
      </c>
      <c r="K783" s="24"/>
      <c r="O783"/>
    </row>
    <row r="784" spans="2:15" s="23" customFormat="1" ht="15">
      <c r="B784" s="60">
        <v>3000</v>
      </c>
      <c r="C784" s="38" t="s">
        <v>547</v>
      </c>
      <c r="D784" s="30">
        <v>2412</v>
      </c>
      <c r="E784" s="30" t="s">
        <v>548</v>
      </c>
      <c r="F784" s="37">
        <v>2030.5650000000001</v>
      </c>
      <c r="G784" s="59">
        <v>-1.0450532290836536</v>
      </c>
      <c r="H784" s="35">
        <v>280</v>
      </c>
      <c r="I784" s="58">
        <v>5</v>
      </c>
      <c r="J784" s="57" t="s">
        <v>545</v>
      </c>
      <c r="K784" s="24"/>
      <c r="O784"/>
    </row>
    <row r="785" spans="2:15" s="23" customFormat="1" ht="15">
      <c r="B785" s="60">
        <v>3000</v>
      </c>
      <c r="C785" s="38" t="s">
        <v>547</v>
      </c>
      <c r="D785" s="30">
        <v>2512</v>
      </c>
      <c r="E785" s="30" t="s">
        <v>546</v>
      </c>
      <c r="F785" s="37">
        <v>2241.16</v>
      </c>
      <c r="G785" s="59">
        <v>-0.66545331181352252</v>
      </c>
      <c r="H785" s="35">
        <v>437</v>
      </c>
      <c r="I785" s="58">
        <v>7</v>
      </c>
      <c r="J785" s="57" t="s">
        <v>545</v>
      </c>
      <c r="K785" s="24"/>
      <c r="O785"/>
    </row>
    <row r="786" spans="2:15" s="23" customFormat="1" ht="15">
      <c r="B786" s="60">
        <v>502</v>
      </c>
      <c r="C786" s="38" t="s">
        <v>544</v>
      </c>
      <c r="D786" s="30">
        <v>2</v>
      </c>
      <c r="E786" s="30" t="s">
        <v>63</v>
      </c>
      <c r="F786" s="37">
        <v>5185.7730000000001</v>
      </c>
      <c r="G786" s="59">
        <v>-1.4483839268512029</v>
      </c>
      <c r="H786" s="35">
        <v>122</v>
      </c>
      <c r="I786" s="58">
        <v>4</v>
      </c>
      <c r="J786" s="57" t="s">
        <v>543</v>
      </c>
      <c r="K786" s="24"/>
      <c r="O786"/>
    </row>
    <row r="787" spans="2:15" s="23" customFormat="1" ht="15">
      <c r="B787" s="60">
        <v>502</v>
      </c>
      <c r="C787" s="38" t="s">
        <v>544</v>
      </c>
      <c r="D787" s="30">
        <v>3</v>
      </c>
      <c r="E787" s="30" t="s">
        <v>64</v>
      </c>
      <c r="F787" s="37">
        <v>5206.0469999999987</v>
      </c>
      <c r="G787" s="59">
        <v>-1.2851174888370349</v>
      </c>
      <c r="H787" s="35">
        <v>175</v>
      </c>
      <c r="I787" s="58">
        <v>4</v>
      </c>
      <c r="J787" s="57" t="s">
        <v>543</v>
      </c>
      <c r="K787" s="24"/>
      <c r="O787"/>
    </row>
    <row r="788" spans="2:15" s="23" customFormat="1" ht="15">
      <c r="B788" s="60">
        <v>502</v>
      </c>
      <c r="C788" s="38" t="s">
        <v>544</v>
      </c>
      <c r="D788" s="30">
        <v>1</v>
      </c>
      <c r="E788" s="30" t="s">
        <v>61</v>
      </c>
      <c r="F788" s="37">
        <v>3804.3739999999998</v>
      </c>
      <c r="G788" s="59">
        <v>-1.0802668332010308</v>
      </c>
      <c r="H788" s="35">
        <v>263</v>
      </c>
      <c r="I788" s="58">
        <v>5</v>
      </c>
      <c r="J788" s="57" t="s">
        <v>543</v>
      </c>
      <c r="K788" s="24"/>
      <c r="O788"/>
    </row>
    <row r="789" spans="2:15" s="23" customFormat="1" ht="15">
      <c r="B789" s="60">
        <v>504</v>
      </c>
      <c r="C789" s="38" t="s">
        <v>542</v>
      </c>
      <c r="D789" s="30">
        <v>1</v>
      </c>
      <c r="E789" s="30" t="s">
        <v>61</v>
      </c>
      <c r="F789" s="37">
        <v>11929.251999999999</v>
      </c>
      <c r="G789" s="59">
        <v>-1.2101504018973557</v>
      </c>
      <c r="H789" s="35">
        <v>210</v>
      </c>
      <c r="I789" s="58">
        <v>5</v>
      </c>
      <c r="J789" s="57" t="s">
        <v>541</v>
      </c>
      <c r="K789" s="24"/>
      <c r="O789"/>
    </row>
    <row r="790" spans="2:15" s="23" customFormat="1" ht="15">
      <c r="B790" s="60">
        <v>505</v>
      </c>
      <c r="C790" s="38" t="s">
        <v>540</v>
      </c>
      <c r="D790" s="30">
        <v>1</v>
      </c>
      <c r="E790" s="30" t="s">
        <v>61</v>
      </c>
      <c r="F790" s="37">
        <v>2730.840999999999</v>
      </c>
      <c r="G790" s="59">
        <v>-1.1815671744427925</v>
      </c>
      <c r="H790" s="35">
        <v>222</v>
      </c>
      <c r="I790" s="58">
        <v>5</v>
      </c>
      <c r="J790" s="57" t="s">
        <v>539</v>
      </c>
      <c r="K790" s="24"/>
      <c r="O790"/>
    </row>
    <row r="791" spans="2:15" s="23" customFormat="1" ht="15">
      <c r="B791" s="60">
        <v>1224</v>
      </c>
      <c r="C791" s="38" t="s">
        <v>538</v>
      </c>
      <c r="D791" s="30">
        <v>4</v>
      </c>
      <c r="E791" s="30" t="s">
        <v>193</v>
      </c>
      <c r="F791" s="37">
        <v>3110.8</v>
      </c>
      <c r="G791" s="59">
        <v>1.0830338046996466</v>
      </c>
      <c r="H791" s="35">
        <v>1368</v>
      </c>
      <c r="I791" s="58">
        <v>14</v>
      </c>
      <c r="J791" s="57" t="s">
        <v>537</v>
      </c>
      <c r="K791" s="24"/>
      <c r="O791"/>
    </row>
    <row r="792" spans="2:15" s="23" customFormat="1" ht="15">
      <c r="B792" s="60">
        <v>1224</v>
      </c>
      <c r="C792" s="38" t="s">
        <v>538</v>
      </c>
      <c r="D792" s="30">
        <v>3</v>
      </c>
      <c r="E792" s="30" t="s">
        <v>64</v>
      </c>
      <c r="F792" s="37">
        <v>2212.4290000000001</v>
      </c>
      <c r="G792" s="59">
        <v>1.1643961898490156</v>
      </c>
      <c r="H792" s="35">
        <v>1390</v>
      </c>
      <c r="I792" s="58">
        <v>15</v>
      </c>
      <c r="J792" s="57" t="s">
        <v>537</v>
      </c>
      <c r="K792" s="24"/>
      <c r="O792"/>
    </row>
    <row r="793" spans="2:15" s="23" customFormat="1" ht="15">
      <c r="B793" s="60">
        <v>1224</v>
      </c>
      <c r="C793" s="38" t="s">
        <v>538</v>
      </c>
      <c r="D793" s="30">
        <v>1</v>
      </c>
      <c r="E793" s="30" t="s">
        <v>432</v>
      </c>
      <c r="F793" s="37">
        <v>4165.4369999999972</v>
      </c>
      <c r="G793" s="59">
        <v>2.0329782406293533</v>
      </c>
      <c r="H793" s="35">
        <v>1585</v>
      </c>
      <c r="I793" s="58">
        <v>18</v>
      </c>
      <c r="J793" s="57" t="s">
        <v>537</v>
      </c>
      <c r="K793" s="24"/>
      <c r="O793"/>
    </row>
    <row r="794" spans="2:15" s="23" customFormat="1" ht="15">
      <c r="B794" s="60">
        <v>1059</v>
      </c>
      <c r="C794" s="38" t="s">
        <v>536</v>
      </c>
      <c r="D794" s="30">
        <v>1</v>
      </c>
      <c r="E794" s="30" t="s">
        <v>61</v>
      </c>
      <c r="F794" s="37">
        <v>16159.988999999994</v>
      </c>
      <c r="G794" s="59">
        <v>-1.7502222194799471</v>
      </c>
      <c r="H794" s="35">
        <v>42</v>
      </c>
      <c r="I794" s="58">
        <v>3</v>
      </c>
      <c r="J794" s="57" t="s">
        <v>535</v>
      </c>
      <c r="K794" s="24"/>
      <c r="O794"/>
    </row>
    <row r="795" spans="2:15" s="23" customFormat="1" ht="15">
      <c r="B795" s="60">
        <v>1296</v>
      </c>
      <c r="C795" s="38" t="s">
        <v>534</v>
      </c>
      <c r="D795" s="30">
        <v>1</v>
      </c>
      <c r="E795" s="30" t="s">
        <v>61</v>
      </c>
      <c r="F795" s="37">
        <v>7200.8080000000018</v>
      </c>
      <c r="G795" s="59">
        <v>-1.4975707895829844</v>
      </c>
      <c r="H795" s="35">
        <v>110</v>
      </c>
      <c r="I795" s="58">
        <v>4</v>
      </c>
      <c r="J795" s="57" t="s">
        <v>533</v>
      </c>
      <c r="K795" s="24"/>
      <c r="O795"/>
    </row>
    <row r="796" spans="2:15" s="23" customFormat="1" ht="15">
      <c r="B796" s="60">
        <v>978</v>
      </c>
      <c r="C796" s="38" t="s">
        <v>532</v>
      </c>
      <c r="D796" s="30">
        <v>1</v>
      </c>
      <c r="E796" s="30" t="s">
        <v>61</v>
      </c>
      <c r="F796" s="37">
        <v>4276.4780000000001</v>
      </c>
      <c r="G796" s="59">
        <v>-1.1369100596891408</v>
      </c>
      <c r="H796" s="35">
        <v>241</v>
      </c>
      <c r="I796" s="58">
        <v>5</v>
      </c>
      <c r="J796" s="57" t="s">
        <v>531</v>
      </c>
      <c r="K796" s="24"/>
      <c r="O796"/>
    </row>
    <row r="797" spans="2:15" s="23" customFormat="1" ht="15">
      <c r="B797" s="60">
        <v>633</v>
      </c>
      <c r="C797" s="38" t="s">
        <v>530</v>
      </c>
      <c r="D797" s="30">
        <v>1</v>
      </c>
      <c r="E797" s="30" t="s">
        <v>61</v>
      </c>
      <c r="F797" s="37">
        <v>2781.6170000000016</v>
      </c>
      <c r="G797" s="59">
        <v>-1.0730074252594146</v>
      </c>
      <c r="H797" s="35">
        <v>267</v>
      </c>
      <c r="I797" s="58">
        <v>5</v>
      </c>
      <c r="J797" s="57" t="s">
        <v>529</v>
      </c>
      <c r="K797" s="24"/>
      <c r="O797"/>
    </row>
    <row r="798" spans="2:15" s="23" customFormat="1" ht="15">
      <c r="B798" s="60">
        <v>1263</v>
      </c>
      <c r="C798" s="38" t="s">
        <v>528</v>
      </c>
      <c r="D798" s="30">
        <v>1</v>
      </c>
      <c r="E798" s="30" t="s">
        <v>61</v>
      </c>
      <c r="F798" s="37">
        <v>5462.7159999999976</v>
      </c>
      <c r="G798" s="59">
        <v>1.5538671866725693</v>
      </c>
      <c r="H798" s="35">
        <v>1501</v>
      </c>
      <c r="I798" s="58">
        <v>16</v>
      </c>
      <c r="J798" s="57" t="s">
        <v>527</v>
      </c>
      <c r="K798" s="24"/>
      <c r="O798"/>
    </row>
    <row r="799" spans="2:15" s="23" customFormat="1" ht="15">
      <c r="B799" s="60">
        <v>507</v>
      </c>
      <c r="C799" s="38" t="s">
        <v>526</v>
      </c>
      <c r="D799" s="30">
        <v>1</v>
      </c>
      <c r="E799" s="30" t="s">
        <v>61</v>
      </c>
      <c r="F799" s="37">
        <v>8504.2219999999998</v>
      </c>
      <c r="G799" s="59">
        <v>-0.62076292347335316</v>
      </c>
      <c r="H799" s="35">
        <v>456</v>
      </c>
      <c r="I799" s="58">
        <v>7</v>
      </c>
      <c r="J799" s="57" t="s">
        <v>525</v>
      </c>
      <c r="K799" s="24"/>
      <c r="O799"/>
    </row>
    <row r="800" spans="2:15" s="23" customFormat="1" ht="15">
      <c r="B800" s="60">
        <v>168</v>
      </c>
      <c r="C800" s="38" t="s">
        <v>524</v>
      </c>
      <c r="D800" s="30">
        <v>1</v>
      </c>
      <c r="E800" s="30" t="s">
        <v>61</v>
      </c>
      <c r="F800" s="37">
        <v>6666.2170000000006</v>
      </c>
      <c r="G800" s="59">
        <v>0.49147784123074795</v>
      </c>
      <c r="H800" s="35">
        <v>1118</v>
      </c>
      <c r="I800" s="58">
        <v>12</v>
      </c>
      <c r="J800" s="57" t="s">
        <v>523</v>
      </c>
      <c r="K800" s="24"/>
      <c r="O800"/>
    </row>
    <row r="801" spans="2:15" s="23" customFormat="1" ht="15">
      <c r="B801" s="60">
        <v>168</v>
      </c>
      <c r="C801" s="38" t="s">
        <v>524</v>
      </c>
      <c r="D801" s="30">
        <v>3</v>
      </c>
      <c r="E801" s="30" t="s">
        <v>64</v>
      </c>
      <c r="F801" s="37">
        <v>6207.907000000002</v>
      </c>
      <c r="G801" s="59">
        <v>0.82056841650552548</v>
      </c>
      <c r="H801" s="35">
        <v>1271</v>
      </c>
      <c r="I801" s="58">
        <v>13</v>
      </c>
      <c r="J801" s="57" t="s">
        <v>523</v>
      </c>
      <c r="K801" s="24"/>
      <c r="O801"/>
    </row>
    <row r="802" spans="2:15" s="23" customFormat="1" ht="15">
      <c r="B802" s="60">
        <v>168</v>
      </c>
      <c r="C802" s="38" t="s">
        <v>524</v>
      </c>
      <c r="D802" s="30">
        <v>2</v>
      </c>
      <c r="E802" s="30" t="s">
        <v>63</v>
      </c>
      <c r="F802" s="37">
        <v>3536.9069999999988</v>
      </c>
      <c r="G802" s="59">
        <v>0.95189535950779425</v>
      </c>
      <c r="H802" s="35">
        <v>1324</v>
      </c>
      <c r="I802" s="58">
        <v>14</v>
      </c>
      <c r="J802" s="57" t="s">
        <v>523</v>
      </c>
      <c r="K802" s="24"/>
      <c r="O802"/>
    </row>
    <row r="803" spans="2:15" s="23" customFormat="1" ht="15">
      <c r="B803" s="60">
        <v>508</v>
      </c>
      <c r="C803" s="38" t="s">
        <v>522</v>
      </c>
      <c r="D803" s="30">
        <v>1</v>
      </c>
      <c r="E803" s="30" t="s">
        <v>61</v>
      </c>
      <c r="F803" s="37">
        <v>2898.0749999999998</v>
      </c>
      <c r="G803" s="59">
        <v>-0.64664942683250048</v>
      </c>
      <c r="H803" s="35">
        <v>444</v>
      </c>
      <c r="I803" s="58">
        <v>7</v>
      </c>
      <c r="J803" s="57" t="s">
        <v>521</v>
      </c>
      <c r="K803" s="24"/>
      <c r="O803"/>
    </row>
    <row r="804" spans="2:15" s="23" customFormat="1" ht="15">
      <c r="B804" s="60">
        <v>509</v>
      </c>
      <c r="C804" s="38" t="s">
        <v>520</v>
      </c>
      <c r="D804" s="30">
        <v>3</v>
      </c>
      <c r="E804" s="30" t="s">
        <v>64</v>
      </c>
      <c r="F804" s="37">
        <v>3190.248</v>
      </c>
      <c r="G804" s="59">
        <v>-1.7273058590512906</v>
      </c>
      <c r="H804" s="35">
        <v>46</v>
      </c>
      <c r="I804" s="58">
        <v>3</v>
      </c>
      <c r="J804" s="57" t="s">
        <v>519</v>
      </c>
      <c r="K804" s="24"/>
      <c r="O804"/>
    </row>
    <row r="805" spans="2:15" s="23" customFormat="1" ht="15">
      <c r="B805" s="60">
        <v>509</v>
      </c>
      <c r="C805" s="38" t="s">
        <v>520</v>
      </c>
      <c r="D805" s="30">
        <v>4</v>
      </c>
      <c r="E805" s="30" t="s">
        <v>193</v>
      </c>
      <c r="F805" s="37">
        <v>3310.7369999999996</v>
      </c>
      <c r="G805" s="59">
        <v>-1.6863645001625762</v>
      </c>
      <c r="H805" s="35">
        <v>50</v>
      </c>
      <c r="I805" s="58">
        <v>3</v>
      </c>
      <c r="J805" s="57" t="s">
        <v>519</v>
      </c>
      <c r="K805" s="24"/>
      <c r="O805"/>
    </row>
    <row r="806" spans="2:15" s="23" customFormat="1" ht="15">
      <c r="B806" s="60">
        <v>509</v>
      </c>
      <c r="C806" s="38" t="s">
        <v>520</v>
      </c>
      <c r="D806" s="30">
        <v>2</v>
      </c>
      <c r="E806" s="30" t="s">
        <v>63</v>
      </c>
      <c r="F806" s="37">
        <v>4013.3460000000009</v>
      </c>
      <c r="G806" s="59">
        <v>-1.6248237183089391</v>
      </c>
      <c r="H806" s="35">
        <v>68</v>
      </c>
      <c r="I806" s="58">
        <v>3</v>
      </c>
      <c r="J806" s="57" t="s">
        <v>519</v>
      </c>
      <c r="K806" s="24"/>
      <c r="O806"/>
    </row>
    <row r="807" spans="2:15" s="23" customFormat="1" ht="15">
      <c r="B807" s="60">
        <v>509</v>
      </c>
      <c r="C807" s="38" t="s">
        <v>520</v>
      </c>
      <c r="D807" s="30">
        <v>1</v>
      </c>
      <c r="E807" s="30" t="s">
        <v>61</v>
      </c>
      <c r="F807" s="37">
        <v>3348.1589999999997</v>
      </c>
      <c r="G807" s="59">
        <v>-1.3798574768188834</v>
      </c>
      <c r="H807" s="35">
        <v>147</v>
      </c>
      <c r="I807" s="58">
        <v>4</v>
      </c>
      <c r="J807" s="57" t="s">
        <v>519</v>
      </c>
      <c r="K807" s="24"/>
      <c r="O807"/>
    </row>
    <row r="808" spans="2:15" s="23" customFormat="1" ht="15">
      <c r="B808" s="60">
        <v>509</v>
      </c>
      <c r="C808" s="38" t="s">
        <v>520</v>
      </c>
      <c r="D808" s="30">
        <v>5</v>
      </c>
      <c r="E808" s="30" t="s">
        <v>191</v>
      </c>
      <c r="F808" s="37">
        <v>4469.0960000000005</v>
      </c>
      <c r="G808" s="59">
        <v>-1.3656737241569601</v>
      </c>
      <c r="H808" s="35">
        <v>151</v>
      </c>
      <c r="I808" s="58">
        <v>4</v>
      </c>
      <c r="J808" s="57" t="s">
        <v>519</v>
      </c>
      <c r="K808" s="24"/>
      <c r="O808"/>
    </row>
    <row r="809" spans="2:15" s="23" customFormat="1" ht="15">
      <c r="B809" s="60">
        <v>510</v>
      </c>
      <c r="C809" s="38" t="s">
        <v>518</v>
      </c>
      <c r="D809" s="30">
        <v>2</v>
      </c>
      <c r="E809" s="30" t="s">
        <v>63</v>
      </c>
      <c r="F809" s="37">
        <v>7019.926000000004</v>
      </c>
      <c r="G809" s="59">
        <v>-1.588715027928215</v>
      </c>
      <c r="H809" s="35">
        <v>75</v>
      </c>
      <c r="I809" s="58">
        <v>3</v>
      </c>
      <c r="J809" s="57" t="s">
        <v>517</v>
      </c>
      <c r="K809" s="24"/>
      <c r="O809"/>
    </row>
    <row r="810" spans="2:15" s="23" customFormat="1" ht="15">
      <c r="B810" s="60">
        <v>510</v>
      </c>
      <c r="C810" s="38" t="s">
        <v>518</v>
      </c>
      <c r="D810" s="30">
        <v>4</v>
      </c>
      <c r="E810" s="30" t="s">
        <v>324</v>
      </c>
      <c r="F810" s="37">
        <v>4700.6439999999993</v>
      </c>
      <c r="G810" s="59">
        <v>-1.4961379514957709</v>
      </c>
      <c r="H810" s="35">
        <v>111</v>
      </c>
      <c r="I810" s="58">
        <v>4</v>
      </c>
      <c r="J810" s="57" t="s">
        <v>517</v>
      </c>
      <c r="K810" s="24"/>
      <c r="O810"/>
    </row>
    <row r="811" spans="2:15" s="23" customFormat="1" ht="15">
      <c r="B811" s="60">
        <v>510</v>
      </c>
      <c r="C811" s="38" t="s">
        <v>518</v>
      </c>
      <c r="D811" s="30">
        <v>1</v>
      </c>
      <c r="E811" s="30" t="s">
        <v>61</v>
      </c>
      <c r="F811" s="37">
        <v>4025.68</v>
      </c>
      <c r="G811" s="59">
        <v>-1.2695173961646824</v>
      </c>
      <c r="H811" s="35">
        <v>189</v>
      </c>
      <c r="I811" s="58">
        <v>4</v>
      </c>
      <c r="J811" s="57" t="s">
        <v>517</v>
      </c>
      <c r="K811" s="24"/>
      <c r="O811"/>
    </row>
    <row r="812" spans="2:15" s="23" customFormat="1" ht="15">
      <c r="B812" s="60">
        <v>6900</v>
      </c>
      <c r="C812" s="38" t="s">
        <v>514</v>
      </c>
      <c r="D812" s="30">
        <v>11</v>
      </c>
      <c r="E812" s="30" t="s">
        <v>235</v>
      </c>
      <c r="F812" s="37">
        <v>3084.0480000000007</v>
      </c>
      <c r="G812" s="59">
        <v>-0.39356341276527168</v>
      </c>
      <c r="H812" s="35">
        <v>571</v>
      </c>
      <c r="I812" s="58">
        <v>9</v>
      </c>
      <c r="J812" s="57" t="s">
        <v>513</v>
      </c>
      <c r="K812" s="24"/>
      <c r="O812"/>
    </row>
    <row r="813" spans="2:15" s="23" customFormat="1" ht="15">
      <c r="B813" s="60">
        <v>6900</v>
      </c>
      <c r="C813" s="38" t="s">
        <v>514</v>
      </c>
      <c r="D813" s="30">
        <v>12</v>
      </c>
      <c r="E813" s="30" t="s">
        <v>212</v>
      </c>
      <c r="F813" s="37">
        <v>4982.3089999999984</v>
      </c>
      <c r="G813" s="59">
        <v>-0.10523421696691973</v>
      </c>
      <c r="H813" s="35">
        <v>759</v>
      </c>
      <c r="I813" s="58">
        <v>10</v>
      </c>
      <c r="J813" s="57" t="s">
        <v>513</v>
      </c>
      <c r="K813" s="24"/>
      <c r="O813"/>
    </row>
    <row r="814" spans="2:15" s="23" customFormat="1" ht="15">
      <c r="B814" s="60">
        <v>6900</v>
      </c>
      <c r="C814" s="38" t="s">
        <v>514</v>
      </c>
      <c r="D814" s="30">
        <v>21</v>
      </c>
      <c r="E814" s="30" t="s">
        <v>221</v>
      </c>
      <c r="F814" s="37">
        <v>3131.0410000000011</v>
      </c>
      <c r="G814" s="59">
        <v>0.1390171802644162</v>
      </c>
      <c r="H814" s="35">
        <v>922</v>
      </c>
      <c r="I814" s="58">
        <v>11</v>
      </c>
      <c r="J814" s="57" t="s">
        <v>513</v>
      </c>
      <c r="K814" s="24"/>
      <c r="O814"/>
    </row>
    <row r="815" spans="2:15" s="23" customFormat="1" ht="15">
      <c r="B815" s="60">
        <v>6900</v>
      </c>
      <c r="C815" s="38" t="s">
        <v>514</v>
      </c>
      <c r="D815" s="30">
        <v>44</v>
      </c>
      <c r="E815" s="30" t="s">
        <v>255</v>
      </c>
      <c r="F815" s="37">
        <v>4410.4619999999986</v>
      </c>
      <c r="G815" s="59">
        <v>0.29480855967254821</v>
      </c>
      <c r="H815" s="35">
        <v>1012</v>
      </c>
      <c r="I815" s="58">
        <v>12</v>
      </c>
      <c r="J815" s="57" t="s">
        <v>513</v>
      </c>
      <c r="K815" s="24"/>
      <c r="O815"/>
    </row>
    <row r="816" spans="2:15" s="23" customFormat="1" ht="15">
      <c r="B816" s="60">
        <v>6900</v>
      </c>
      <c r="C816" s="38" t="s">
        <v>514</v>
      </c>
      <c r="D816" s="30">
        <v>55</v>
      </c>
      <c r="E816" s="30" t="s">
        <v>516</v>
      </c>
      <c r="F816" s="37">
        <v>2765.3649999999993</v>
      </c>
      <c r="G816" s="59">
        <v>0.50494396526333674</v>
      </c>
      <c r="H816" s="35">
        <v>1126</v>
      </c>
      <c r="I816" s="58">
        <v>12</v>
      </c>
      <c r="J816" s="57" t="s">
        <v>513</v>
      </c>
      <c r="K816" s="24"/>
      <c r="O816"/>
    </row>
    <row r="817" spans="2:15" s="23" customFormat="1" ht="15">
      <c r="B817" s="60">
        <v>6900</v>
      </c>
      <c r="C817" s="38" t="s">
        <v>514</v>
      </c>
      <c r="D817" s="30">
        <v>56</v>
      </c>
      <c r="E817" s="30" t="s">
        <v>515</v>
      </c>
      <c r="F817" s="37">
        <v>2704.3779999999997</v>
      </c>
      <c r="G817" s="59">
        <v>0.83350653791270446</v>
      </c>
      <c r="H817" s="35">
        <v>1279</v>
      </c>
      <c r="I817" s="58">
        <v>13</v>
      </c>
      <c r="J817" s="57" t="s">
        <v>513</v>
      </c>
      <c r="K817" s="24"/>
      <c r="O817"/>
    </row>
    <row r="818" spans="2:15" s="23" customFormat="1" ht="15">
      <c r="B818" s="60">
        <v>6900</v>
      </c>
      <c r="C818" s="38" t="s">
        <v>514</v>
      </c>
      <c r="D818" s="30">
        <v>36</v>
      </c>
      <c r="E818" s="30" t="s">
        <v>217</v>
      </c>
      <c r="F818" s="37">
        <v>3253.4350000000004</v>
      </c>
      <c r="G818" s="59">
        <v>0.8550915503591684</v>
      </c>
      <c r="H818" s="35">
        <v>1284</v>
      </c>
      <c r="I818" s="58">
        <v>14</v>
      </c>
      <c r="J818" s="57" t="s">
        <v>513</v>
      </c>
      <c r="K818" s="24"/>
      <c r="O818"/>
    </row>
    <row r="819" spans="2:15" s="23" customFormat="1" ht="15">
      <c r="B819" s="60">
        <v>6900</v>
      </c>
      <c r="C819" s="38" t="s">
        <v>514</v>
      </c>
      <c r="D819" s="30">
        <v>52</v>
      </c>
      <c r="E819" s="30" t="s">
        <v>495</v>
      </c>
      <c r="F819" s="37">
        <v>3241.5060000000008</v>
      </c>
      <c r="G819" s="59">
        <v>0.8851699496246509</v>
      </c>
      <c r="H819" s="35">
        <v>1296</v>
      </c>
      <c r="I819" s="58">
        <v>14</v>
      </c>
      <c r="J819" s="57" t="s">
        <v>513</v>
      </c>
      <c r="K819" s="24"/>
      <c r="O819"/>
    </row>
    <row r="820" spans="2:15" s="23" customFormat="1" ht="15">
      <c r="B820" s="60">
        <v>6900</v>
      </c>
      <c r="C820" s="38" t="s">
        <v>514</v>
      </c>
      <c r="D820" s="30">
        <v>53</v>
      </c>
      <c r="E820" s="30" t="s">
        <v>498</v>
      </c>
      <c r="F820" s="37">
        <v>3608.7220000000007</v>
      </c>
      <c r="G820" s="59">
        <v>0.89781576923293283</v>
      </c>
      <c r="H820" s="35">
        <v>1304</v>
      </c>
      <c r="I820" s="58">
        <v>14</v>
      </c>
      <c r="J820" s="57" t="s">
        <v>513</v>
      </c>
      <c r="K820" s="24"/>
      <c r="O820"/>
    </row>
    <row r="821" spans="2:15" s="23" customFormat="1" ht="15">
      <c r="B821" s="60">
        <v>6900</v>
      </c>
      <c r="C821" s="38" t="s">
        <v>514</v>
      </c>
      <c r="D821" s="30">
        <v>54</v>
      </c>
      <c r="E821" s="30" t="s">
        <v>496</v>
      </c>
      <c r="F821" s="37">
        <v>3347.57</v>
      </c>
      <c r="G821" s="59">
        <v>0.95546453238393581</v>
      </c>
      <c r="H821" s="35">
        <v>1325</v>
      </c>
      <c r="I821" s="58">
        <v>14</v>
      </c>
      <c r="J821" s="57" t="s">
        <v>513</v>
      </c>
      <c r="K821" s="24"/>
      <c r="O821"/>
    </row>
    <row r="822" spans="2:15" s="23" customFormat="1" ht="15">
      <c r="B822" s="60">
        <v>6900</v>
      </c>
      <c r="C822" s="38" t="s">
        <v>514</v>
      </c>
      <c r="D822" s="30">
        <v>51</v>
      </c>
      <c r="E822" s="30" t="s">
        <v>497</v>
      </c>
      <c r="F822" s="37">
        <v>4521.5190000000002</v>
      </c>
      <c r="G822" s="59">
        <v>0.96347391612965561</v>
      </c>
      <c r="H822" s="35">
        <v>1328</v>
      </c>
      <c r="I822" s="58">
        <v>14</v>
      </c>
      <c r="J822" s="57" t="s">
        <v>513</v>
      </c>
      <c r="K822" s="24"/>
      <c r="O822"/>
    </row>
    <row r="823" spans="2:15" s="23" customFormat="1" ht="15">
      <c r="B823" s="60">
        <v>6900</v>
      </c>
      <c r="C823" s="38" t="s">
        <v>514</v>
      </c>
      <c r="D823" s="30">
        <v>43</v>
      </c>
      <c r="E823" s="30" t="s">
        <v>256</v>
      </c>
      <c r="F823" s="37">
        <v>3073.5549999999994</v>
      </c>
      <c r="G823" s="59">
        <v>1.0222636478772669</v>
      </c>
      <c r="H823" s="35">
        <v>1346</v>
      </c>
      <c r="I823" s="58">
        <v>14</v>
      </c>
      <c r="J823" s="57" t="s">
        <v>513</v>
      </c>
      <c r="K823" s="24"/>
      <c r="O823"/>
    </row>
    <row r="824" spans="2:15" s="23" customFormat="1" ht="15">
      <c r="B824" s="60">
        <v>6900</v>
      </c>
      <c r="C824" s="38" t="s">
        <v>514</v>
      </c>
      <c r="D824" s="30">
        <v>13</v>
      </c>
      <c r="E824" s="30" t="s">
        <v>213</v>
      </c>
      <c r="F824" s="37">
        <v>4383.6410000000014</v>
      </c>
      <c r="G824" s="59">
        <v>1.0703849244150785</v>
      </c>
      <c r="H824" s="35">
        <v>1362</v>
      </c>
      <c r="I824" s="58">
        <v>14</v>
      </c>
      <c r="J824" s="57" t="s">
        <v>513</v>
      </c>
      <c r="K824" s="24"/>
      <c r="O824"/>
    </row>
    <row r="825" spans="2:15" s="23" customFormat="1" ht="15">
      <c r="B825" s="60">
        <v>6900</v>
      </c>
      <c r="C825" s="38" t="s">
        <v>514</v>
      </c>
      <c r="D825" s="30">
        <v>15</v>
      </c>
      <c r="E825" s="30" t="s">
        <v>258</v>
      </c>
      <c r="F825" s="37">
        <v>3572.672</v>
      </c>
      <c r="G825" s="59">
        <v>1.1252851537221875</v>
      </c>
      <c r="H825" s="35">
        <v>1380</v>
      </c>
      <c r="I825" s="58">
        <v>15</v>
      </c>
      <c r="J825" s="57" t="s">
        <v>513</v>
      </c>
      <c r="K825" s="24"/>
      <c r="O825"/>
    </row>
    <row r="826" spans="2:15" s="23" customFormat="1" ht="15">
      <c r="B826" s="60">
        <v>6900</v>
      </c>
      <c r="C826" s="38" t="s">
        <v>514</v>
      </c>
      <c r="D826" s="30">
        <v>34</v>
      </c>
      <c r="E826" s="30" t="s">
        <v>398</v>
      </c>
      <c r="F826" s="37">
        <v>5289.3130000000019</v>
      </c>
      <c r="G826" s="59">
        <v>1.1877550689487242</v>
      </c>
      <c r="H826" s="35">
        <v>1398</v>
      </c>
      <c r="I826" s="58">
        <v>15</v>
      </c>
      <c r="J826" s="57" t="s">
        <v>513</v>
      </c>
      <c r="K826" s="24"/>
      <c r="O826"/>
    </row>
    <row r="827" spans="2:15" s="23" customFormat="1" ht="15">
      <c r="B827" s="60">
        <v>6900</v>
      </c>
      <c r="C827" s="38" t="s">
        <v>514</v>
      </c>
      <c r="D827" s="30">
        <v>42</v>
      </c>
      <c r="E827" s="30" t="s">
        <v>442</v>
      </c>
      <c r="F827" s="37">
        <v>2222.6640000000007</v>
      </c>
      <c r="G827" s="59">
        <v>1.2048987567787994</v>
      </c>
      <c r="H827" s="35">
        <v>1403</v>
      </c>
      <c r="I827" s="58">
        <v>15</v>
      </c>
      <c r="J827" s="57" t="s">
        <v>513</v>
      </c>
      <c r="K827" s="24"/>
      <c r="O827"/>
    </row>
    <row r="828" spans="2:15" s="23" customFormat="1" ht="15">
      <c r="B828" s="60">
        <v>6900</v>
      </c>
      <c r="C828" s="38" t="s">
        <v>514</v>
      </c>
      <c r="D828" s="30">
        <v>33</v>
      </c>
      <c r="E828" s="30" t="s">
        <v>223</v>
      </c>
      <c r="F828" s="37">
        <v>2444.3090000000002</v>
      </c>
      <c r="G828" s="59">
        <v>1.2160742364234551</v>
      </c>
      <c r="H828" s="35">
        <v>1407</v>
      </c>
      <c r="I828" s="58">
        <v>15</v>
      </c>
      <c r="J828" s="57" t="s">
        <v>513</v>
      </c>
      <c r="K828" s="24"/>
      <c r="O828"/>
    </row>
    <row r="829" spans="2:15" s="23" customFormat="1" ht="15">
      <c r="B829" s="60">
        <v>6900</v>
      </c>
      <c r="C829" s="38" t="s">
        <v>514</v>
      </c>
      <c r="D829" s="30">
        <v>45</v>
      </c>
      <c r="E829" s="30" t="s">
        <v>259</v>
      </c>
      <c r="F829" s="37">
        <v>2273.9590000000007</v>
      </c>
      <c r="G829" s="59">
        <v>1.2382246260734422</v>
      </c>
      <c r="H829" s="35">
        <v>1415</v>
      </c>
      <c r="I829" s="58">
        <v>15</v>
      </c>
      <c r="J829" s="57" t="s">
        <v>513</v>
      </c>
      <c r="K829" s="24"/>
      <c r="O829"/>
    </row>
    <row r="830" spans="2:15" s="23" customFormat="1" ht="15">
      <c r="B830" s="60">
        <v>6900</v>
      </c>
      <c r="C830" s="38" t="s">
        <v>514</v>
      </c>
      <c r="D830" s="30">
        <v>41</v>
      </c>
      <c r="E830" s="30" t="s">
        <v>440</v>
      </c>
      <c r="F830" s="37">
        <v>3520.0929999999998</v>
      </c>
      <c r="G830" s="59">
        <v>1.254840769796425</v>
      </c>
      <c r="H830" s="35">
        <v>1424</v>
      </c>
      <c r="I830" s="58">
        <v>15</v>
      </c>
      <c r="J830" s="57" t="s">
        <v>513</v>
      </c>
      <c r="K830" s="24"/>
      <c r="O830"/>
    </row>
    <row r="831" spans="2:15" s="23" customFormat="1" ht="15">
      <c r="B831" s="60">
        <v>6900</v>
      </c>
      <c r="C831" s="38" t="s">
        <v>514</v>
      </c>
      <c r="D831" s="30">
        <v>37</v>
      </c>
      <c r="E831" s="30" t="s">
        <v>327</v>
      </c>
      <c r="F831" s="37">
        <v>3488.2420000000002</v>
      </c>
      <c r="G831" s="59">
        <v>1.2551072607400466</v>
      </c>
      <c r="H831" s="35">
        <v>1425</v>
      </c>
      <c r="I831" s="58">
        <v>15</v>
      </c>
      <c r="J831" s="57" t="s">
        <v>513</v>
      </c>
      <c r="K831" s="24"/>
      <c r="O831"/>
    </row>
    <row r="832" spans="2:15" s="23" customFormat="1" ht="15">
      <c r="B832" s="60">
        <v>6900</v>
      </c>
      <c r="C832" s="38" t="s">
        <v>514</v>
      </c>
      <c r="D832" s="30">
        <v>31</v>
      </c>
      <c r="E832" s="30" t="s">
        <v>210</v>
      </c>
      <c r="F832" s="37">
        <v>3021.3889999999992</v>
      </c>
      <c r="G832" s="59">
        <v>1.266626932273097</v>
      </c>
      <c r="H832" s="35">
        <v>1428</v>
      </c>
      <c r="I832" s="58">
        <v>15</v>
      </c>
      <c r="J832" s="57" t="s">
        <v>513</v>
      </c>
      <c r="K832" s="24"/>
      <c r="O832"/>
    </row>
    <row r="833" spans="2:15" s="23" customFormat="1" ht="15">
      <c r="B833" s="60">
        <v>6900</v>
      </c>
      <c r="C833" s="38" t="s">
        <v>514</v>
      </c>
      <c r="D833" s="30">
        <v>22</v>
      </c>
      <c r="E833" s="30" t="s">
        <v>227</v>
      </c>
      <c r="F833" s="37">
        <v>4855.0809999999983</v>
      </c>
      <c r="G833" s="59">
        <v>1.4247421592380467</v>
      </c>
      <c r="H833" s="35">
        <v>1475</v>
      </c>
      <c r="I833" s="58">
        <v>16</v>
      </c>
      <c r="J833" s="57" t="s">
        <v>513</v>
      </c>
      <c r="K833" s="24"/>
      <c r="O833"/>
    </row>
    <row r="834" spans="2:15" s="23" customFormat="1" ht="15">
      <c r="B834" s="60">
        <v>6900</v>
      </c>
      <c r="C834" s="38" t="s">
        <v>514</v>
      </c>
      <c r="D834" s="30">
        <v>32</v>
      </c>
      <c r="E834" s="30" t="s">
        <v>209</v>
      </c>
      <c r="F834" s="37">
        <v>2644.7850000000008</v>
      </c>
      <c r="G834" s="59">
        <v>1.5293540076007908</v>
      </c>
      <c r="H834" s="35">
        <v>1499</v>
      </c>
      <c r="I834" s="58">
        <v>16</v>
      </c>
      <c r="J834" s="57" t="s">
        <v>513</v>
      </c>
      <c r="K834" s="24"/>
      <c r="O834"/>
    </row>
    <row r="835" spans="2:15" s="23" customFormat="1" ht="15">
      <c r="B835" s="60">
        <v>634</v>
      </c>
      <c r="C835" s="38" t="s">
        <v>511</v>
      </c>
      <c r="D835" s="30">
        <v>3</v>
      </c>
      <c r="E835" s="30" t="s">
        <v>64</v>
      </c>
      <c r="F835" s="37">
        <v>6032.0239999999985</v>
      </c>
      <c r="G835" s="59">
        <v>-1.4007002967829727</v>
      </c>
      <c r="H835" s="35">
        <v>136</v>
      </c>
      <c r="I835" s="58">
        <v>4</v>
      </c>
      <c r="J835" s="57" t="s">
        <v>510</v>
      </c>
      <c r="K835" s="24"/>
      <c r="O835"/>
    </row>
    <row r="836" spans="2:15" s="23" customFormat="1" ht="15">
      <c r="B836" s="60">
        <v>634</v>
      </c>
      <c r="C836" s="38" t="s">
        <v>511</v>
      </c>
      <c r="D836" s="30">
        <v>1</v>
      </c>
      <c r="E836" s="30" t="s">
        <v>512</v>
      </c>
      <c r="F836" s="37">
        <v>4637.1550000000016</v>
      </c>
      <c r="G836" s="59">
        <v>-1.1418975347874172</v>
      </c>
      <c r="H836" s="35">
        <v>238</v>
      </c>
      <c r="I836" s="58">
        <v>5</v>
      </c>
      <c r="J836" s="57" t="s">
        <v>510</v>
      </c>
      <c r="K836" s="24"/>
      <c r="O836"/>
    </row>
    <row r="837" spans="2:15" s="23" customFormat="1" ht="15">
      <c r="B837" s="60">
        <v>634</v>
      </c>
      <c r="C837" s="38" t="s">
        <v>511</v>
      </c>
      <c r="D837" s="30">
        <v>2</v>
      </c>
      <c r="E837" s="30" t="s">
        <v>63</v>
      </c>
      <c r="F837" s="37">
        <v>7683.2680000000018</v>
      </c>
      <c r="G837" s="59">
        <v>-0.85534303019017655</v>
      </c>
      <c r="H837" s="35">
        <v>344</v>
      </c>
      <c r="I837" s="58">
        <v>6</v>
      </c>
      <c r="J837" s="57" t="s">
        <v>510</v>
      </c>
      <c r="K837" s="24"/>
      <c r="O837"/>
    </row>
    <row r="838" spans="2:15" s="23" customFormat="1" ht="15">
      <c r="B838" s="60">
        <v>654</v>
      </c>
      <c r="C838" s="38" t="s">
        <v>509</v>
      </c>
      <c r="D838" s="30">
        <v>1</v>
      </c>
      <c r="E838" s="30" t="s">
        <v>61</v>
      </c>
      <c r="F838" s="37">
        <v>3308.9049999999988</v>
      </c>
      <c r="G838" s="59">
        <v>-0.85925920303692205</v>
      </c>
      <c r="H838" s="35">
        <v>343</v>
      </c>
      <c r="I838" s="58">
        <v>6</v>
      </c>
      <c r="J838" s="57" t="s">
        <v>508</v>
      </c>
      <c r="K838" s="24"/>
      <c r="O838"/>
    </row>
    <row r="839" spans="2:15" s="23" customFormat="1" ht="15">
      <c r="B839" s="60">
        <v>654</v>
      </c>
      <c r="C839" s="38" t="s">
        <v>509</v>
      </c>
      <c r="D839" s="30">
        <v>2</v>
      </c>
      <c r="E839" s="30" t="s">
        <v>63</v>
      </c>
      <c r="F839" s="37">
        <v>5223.177999999999</v>
      </c>
      <c r="G839" s="59">
        <v>-0.81884909605229228</v>
      </c>
      <c r="H839" s="35">
        <v>365</v>
      </c>
      <c r="I839" s="58">
        <v>6</v>
      </c>
      <c r="J839" s="57" t="s">
        <v>508</v>
      </c>
      <c r="K839" s="24"/>
      <c r="O839"/>
    </row>
    <row r="840" spans="2:15" s="23" customFormat="1" ht="15">
      <c r="B840" s="60">
        <v>654</v>
      </c>
      <c r="C840" s="38" t="s">
        <v>509</v>
      </c>
      <c r="D840" s="30">
        <v>4</v>
      </c>
      <c r="E840" s="30" t="s">
        <v>193</v>
      </c>
      <c r="F840" s="37">
        <v>3108.19</v>
      </c>
      <c r="G840" s="59">
        <v>-0.42905872970153641</v>
      </c>
      <c r="H840" s="35">
        <v>549</v>
      </c>
      <c r="I840" s="58">
        <v>8</v>
      </c>
      <c r="J840" s="57" t="s">
        <v>508</v>
      </c>
      <c r="K840" s="24"/>
      <c r="O840"/>
    </row>
    <row r="841" spans="2:15" s="23" customFormat="1" ht="15">
      <c r="B841" s="60">
        <v>654</v>
      </c>
      <c r="C841" s="38" t="s">
        <v>509</v>
      </c>
      <c r="D841" s="30">
        <v>3</v>
      </c>
      <c r="E841" s="30" t="s">
        <v>64</v>
      </c>
      <c r="F841" s="37">
        <v>3349.2840000000001</v>
      </c>
      <c r="G841" s="59">
        <v>-0.23676366597909643</v>
      </c>
      <c r="H841" s="35">
        <v>668</v>
      </c>
      <c r="I841" s="58">
        <v>9</v>
      </c>
      <c r="J841" s="57" t="s">
        <v>508</v>
      </c>
      <c r="K841" s="24"/>
      <c r="O841"/>
    </row>
    <row r="842" spans="2:15" s="23" customFormat="1" ht="15">
      <c r="B842" s="60">
        <v>267</v>
      </c>
      <c r="C842" s="38" t="s">
        <v>507</v>
      </c>
      <c r="D842" s="30">
        <v>1</v>
      </c>
      <c r="E842" s="30" t="s">
        <v>61</v>
      </c>
      <c r="F842" s="37">
        <v>1602.683</v>
      </c>
      <c r="G842" s="59">
        <v>2.5123825953788947</v>
      </c>
      <c r="H842" s="35">
        <v>1611</v>
      </c>
      <c r="I842" s="58">
        <v>19</v>
      </c>
      <c r="J842" s="57" t="s">
        <v>506</v>
      </c>
      <c r="K842" s="24"/>
      <c r="O842"/>
    </row>
    <row r="843" spans="2:15" s="23" customFormat="1" ht="15">
      <c r="B843" s="60">
        <v>47</v>
      </c>
      <c r="C843" s="38" t="s">
        <v>505</v>
      </c>
      <c r="D843" s="30">
        <v>1</v>
      </c>
      <c r="E843" s="30" t="s">
        <v>61</v>
      </c>
      <c r="F843" s="37">
        <v>2538.7420000000011</v>
      </c>
      <c r="G843" s="59">
        <v>1.2067488109905697</v>
      </c>
      <c r="H843" s="35">
        <v>1404</v>
      </c>
      <c r="I843" s="58">
        <v>15</v>
      </c>
      <c r="J843" s="57" t="s">
        <v>504</v>
      </c>
      <c r="K843" s="24"/>
      <c r="O843"/>
    </row>
    <row r="844" spans="2:15" s="23" customFormat="1" ht="15">
      <c r="B844" s="60">
        <v>1139</v>
      </c>
      <c r="C844" s="38" t="s">
        <v>503</v>
      </c>
      <c r="D844" s="30">
        <v>21</v>
      </c>
      <c r="E844" s="30" t="s">
        <v>221</v>
      </c>
      <c r="F844" s="37">
        <v>2844.8339999999998</v>
      </c>
      <c r="G844" s="59">
        <v>-0.30018831688101688</v>
      </c>
      <c r="H844" s="35">
        <v>623</v>
      </c>
      <c r="I844" s="58">
        <v>9</v>
      </c>
      <c r="J844" s="57" t="s">
        <v>502</v>
      </c>
      <c r="K844" s="24"/>
      <c r="O844"/>
    </row>
    <row r="845" spans="2:15" s="23" customFormat="1" ht="15">
      <c r="B845" s="60">
        <v>1139</v>
      </c>
      <c r="C845" s="38" t="s">
        <v>503</v>
      </c>
      <c r="D845" s="30">
        <v>14</v>
      </c>
      <c r="E845" s="30" t="s">
        <v>215</v>
      </c>
      <c r="F845" s="37">
        <v>3845.0610000000001</v>
      </c>
      <c r="G845" s="59">
        <v>-0.15147971814347533</v>
      </c>
      <c r="H845" s="35">
        <v>725</v>
      </c>
      <c r="I845" s="58">
        <v>10</v>
      </c>
      <c r="J845" s="57" t="s">
        <v>502</v>
      </c>
      <c r="K845" s="24"/>
      <c r="O845"/>
    </row>
    <row r="846" spans="2:15" s="23" customFormat="1" ht="15">
      <c r="B846" s="60">
        <v>1139</v>
      </c>
      <c r="C846" s="38" t="s">
        <v>503</v>
      </c>
      <c r="D846" s="30">
        <v>13</v>
      </c>
      <c r="E846" s="30" t="s">
        <v>213</v>
      </c>
      <c r="F846" s="37">
        <v>4210.8100000000004</v>
      </c>
      <c r="G846" s="59">
        <v>-0.12071095358382879</v>
      </c>
      <c r="H846" s="35">
        <v>749</v>
      </c>
      <c r="I846" s="58">
        <v>10</v>
      </c>
      <c r="J846" s="57" t="s">
        <v>502</v>
      </c>
      <c r="K846" s="24"/>
      <c r="O846"/>
    </row>
    <row r="847" spans="2:15" s="23" customFormat="1" ht="15">
      <c r="B847" s="60">
        <v>1139</v>
      </c>
      <c r="C847" s="38" t="s">
        <v>503</v>
      </c>
      <c r="D847" s="30">
        <v>12</v>
      </c>
      <c r="E847" s="30" t="s">
        <v>212</v>
      </c>
      <c r="F847" s="37">
        <v>3071.319</v>
      </c>
      <c r="G847" s="59">
        <v>4.2135859164577169E-2</v>
      </c>
      <c r="H847" s="35">
        <v>858</v>
      </c>
      <c r="I847" s="58">
        <v>11</v>
      </c>
      <c r="J847" s="57" t="s">
        <v>502</v>
      </c>
      <c r="K847" s="24"/>
      <c r="O847"/>
    </row>
    <row r="848" spans="2:15" s="23" customFormat="1" ht="15">
      <c r="B848" s="60">
        <v>1139</v>
      </c>
      <c r="C848" s="38" t="s">
        <v>503</v>
      </c>
      <c r="D848" s="30">
        <v>31</v>
      </c>
      <c r="E848" s="30" t="s">
        <v>210</v>
      </c>
      <c r="F848" s="37">
        <v>2207.8449999999998</v>
      </c>
      <c r="G848" s="59">
        <v>0.13113634571481503</v>
      </c>
      <c r="H848" s="35">
        <v>916</v>
      </c>
      <c r="I848" s="58">
        <v>11</v>
      </c>
      <c r="J848" s="57" t="s">
        <v>502</v>
      </c>
      <c r="K848" s="24"/>
      <c r="O848"/>
    </row>
    <row r="849" spans="2:15" s="23" customFormat="1" ht="15">
      <c r="B849" s="76">
        <v>1139</v>
      </c>
      <c r="C849" s="75" t="s">
        <v>503</v>
      </c>
      <c r="D849" s="74">
        <v>35</v>
      </c>
      <c r="E849" s="74" t="s">
        <v>216</v>
      </c>
      <c r="F849" s="73">
        <v>3482.14</v>
      </c>
      <c r="G849" s="72">
        <v>0.30115337391250635</v>
      </c>
      <c r="H849" s="71">
        <v>1015</v>
      </c>
      <c r="I849" s="70">
        <v>12</v>
      </c>
      <c r="J849" s="69" t="s">
        <v>502</v>
      </c>
      <c r="K849" s="24"/>
      <c r="O849"/>
    </row>
    <row r="850" spans="2:15" s="23" customFormat="1" ht="15">
      <c r="B850" s="60">
        <v>1139</v>
      </c>
      <c r="C850" s="38" t="s">
        <v>503</v>
      </c>
      <c r="D850" s="30">
        <v>24</v>
      </c>
      <c r="E850" s="30" t="s">
        <v>222</v>
      </c>
      <c r="F850" s="37">
        <v>4392.1980000000003</v>
      </c>
      <c r="G850" s="59">
        <v>0.35766604201248636</v>
      </c>
      <c r="H850" s="35">
        <v>1042</v>
      </c>
      <c r="I850" s="58">
        <v>12</v>
      </c>
      <c r="J850" s="57" t="s">
        <v>502</v>
      </c>
      <c r="K850" s="24"/>
      <c r="O850"/>
    </row>
    <row r="851" spans="2:15" s="23" customFormat="1" ht="15">
      <c r="B851" s="60">
        <v>1139</v>
      </c>
      <c r="C851" s="38" t="s">
        <v>503</v>
      </c>
      <c r="D851" s="30">
        <v>34</v>
      </c>
      <c r="E851" s="30" t="s">
        <v>224</v>
      </c>
      <c r="F851" s="37">
        <v>4891.2789999999995</v>
      </c>
      <c r="G851" s="59">
        <v>0.38539489864609833</v>
      </c>
      <c r="H851" s="35">
        <v>1060</v>
      </c>
      <c r="I851" s="58">
        <v>12</v>
      </c>
      <c r="J851" s="57" t="s">
        <v>502</v>
      </c>
      <c r="K851" s="24"/>
      <c r="O851"/>
    </row>
    <row r="852" spans="2:15" s="23" customFormat="1" ht="15">
      <c r="B852" s="60">
        <v>1139</v>
      </c>
      <c r="C852" s="38" t="s">
        <v>503</v>
      </c>
      <c r="D852" s="30">
        <v>33</v>
      </c>
      <c r="E852" s="30" t="s">
        <v>223</v>
      </c>
      <c r="F852" s="37">
        <v>3481.39</v>
      </c>
      <c r="G852" s="59">
        <v>0.40256297992269607</v>
      </c>
      <c r="H852" s="35">
        <v>1069</v>
      </c>
      <c r="I852" s="58">
        <v>12</v>
      </c>
      <c r="J852" s="57" t="s">
        <v>502</v>
      </c>
      <c r="K852" s="24"/>
      <c r="O852"/>
    </row>
    <row r="853" spans="2:15" s="23" customFormat="1" ht="15">
      <c r="B853" s="60">
        <v>1139</v>
      </c>
      <c r="C853" s="38" t="s">
        <v>503</v>
      </c>
      <c r="D853" s="30">
        <v>23</v>
      </c>
      <c r="E853" s="30" t="s">
        <v>229</v>
      </c>
      <c r="F853" s="37">
        <v>4433.2520000000031</v>
      </c>
      <c r="G853" s="59">
        <v>0.47935919340957728</v>
      </c>
      <c r="H853" s="35">
        <v>1108</v>
      </c>
      <c r="I853" s="58">
        <v>12</v>
      </c>
      <c r="J853" s="57" t="s">
        <v>502</v>
      </c>
      <c r="K853" s="24"/>
      <c r="O853"/>
    </row>
    <row r="854" spans="2:15" s="23" customFormat="1" ht="15">
      <c r="B854" s="60">
        <v>1139</v>
      </c>
      <c r="C854" s="38" t="s">
        <v>503</v>
      </c>
      <c r="D854" s="30">
        <v>22</v>
      </c>
      <c r="E854" s="30" t="s">
        <v>227</v>
      </c>
      <c r="F854" s="37">
        <v>2837.0789999999984</v>
      </c>
      <c r="G854" s="59">
        <v>0.50602707256924973</v>
      </c>
      <c r="H854" s="35">
        <v>1127</v>
      </c>
      <c r="I854" s="58">
        <v>12</v>
      </c>
      <c r="J854" s="57" t="s">
        <v>502</v>
      </c>
      <c r="K854" s="24"/>
      <c r="O854"/>
    </row>
    <row r="855" spans="2:15" s="23" customFormat="1" ht="15">
      <c r="B855" s="60">
        <v>1139</v>
      </c>
      <c r="C855" s="38" t="s">
        <v>503</v>
      </c>
      <c r="D855" s="30">
        <v>32</v>
      </c>
      <c r="E855" s="30" t="s">
        <v>209</v>
      </c>
      <c r="F855" s="37">
        <v>2871.2479999999996</v>
      </c>
      <c r="G855" s="59">
        <v>1.2316898696203964</v>
      </c>
      <c r="H855" s="35">
        <v>1412</v>
      </c>
      <c r="I855" s="58">
        <v>15</v>
      </c>
      <c r="J855" s="57" t="s">
        <v>502</v>
      </c>
      <c r="K855" s="24"/>
      <c r="O855"/>
    </row>
    <row r="856" spans="2:15" s="23" customFormat="1" ht="15">
      <c r="B856" s="60">
        <v>1271</v>
      </c>
      <c r="C856" s="38" t="s">
        <v>501</v>
      </c>
      <c r="D856" s="30">
        <v>1</v>
      </c>
      <c r="E856" s="30" t="s">
        <v>61</v>
      </c>
      <c r="F856" s="37">
        <v>5717.1459999999979</v>
      </c>
      <c r="G856" s="59">
        <v>1.4967495312432704</v>
      </c>
      <c r="H856" s="35">
        <v>1492</v>
      </c>
      <c r="I856" s="58">
        <v>16</v>
      </c>
      <c r="J856" s="57" t="s">
        <v>500</v>
      </c>
      <c r="K856" s="24"/>
      <c r="O856"/>
    </row>
    <row r="857" spans="2:15" s="23" customFormat="1" ht="15">
      <c r="B857" s="60">
        <v>7000</v>
      </c>
      <c r="C857" s="38" t="s">
        <v>494</v>
      </c>
      <c r="D857" s="30">
        <v>44</v>
      </c>
      <c r="E857" s="30" t="s">
        <v>255</v>
      </c>
      <c r="F857" s="37">
        <v>3325.02</v>
      </c>
      <c r="G857" s="59">
        <v>-1.9400390092400572</v>
      </c>
      <c r="H857" s="35">
        <v>19</v>
      </c>
      <c r="I857" s="58">
        <v>2</v>
      </c>
      <c r="J857" s="57" t="s">
        <v>493</v>
      </c>
      <c r="K857" s="24"/>
      <c r="O857"/>
    </row>
    <row r="858" spans="2:15" s="23" customFormat="1" ht="15">
      <c r="B858" s="60">
        <v>7000</v>
      </c>
      <c r="C858" s="38" t="s">
        <v>494</v>
      </c>
      <c r="D858" s="30">
        <v>15</v>
      </c>
      <c r="E858" s="30" t="s">
        <v>207</v>
      </c>
      <c r="F858" s="37">
        <v>3862.82</v>
      </c>
      <c r="G858" s="59">
        <v>-1.7456381783326509</v>
      </c>
      <c r="H858" s="35">
        <v>43</v>
      </c>
      <c r="I858" s="58">
        <v>3</v>
      </c>
      <c r="J858" s="57" t="s">
        <v>493</v>
      </c>
      <c r="K858" s="24"/>
      <c r="O858"/>
    </row>
    <row r="859" spans="2:15" s="23" customFormat="1" ht="15">
      <c r="B859" s="60">
        <v>7000</v>
      </c>
      <c r="C859" s="38" t="s">
        <v>494</v>
      </c>
      <c r="D859" s="30">
        <v>12</v>
      </c>
      <c r="E859" s="30" t="s">
        <v>212</v>
      </c>
      <c r="F859" s="37">
        <v>4813.1809999999987</v>
      </c>
      <c r="G859" s="59">
        <v>-1.6769389647048818</v>
      </c>
      <c r="H859" s="35">
        <v>52</v>
      </c>
      <c r="I859" s="58">
        <v>3</v>
      </c>
      <c r="J859" s="57" t="s">
        <v>493</v>
      </c>
      <c r="K859" s="24"/>
      <c r="O859"/>
    </row>
    <row r="860" spans="2:15" s="23" customFormat="1" ht="15">
      <c r="B860" s="60">
        <v>7000</v>
      </c>
      <c r="C860" s="38" t="s">
        <v>494</v>
      </c>
      <c r="D860" s="30">
        <v>14</v>
      </c>
      <c r="E860" s="30" t="s">
        <v>215</v>
      </c>
      <c r="F860" s="37">
        <v>3969.6639999999979</v>
      </c>
      <c r="G860" s="59">
        <v>-0.95211285901551423</v>
      </c>
      <c r="H860" s="35">
        <v>306</v>
      </c>
      <c r="I860" s="58">
        <v>6</v>
      </c>
      <c r="J860" s="57" t="s">
        <v>493</v>
      </c>
      <c r="K860" s="24"/>
      <c r="O860"/>
    </row>
    <row r="861" spans="2:15" s="23" customFormat="1" ht="15">
      <c r="B861" s="60">
        <v>7000</v>
      </c>
      <c r="C861" s="38" t="s">
        <v>494</v>
      </c>
      <c r="D861" s="30">
        <v>41</v>
      </c>
      <c r="E861" s="30" t="s">
        <v>499</v>
      </c>
      <c r="F861" s="37">
        <v>4761.1139999999996</v>
      </c>
      <c r="G861" s="59">
        <v>-0.7779336615461917</v>
      </c>
      <c r="H861" s="35">
        <v>387</v>
      </c>
      <c r="I861" s="58">
        <v>6</v>
      </c>
      <c r="J861" s="57" t="s">
        <v>493</v>
      </c>
      <c r="K861" s="24"/>
      <c r="O861"/>
    </row>
    <row r="862" spans="2:15" s="23" customFormat="1" ht="15">
      <c r="B862" s="60">
        <v>7000</v>
      </c>
      <c r="C862" s="38" t="s">
        <v>494</v>
      </c>
      <c r="D862" s="30">
        <v>42</v>
      </c>
      <c r="E862" s="30" t="s">
        <v>442</v>
      </c>
      <c r="F862" s="37">
        <v>5549.38</v>
      </c>
      <c r="G862" s="59">
        <v>-0.67328464437260727</v>
      </c>
      <c r="H862" s="35">
        <v>434</v>
      </c>
      <c r="I862" s="58">
        <v>7</v>
      </c>
      <c r="J862" s="57" t="s">
        <v>493</v>
      </c>
      <c r="K862" s="24"/>
      <c r="O862"/>
    </row>
    <row r="863" spans="2:15" s="23" customFormat="1" ht="15">
      <c r="B863" s="60">
        <v>7000</v>
      </c>
      <c r="C863" s="38" t="s">
        <v>494</v>
      </c>
      <c r="D863" s="30">
        <v>22</v>
      </c>
      <c r="E863" s="30" t="s">
        <v>227</v>
      </c>
      <c r="F863" s="37">
        <v>3650.0649999999991</v>
      </c>
      <c r="G863" s="59">
        <v>-0.60124251426534725</v>
      </c>
      <c r="H863" s="35">
        <v>465</v>
      </c>
      <c r="I863" s="58">
        <v>7</v>
      </c>
      <c r="J863" s="57" t="s">
        <v>493</v>
      </c>
      <c r="K863" s="24"/>
      <c r="O863"/>
    </row>
    <row r="864" spans="2:15" s="23" customFormat="1" ht="15">
      <c r="B864" s="60">
        <v>7000</v>
      </c>
      <c r="C864" s="38" t="s">
        <v>494</v>
      </c>
      <c r="D864" s="30">
        <v>13</v>
      </c>
      <c r="E864" s="30" t="s">
        <v>213</v>
      </c>
      <c r="F864" s="37">
        <v>6226.4530000000013</v>
      </c>
      <c r="G864" s="59">
        <v>-0.5859106126886281</v>
      </c>
      <c r="H864" s="35">
        <v>476</v>
      </c>
      <c r="I864" s="58">
        <v>7</v>
      </c>
      <c r="J864" s="57" t="s">
        <v>493</v>
      </c>
      <c r="K864" s="24"/>
      <c r="O864"/>
    </row>
    <row r="865" spans="2:15" s="23" customFormat="1" ht="15">
      <c r="B865" s="60">
        <v>7000</v>
      </c>
      <c r="C865" s="38" t="s">
        <v>494</v>
      </c>
      <c r="D865" s="30">
        <v>32</v>
      </c>
      <c r="E865" s="30" t="s">
        <v>209</v>
      </c>
      <c r="F865" s="37">
        <v>4441.2069999999994</v>
      </c>
      <c r="G865" s="59">
        <v>-0.33646356664955318</v>
      </c>
      <c r="H865" s="35">
        <v>603</v>
      </c>
      <c r="I865" s="58">
        <v>9</v>
      </c>
      <c r="J865" s="57" t="s">
        <v>493</v>
      </c>
      <c r="K865" s="24"/>
      <c r="O865"/>
    </row>
    <row r="866" spans="2:15" s="23" customFormat="1" ht="15">
      <c r="B866" s="60">
        <v>7000</v>
      </c>
      <c r="C866" s="38" t="s">
        <v>494</v>
      </c>
      <c r="D866" s="30">
        <v>31</v>
      </c>
      <c r="E866" s="30" t="s">
        <v>210</v>
      </c>
      <c r="F866" s="37">
        <v>2184.02</v>
      </c>
      <c r="G866" s="59">
        <v>-0.30453410588198199</v>
      </c>
      <c r="H866" s="35">
        <v>620</v>
      </c>
      <c r="I866" s="58">
        <v>9</v>
      </c>
      <c r="J866" s="57" t="s">
        <v>493</v>
      </c>
      <c r="K866" s="24"/>
      <c r="O866"/>
    </row>
    <row r="867" spans="2:15" s="23" customFormat="1" ht="15">
      <c r="B867" s="60">
        <v>7000</v>
      </c>
      <c r="C867" s="38" t="s">
        <v>494</v>
      </c>
      <c r="D867" s="30">
        <v>53</v>
      </c>
      <c r="E867" s="30" t="s">
        <v>498</v>
      </c>
      <c r="F867" s="37">
        <v>3419.2170000000006</v>
      </c>
      <c r="G867" s="59">
        <v>-0.14938480381929325</v>
      </c>
      <c r="H867" s="35">
        <v>727</v>
      </c>
      <c r="I867" s="58">
        <v>10</v>
      </c>
      <c r="J867" s="57" t="s">
        <v>493</v>
      </c>
      <c r="K867" s="24"/>
      <c r="O867"/>
    </row>
    <row r="868" spans="2:15" s="23" customFormat="1" ht="15">
      <c r="B868" s="60">
        <v>7000</v>
      </c>
      <c r="C868" s="38" t="s">
        <v>494</v>
      </c>
      <c r="D868" s="30">
        <v>23</v>
      </c>
      <c r="E868" s="30" t="s">
        <v>229</v>
      </c>
      <c r="F868" s="37">
        <v>3734.8050000000007</v>
      </c>
      <c r="G868" s="59">
        <v>-0.12733618454229403</v>
      </c>
      <c r="H868" s="35">
        <v>744</v>
      </c>
      <c r="I868" s="58">
        <v>10</v>
      </c>
      <c r="J868" s="57" t="s">
        <v>493</v>
      </c>
      <c r="K868" s="24"/>
      <c r="O868"/>
    </row>
    <row r="869" spans="2:15" s="23" customFormat="1" ht="15">
      <c r="B869" s="60">
        <v>7000</v>
      </c>
      <c r="C869" s="38" t="s">
        <v>494</v>
      </c>
      <c r="D869" s="30">
        <v>51</v>
      </c>
      <c r="E869" s="30" t="s">
        <v>497</v>
      </c>
      <c r="F869" s="37">
        <v>3559.7460000000019</v>
      </c>
      <c r="G869" s="59">
        <v>-8.1519519541021476E-2</v>
      </c>
      <c r="H869" s="35">
        <v>771</v>
      </c>
      <c r="I869" s="58">
        <v>10</v>
      </c>
      <c r="J869" s="57" t="s">
        <v>493</v>
      </c>
      <c r="K869" s="24"/>
      <c r="O869"/>
    </row>
    <row r="870" spans="2:15" s="23" customFormat="1" ht="15">
      <c r="B870" s="60">
        <v>7000</v>
      </c>
      <c r="C870" s="38" t="s">
        <v>494</v>
      </c>
      <c r="D870" s="30">
        <v>54</v>
      </c>
      <c r="E870" s="30" t="s">
        <v>496</v>
      </c>
      <c r="F870" s="37">
        <v>2343.0909999999985</v>
      </c>
      <c r="G870" s="59">
        <v>6.2291860945813238E-2</v>
      </c>
      <c r="H870" s="35">
        <v>872</v>
      </c>
      <c r="I870" s="58">
        <v>11</v>
      </c>
      <c r="J870" s="57" t="s">
        <v>493</v>
      </c>
      <c r="K870" s="24"/>
      <c r="O870"/>
    </row>
    <row r="871" spans="2:15" s="23" customFormat="1" ht="15">
      <c r="B871" s="60">
        <v>7000</v>
      </c>
      <c r="C871" s="38" t="s">
        <v>494</v>
      </c>
      <c r="D871" s="30">
        <v>25</v>
      </c>
      <c r="E871" s="30" t="s">
        <v>211</v>
      </c>
      <c r="F871" s="37">
        <v>3038.8280000000004</v>
      </c>
      <c r="G871" s="59">
        <v>7.1302180643233987E-2</v>
      </c>
      <c r="H871" s="35">
        <v>879</v>
      </c>
      <c r="I871" s="58">
        <v>11</v>
      </c>
      <c r="J871" s="57" t="s">
        <v>493</v>
      </c>
      <c r="K871" s="24"/>
      <c r="O871"/>
    </row>
    <row r="872" spans="2:15" s="23" customFormat="1" ht="15">
      <c r="B872" s="60">
        <v>7000</v>
      </c>
      <c r="C872" s="38" t="s">
        <v>494</v>
      </c>
      <c r="D872" s="30">
        <v>52</v>
      </c>
      <c r="E872" s="30" t="s">
        <v>495</v>
      </c>
      <c r="F872" s="37">
        <v>2820.9979999999991</v>
      </c>
      <c r="G872" s="59">
        <v>9.4689449189429453E-2</v>
      </c>
      <c r="H872" s="35">
        <v>896</v>
      </c>
      <c r="I872" s="58">
        <v>11</v>
      </c>
      <c r="J872" s="57" t="s">
        <v>493</v>
      </c>
      <c r="K872" s="24"/>
      <c r="O872"/>
    </row>
    <row r="873" spans="2:15" s="23" customFormat="1" ht="15">
      <c r="B873" s="60">
        <v>7000</v>
      </c>
      <c r="C873" s="38" t="s">
        <v>494</v>
      </c>
      <c r="D873" s="30">
        <v>24</v>
      </c>
      <c r="E873" s="30" t="s">
        <v>222</v>
      </c>
      <c r="F873" s="37">
        <v>3333.8469999999988</v>
      </c>
      <c r="G873" s="59">
        <v>0.25242685979976182</v>
      </c>
      <c r="H873" s="35">
        <v>998</v>
      </c>
      <c r="I873" s="58">
        <v>11</v>
      </c>
      <c r="J873" s="57" t="s">
        <v>493</v>
      </c>
      <c r="K873" s="24"/>
      <c r="O873"/>
    </row>
    <row r="874" spans="2:15" s="23" customFormat="1" ht="15">
      <c r="B874" s="60">
        <v>7000</v>
      </c>
      <c r="C874" s="38" t="s">
        <v>494</v>
      </c>
      <c r="D874" s="30">
        <v>21</v>
      </c>
      <c r="E874" s="30" t="s">
        <v>221</v>
      </c>
      <c r="F874" s="37">
        <v>3198.6750000000002</v>
      </c>
      <c r="G874" s="59">
        <v>0.47211904484323952</v>
      </c>
      <c r="H874" s="35">
        <v>1105</v>
      </c>
      <c r="I874" s="58">
        <v>12</v>
      </c>
      <c r="J874" s="57" t="s">
        <v>493</v>
      </c>
      <c r="K874" s="24"/>
      <c r="O874"/>
    </row>
    <row r="875" spans="2:15" s="23" customFormat="1" ht="15">
      <c r="B875" s="60">
        <v>1060</v>
      </c>
      <c r="C875" s="38" t="s">
        <v>492</v>
      </c>
      <c r="D875" s="30">
        <v>1</v>
      </c>
      <c r="E875" s="30" t="s">
        <v>61</v>
      </c>
      <c r="F875" s="37">
        <v>9232.743999999997</v>
      </c>
      <c r="G875" s="59">
        <v>-1.9731404997088178</v>
      </c>
      <c r="H875" s="35">
        <v>16</v>
      </c>
      <c r="I875" s="58">
        <v>2</v>
      </c>
      <c r="J875" s="57" t="s">
        <v>491</v>
      </c>
      <c r="K875" s="24"/>
      <c r="O875"/>
    </row>
    <row r="876" spans="2:15" s="23" customFormat="1" ht="15">
      <c r="B876" s="60">
        <v>1015</v>
      </c>
      <c r="C876" s="38" t="s">
        <v>490</v>
      </c>
      <c r="D876" s="30">
        <v>5</v>
      </c>
      <c r="E876" s="30" t="s">
        <v>191</v>
      </c>
      <c r="F876" s="37">
        <v>4082.0749999999989</v>
      </c>
      <c r="G876" s="59">
        <v>0.31163859936322963</v>
      </c>
      <c r="H876" s="35">
        <v>1018</v>
      </c>
      <c r="I876" s="58">
        <v>12</v>
      </c>
      <c r="J876" s="57" t="s">
        <v>489</v>
      </c>
      <c r="K876" s="24"/>
      <c r="O876"/>
    </row>
    <row r="877" spans="2:15" s="23" customFormat="1" ht="15">
      <c r="B877" s="60">
        <v>1015</v>
      </c>
      <c r="C877" s="38" t="s">
        <v>490</v>
      </c>
      <c r="D877" s="30">
        <v>2</v>
      </c>
      <c r="E877" s="30" t="s">
        <v>63</v>
      </c>
      <c r="F877" s="37">
        <v>5306.4840000000004</v>
      </c>
      <c r="G877" s="59">
        <v>0.35132018838234275</v>
      </c>
      <c r="H877" s="35">
        <v>1040</v>
      </c>
      <c r="I877" s="58">
        <v>12</v>
      </c>
      <c r="J877" s="57" t="s">
        <v>489</v>
      </c>
      <c r="K877" s="24"/>
      <c r="O877"/>
    </row>
    <row r="878" spans="2:15" s="23" customFormat="1" ht="15">
      <c r="B878" s="60">
        <v>1015</v>
      </c>
      <c r="C878" s="38" t="s">
        <v>490</v>
      </c>
      <c r="D878" s="30">
        <v>6</v>
      </c>
      <c r="E878" s="30" t="s">
        <v>189</v>
      </c>
      <c r="F878" s="37">
        <v>3460.2949999999996</v>
      </c>
      <c r="G878" s="59">
        <v>0.42941489701250757</v>
      </c>
      <c r="H878" s="35">
        <v>1082</v>
      </c>
      <c r="I878" s="58">
        <v>12</v>
      </c>
      <c r="J878" s="57" t="s">
        <v>489</v>
      </c>
      <c r="K878" s="24"/>
      <c r="O878"/>
    </row>
    <row r="879" spans="2:15" s="23" customFormat="1" ht="15">
      <c r="B879" s="60">
        <v>1015</v>
      </c>
      <c r="C879" s="38" t="s">
        <v>490</v>
      </c>
      <c r="D879" s="30">
        <v>4</v>
      </c>
      <c r="E879" s="30" t="s">
        <v>193</v>
      </c>
      <c r="F879" s="37">
        <v>2199.8210000000008</v>
      </c>
      <c r="G879" s="59">
        <v>1.0756925183531068</v>
      </c>
      <c r="H879" s="35">
        <v>1365</v>
      </c>
      <c r="I879" s="58">
        <v>14</v>
      </c>
      <c r="J879" s="57" t="s">
        <v>489</v>
      </c>
      <c r="K879" s="24"/>
      <c r="O879"/>
    </row>
    <row r="880" spans="2:15" s="23" customFormat="1" ht="15">
      <c r="B880" s="60">
        <v>1015</v>
      </c>
      <c r="C880" s="38" t="s">
        <v>490</v>
      </c>
      <c r="D880" s="30">
        <v>1</v>
      </c>
      <c r="E880" s="30" t="s">
        <v>61</v>
      </c>
      <c r="F880" s="37">
        <v>2514.6</v>
      </c>
      <c r="G880" s="59">
        <v>1.7813105548526422</v>
      </c>
      <c r="H880" s="35">
        <v>1550</v>
      </c>
      <c r="I880" s="58">
        <v>17</v>
      </c>
      <c r="J880" s="57" t="s">
        <v>489</v>
      </c>
      <c r="K880" s="24"/>
      <c r="O880"/>
    </row>
    <row r="881" spans="2:15" s="23" customFormat="1" ht="15">
      <c r="B881" s="60">
        <v>1015</v>
      </c>
      <c r="C881" s="38" t="s">
        <v>490</v>
      </c>
      <c r="D881" s="30">
        <v>3</v>
      </c>
      <c r="E881" s="30" t="s">
        <v>64</v>
      </c>
      <c r="F881" s="37">
        <v>4663.8250000000035</v>
      </c>
      <c r="G881" s="59">
        <v>1.8399000400452021</v>
      </c>
      <c r="H881" s="35">
        <v>1561</v>
      </c>
      <c r="I881" s="58">
        <v>17</v>
      </c>
      <c r="J881" s="57" t="s">
        <v>489</v>
      </c>
      <c r="K881" s="24"/>
      <c r="O881"/>
    </row>
    <row r="882" spans="2:15" s="23" customFormat="1" ht="15">
      <c r="B882" s="60">
        <v>516</v>
      </c>
      <c r="C882" s="38" t="s">
        <v>488</v>
      </c>
      <c r="D882" s="30">
        <v>2</v>
      </c>
      <c r="E882" s="30" t="s">
        <v>63</v>
      </c>
      <c r="F882" s="37">
        <v>4224.8720000000012</v>
      </c>
      <c r="G882" s="59">
        <v>-1.4036856393043331</v>
      </c>
      <c r="H882" s="35">
        <v>135</v>
      </c>
      <c r="I882" s="58">
        <v>4</v>
      </c>
      <c r="J882" s="57" t="s">
        <v>487</v>
      </c>
      <c r="K882" s="24"/>
      <c r="O882"/>
    </row>
    <row r="883" spans="2:15" s="23" customFormat="1" ht="15">
      <c r="B883" s="60">
        <v>516</v>
      </c>
      <c r="C883" s="38" t="s">
        <v>488</v>
      </c>
      <c r="D883" s="30">
        <v>1</v>
      </c>
      <c r="E883" s="30" t="s">
        <v>61</v>
      </c>
      <c r="F883" s="37">
        <v>3291.0390000000011</v>
      </c>
      <c r="G883" s="59">
        <v>-1.3264812052052222</v>
      </c>
      <c r="H883" s="35">
        <v>161</v>
      </c>
      <c r="I883" s="58">
        <v>4</v>
      </c>
      <c r="J883" s="57" t="s">
        <v>487</v>
      </c>
      <c r="K883" s="24"/>
      <c r="O883"/>
    </row>
    <row r="884" spans="2:15" s="23" customFormat="1" ht="15">
      <c r="B884" s="60">
        <v>516</v>
      </c>
      <c r="C884" s="38" t="s">
        <v>488</v>
      </c>
      <c r="D884" s="30">
        <v>3</v>
      </c>
      <c r="E884" s="30" t="s">
        <v>64</v>
      </c>
      <c r="F884" s="37">
        <v>2749.03</v>
      </c>
      <c r="G884" s="59">
        <v>-1.2621560775097072</v>
      </c>
      <c r="H884" s="35">
        <v>192</v>
      </c>
      <c r="I884" s="58">
        <v>4</v>
      </c>
      <c r="J884" s="57" t="s">
        <v>487</v>
      </c>
      <c r="K884" s="24"/>
      <c r="O884"/>
    </row>
    <row r="885" spans="2:15" s="23" customFormat="1" ht="15">
      <c r="B885" s="60">
        <v>4201</v>
      </c>
      <c r="C885" s="38" t="s">
        <v>486</v>
      </c>
      <c r="D885" s="30">
        <v>1</v>
      </c>
      <c r="E885" s="30" t="s">
        <v>61</v>
      </c>
      <c r="F885" s="37">
        <v>9473.5030000000006</v>
      </c>
      <c r="G885" s="59">
        <v>-1.3305270700952541</v>
      </c>
      <c r="H885" s="35">
        <v>158</v>
      </c>
      <c r="I885" s="58">
        <v>4</v>
      </c>
      <c r="J885" s="57" t="s">
        <v>485</v>
      </c>
      <c r="K885" s="24"/>
      <c r="O885"/>
    </row>
    <row r="886" spans="2:15" s="23" customFormat="1" ht="15">
      <c r="B886" s="60">
        <v>481</v>
      </c>
      <c r="C886" s="38" t="s">
        <v>484</v>
      </c>
      <c r="D886" s="30">
        <v>2</v>
      </c>
      <c r="E886" s="30" t="s">
        <v>63</v>
      </c>
      <c r="F886" s="37">
        <v>2674.7109999999993</v>
      </c>
      <c r="G886" s="59">
        <v>-1.5284475940586792</v>
      </c>
      <c r="H886" s="35">
        <v>99</v>
      </c>
      <c r="I886" s="58">
        <v>4</v>
      </c>
      <c r="J886" s="57" t="s">
        <v>483</v>
      </c>
      <c r="K886" s="24"/>
      <c r="O886"/>
    </row>
    <row r="887" spans="2:15" s="23" customFormat="1" ht="15">
      <c r="B887" s="60">
        <v>481</v>
      </c>
      <c r="C887" s="38" t="s">
        <v>484</v>
      </c>
      <c r="D887" s="30">
        <v>4</v>
      </c>
      <c r="E887" s="30" t="s">
        <v>193</v>
      </c>
      <c r="F887" s="37">
        <v>5020.04</v>
      </c>
      <c r="G887" s="59">
        <v>-1.4072931577244427</v>
      </c>
      <c r="H887" s="35">
        <v>133</v>
      </c>
      <c r="I887" s="58">
        <v>4</v>
      </c>
      <c r="J887" s="57" t="s">
        <v>483</v>
      </c>
      <c r="K887" s="24"/>
      <c r="O887"/>
    </row>
    <row r="888" spans="2:15" s="23" customFormat="1" ht="15">
      <c r="B888" s="60">
        <v>481</v>
      </c>
      <c r="C888" s="38" t="s">
        <v>484</v>
      </c>
      <c r="D888" s="30">
        <v>1</v>
      </c>
      <c r="E888" s="30" t="s">
        <v>61</v>
      </c>
      <c r="F888" s="37">
        <v>6674.7449999999972</v>
      </c>
      <c r="G888" s="59">
        <v>-1.3917811638675917</v>
      </c>
      <c r="H888" s="35">
        <v>143</v>
      </c>
      <c r="I888" s="58">
        <v>4</v>
      </c>
      <c r="J888" s="57" t="s">
        <v>483</v>
      </c>
      <c r="K888" s="24"/>
      <c r="O888"/>
    </row>
    <row r="889" spans="2:15" s="23" customFormat="1" ht="15">
      <c r="B889" s="60">
        <v>481</v>
      </c>
      <c r="C889" s="38" t="s">
        <v>484</v>
      </c>
      <c r="D889" s="30">
        <v>5</v>
      </c>
      <c r="E889" s="30" t="s">
        <v>191</v>
      </c>
      <c r="F889" s="37">
        <v>3016.9779999999992</v>
      </c>
      <c r="G889" s="59">
        <v>-1.2736617854506345</v>
      </c>
      <c r="H889" s="35">
        <v>185</v>
      </c>
      <c r="I889" s="58">
        <v>4</v>
      </c>
      <c r="J889" s="57" t="s">
        <v>483</v>
      </c>
      <c r="K889" s="24"/>
      <c r="O889"/>
    </row>
    <row r="890" spans="2:15" s="23" customFormat="1" ht="15">
      <c r="B890" s="60">
        <v>481</v>
      </c>
      <c r="C890" s="38" t="s">
        <v>484</v>
      </c>
      <c r="D890" s="30">
        <v>3</v>
      </c>
      <c r="E890" s="30" t="s">
        <v>64</v>
      </c>
      <c r="F890" s="37">
        <v>2213.8889999999992</v>
      </c>
      <c r="G890" s="59">
        <v>-1.1158964232429138</v>
      </c>
      <c r="H890" s="35">
        <v>250</v>
      </c>
      <c r="I890" s="58">
        <v>5</v>
      </c>
      <c r="J890" s="57" t="s">
        <v>483</v>
      </c>
      <c r="K890" s="24"/>
      <c r="O890"/>
    </row>
    <row r="891" spans="2:15" s="23" customFormat="1" ht="15">
      <c r="B891" s="60">
        <v>65</v>
      </c>
      <c r="C891" s="38" t="s">
        <v>482</v>
      </c>
      <c r="D891" s="30">
        <v>1</v>
      </c>
      <c r="E891" s="30" t="s">
        <v>61</v>
      </c>
      <c r="F891" s="37">
        <v>1358.5739999999996</v>
      </c>
      <c r="G891" s="59">
        <v>-0.15628021680048165</v>
      </c>
      <c r="H891" s="35">
        <v>723</v>
      </c>
      <c r="I891" s="58">
        <v>10</v>
      </c>
      <c r="J891" s="57" t="s">
        <v>481</v>
      </c>
      <c r="K891" s="24"/>
      <c r="O891"/>
    </row>
    <row r="892" spans="2:15" s="23" customFormat="1" ht="15">
      <c r="B892" s="60">
        <v>874</v>
      </c>
      <c r="C892" s="38" t="s">
        <v>480</v>
      </c>
      <c r="D892" s="30">
        <v>2</v>
      </c>
      <c r="E892" s="30" t="s">
        <v>63</v>
      </c>
      <c r="F892" s="37">
        <v>3178.8950000000004</v>
      </c>
      <c r="G892" s="59">
        <v>-0.74385599591621598</v>
      </c>
      <c r="H892" s="35">
        <v>399</v>
      </c>
      <c r="I892" s="58">
        <v>7</v>
      </c>
      <c r="J892" s="57" t="s">
        <v>478</v>
      </c>
      <c r="K892" s="24"/>
      <c r="O892"/>
    </row>
    <row r="893" spans="2:15" s="23" customFormat="1" ht="15">
      <c r="B893" s="60">
        <v>874</v>
      </c>
      <c r="C893" s="38" t="s">
        <v>480</v>
      </c>
      <c r="D893" s="30">
        <v>3</v>
      </c>
      <c r="E893" s="30" t="s">
        <v>64</v>
      </c>
      <c r="F893" s="37">
        <v>3648.84</v>
      </c>
      <c r="G893" s="59">
        <v>-0.58703361871905535</v>
      </c>
      <c r="H893" s="35">
        <v>473</v>
      </c>
      <c r="I893" s="58">
        <v>7</v>
      </c>
      <c r="J893" s="57" t="s">
        <v>478</v>
      </c>
      <c r="K893" s="24"/>
      <c r="O893"/>
    </row>
    <row r="894" spans="2:15" s="23" customFormat="1" ht="15">
      <c r="B894" s="60">
        <v>874</v>
      </c>
      <c r="C894" s="38" t="s">
        <v>480</v>
      </c>
      <c r="D894" s="30">
        <v>1</v>
      </c>
      <c r="E894" s="30" t="s">
        <v>61</v>
      </c>
      <c r="F894" s="37">
        <v>3889.9719999999998</v>
      </c>
      <c r="G894" s="59">
        <v>-0.55015696093018884</v>
      </c>
      <c r="H894" s="35">
        <v>495</v>
      </c>
      <c r="I894" s="58">
        <v>7</v>
      </c>
      <c r="J894" s="57" t="s">
        <v>478</v>
      </c>
      <c r="K894" s="24"/>
      <c r="O894"/>
    </row>
    <row r="895" spans="2:15" s="23" customFormat="1" ht="15">
      <c r="B895" s="60">
        <v>874</v>
      </c>
      <c r="C895" s="38" t="s">
        <v>480</v>
      </c>
      <c r="D895" s="30">
        <v>5</v>
      </c>
      <c r="E895" s="30" t="s">
        <v>191</v>
      </c>
      <c r="F895" s="37">
        <v>3009.0049999999992</v>
      </c>
      <c r="G895" s="59">
        <v>-0.38588628279122666</v>
      </c>
      <c r="H895" s="35">
        <v>575</v>
      </c>
      <c r="I895" s="58">
        <v>9</v>
      </c>
      <c r="J895" s="57" t="s">
        <v>478</v>
      </c>
      <c r="K895" s="24"/>
      <c r="O895"/>
    </row>
    <row r="896" spans="2:15" s="23" customFormat="1" ht="15">
      <c r="B896" s="60">
        <v>874</v>
      </c>
      <c r="C896" s="38" t="s">
        <v>480</v>
      </c>
      <c r="D896" s="30">
        <v>6</v>
      </c>
      <c r="E896" s="30" t="s">
        <v>189</v>
      </c>
      <c r="F896" s="37">
        <v>5616.4210000000003</v>
      </c>
      <c r="G896" s="59">
        <v>8.3619198419197988E-2</v>
      </c>
      <c r="H896" s="35">
        <v>889</v>
      </c>
      <c r="I896" s="58">
        <v>11</v>
      </c>
      <c r="J896" s="57" t="s">
        <v>478</v>
      </c>
      <c r="K896" s="24"/>
      <c r="O896"/>
    </row>
    <row r="897" spans="2:15" s="23" customFormat="1" ht="15">
      <c r="B897" s="60">
        <v>874</v>
      </c>
      <c r="C897" s="38" t="s">
        <v>480</v>
      </c>
      <c r="D897" s="30">
        <v>9</v>
      </c>
      <c r="E897" s="30" t="s">
        <v>479</v>
      </c>
      <c r="F897" s="37">
        <v>3855.89</v>
      </c>
      <c r="G897" s="59">
        <v>0.11553556415460838</v>
      </c>
      <c r="H897" s="35">
        <v>906</v>
      </c>
      <c r="I897" s="58">
        <v>11</v>
      </c>
      <c r="J897" s="57" t="s">
        <v>478</v>
      </c>
      <c r="K897" s="24"/>
      <c r="O897"/>
    </row>
    <row r="898" spans="2:15" s="23" customFormat="1" ht="15">
      <c r="B898" s="60">
        <v>1200</v>
      </c>
      <c r="C898" s="38" t="s">
        <v>477</v>
      </c>
      <c r="D898" s="30">
        <v>16</v>
      </c>
      <c r="E898" s="30" t="s">
        <v>214</v>
      </c>
      <c r="F898" s="37">
        <v>3500.8589999999995</v>
      </c>
      <c r="G898" s="59">
        <v>0.69079363663173399</v>
      </c>
      <c r="H898" s="35">
        <v>1213</v>
      </c>
      <c r="I898" s="58">
        <v>13</v>
      </c>
      <c r="J898" s="57" t="s">
        <v>476</v>
      </c>
      <c r="K898" s="24"/>
      <c r="O898"/>
    </row>
    <row r="899" spans="2:15" s="23" customFormat="1" ht="15">
      <c r="B899" s="60">
        <v>1200</v>
      </c>
      <c r="C899" s="38" t="s">
        <v>477</v>
      </c>
      <c r="D899" s="30">
        <v>23</v>
      </c>
      <c r="E899" s="30" t="s">
        <v>229</v>
      </c>
      <c r="F899" s="37">
        <v>8786.0340000000015</v>
      </c>
      <c r="G899" s="59">
        <v>0.73480669254501063</v>
      </c>
      <c r="H899" s="35">
        <v>1229</v>
      </c>
      <c r="I899" s="58">
        <v>13</v>
      </c>
      <c r="J899" s="57" t="s">
        <v>476</v>
      </c>
      <c r="K899" s="24"/>
      <c r="O899"/>
    </row>
    <row r="900" spans="2:15" s="23" customFormat="1" ht="15">
      <c r="B900" s="60">
        <v>1200</v>
      </c>
      <c r="C900" s="38" t="s">
        <v>477</v>
      </c>
      <c r="D900" s="30">
        <v>21</v>
      </c>
      <c r="E900" s="30" t="s">
        <v>221</v>
      </c>
      <c r="F900" s="37">
        <v>2653.2310000000007</v>
      </c>
      <c r="G900" s="59">
        <v>0.78733298825806752</v>
      </c>
      <c r="H900" s="35">
        <v>1257</v>
      </c>
      <c r="I900" s="58">
        <v>13</v>
      </c>
      <c r="J900" s="57" t="s">
        <v>476</v>
      </c>
      <c r="K900" s="24"/>
      <c r="O900"/>
    </row>
    <row r="901" spans="2:15" s="23" customFormat="1" ht="15">
      <c r="B901" s="60">
        <v>1200</v>
      </c>
      <c r="C901" s="38" t="s">
        <v>477</v>
      </c>
      <c r="D901" s="30">
        <v>15</v>
      </c>
      <c r="E901" s="30" t="s">
        <v>207</v>
      </c>
      <c r="F901" s="37">
        <v>6262.6120000000028</v>
      </c>
      <c r="G901" s="59">
        <v>0.81430101880289629</v>
      </c>
      <c r="H901" s="35">
        <v>1267</v>
      </c>
      <c r="I901" s="58">
        <v>13</v>
      </c>
      <c r="J901" s="57" t="s">
        <v>476</v>
      </c>
      <c r="K901" s="24"/>
      <c r="O901"/>
    </row>
    <row r="902" spans="2:15" s="23" customFormat="1" ht="15">
      <c r="B902" s="60">
        <v>1200</v>
      </c>
      <c r="C902" s="38" t="s">
        <v>477</v>
      </c>
      <c r="D902" s="30">
        <v>12</v>
      </c>
      <c r="E902" s="30" t="s">
        <v>212</v>
      </c>
      <c r="F902" s="37">
        <v>4312.29</v>
      </c>
      <c r="G902" s="59">
        <v>0.8378245211465517</v>
      </c>
      <c r="H902" s="35">
        <v>1280</v>
      </c>
      <c r="I902" s="58">
        <v>13</v>
      </c>
      <c r="J902" s="57" t="s">
        <v>476</v>
      </c>
      <c r="K902" s="24"/>
      <c r="O902"/>
    </row>
    <row r="903" spans="2:15" s="23" customFormat="1" ht="15">
      <c r="B903" s="60">
        <v>1200</v>
      </c>
      <c r="C903" s="38" t="s">
        <v>477</v>
      </c>
      <c r="D903" s="30">
        <v>17</v>
      </c>
      <c r="E903" s="30" t="s">
        <v>226</v>
      </c>
      <c r="F903" s="37">
        <v>4019.5350000000003</v>
      </c>
      <c r="G903" s="59">
        <v>0.86864330450473326</v>
      </c>
      <c r="H903" s="35">
        <v>1289</v>
      </c>
      <c r="I903" s="58">
        <v>14</v>
      </c>
      <c r="J903" s="57" t="s">
        <v>476</v>
      </c>
      <c r="K903" s="24"/>
      <c r="O903"/>
    </row>
    <row r="904" spans="2:15" s="23" customFormat="1" ht="15">
      <c r="B904" s="60">
        <v>1200</v>
      </c>
      <c r="C904" s="38" t="s">
        <v>477</v>
      </c>
      <c r="D904" s="30">
        <v>13</v>
      </c>
      <c r="E904" s="30" t="s">
        <v>213</v>
      </c>
      <c r="F904" s="37">
        <v>4660.4139999999998</v>
      </c>
      <c r="G904" s="59">
        <v>0.96302877847801693</v>
      </c>
      <c r="H904" s="35">
        <v>1327</v>
      </c>
      <c r="I904" s="58">
        <v>14</v>
      </c>
      <c r="J904" s="57" t="s">
        <v>476</v>
      </c>
      <c r="K904" s="24"/>
      <c r="O904"/>
    </row>
    <row r="905" spans="2:15" s="23" customFormat="1" ht="15">
      <c r="B905" s="60">
        <v>1200</v>
      </c>
      <c r="C905" s="38" t="s">
        <v>477</v>
      </c>
      <c r="D905" s="30">
        <v>22</v>
      </c>
      <c r="E905" s="30" t="s">
        <v>227</v>
      </c>
      <c r="F905" s="37">
        <v>5945.9670000000006</v>
      </c>
      <c r="G905" s="59">
        <v>0.9871798801788465</v>
      </c>
      <c r="H905" s="35">
        <v>1337</v>
      </c>
      <c r="I905" s="58">
        <v>14</v>
      </c>
      <c r="J905" s="57" t="s">
        <v>476</v>
      </c>
      <c r="K905" s="24"/>
      <c r="O905"/>
    </row>
    <row r="906" spans="2:15" s="23" customFormat="1" ht="15">
      <c r="B906" s="60">
        <v>1200</v>
      </c>
      <c r="C906" s="38" t="s">
        <v>477</v>
      </c>
      <c r="D906" s="30">
        <v>24</v>
      </c>
      <c r="E906" s="30" t="s">
        <v>222</v>
      </c>
      <c r="F906" s="37">
        <v>8196.0850000000009</v>
      </c>
      <c r="G906" s="59">
        <v>1.2168312129629983</v>
      </c>
      <c r="H906" s="35">
        <v>1409</v>
      </c>
      <c r="I906" s="58">
        <v>15</v>
      </c>
      <c r="J906" s="57" t="s">
        <v>476</v>
      </c>
      <c r="K906" s="24"/>
      <c r="O906"/>
    </row>
    <row r="907" spans="2:15" s="23" customFormat="1" ht="15">
      <c r="B907" s="60">
        <v>1200</v>
      </c>
      <c r="C907" s="38" t="s">
        <v>477</v>
      </c>
      <c r="D907" s="30">
        <v>34</v>
      </c>
      <c r="E907" s="30" t="s">
        <v>224</v>
      </c>
      <c r="F907" s="37">
        <v>2867.8629999999998</v>
      </c>
      <c r="G907" s="59">
        <v>1.3931764707616923</v>
      </c>
      <c r="H907" s="35">
        <v>1462</v>
      </c>
      <c r="I907" s="58">
        <v>16</v>
      </c>
      <c r="J907" s="57" t="s">
        <v>476</v>
      </c>
      <c r="K907" s="24"/>
      <c r="O907"/>
    </row>
    <row r="908" spans="2:15" s="23" customFormat="1" ht="15">
      <c r="B908" s="60">
        <v>1200</v>
      </c>
      <c r="C908" s="38" t="s">
        <v>477</v>
      </c>
      <c r="D908" s="30">
        <v>33</v>
      </c>
      <c r="E908" s="30" t="s">
        <v>223</v>
      </c>
      <c r="F908" s="37">
        <v>5345.83</v>
      </c>
      <c r="G908" s="59">
        <v>1.4225120535373377</v>
      </c>
      <c r="H908" s="35">
        <v>1474</v>
      </c>
      <c r="I908" s="58">
        <v>16</v>
      </c>
      <c r="J908" s="57" t="s">
        <v>476</v>
      </c>
      <c r="K908" s="24"/>
      <c r="O908"/>
    </row>
    <row r="909" spans="2:15" s="23" customFormat="1" ht="15">
      <c r="B909" s="60">
        <v>1200</v>
      </c>
      <c r="C909" s="38" t="s">
        <v>477</v>
      </c>
      <c r="D909" s="30">
        <v>11</v>
      </c>
      <c r="E909" s="30" t="s">
        <v>235</v>
      </c>
      <c r="F909" s="37">
        <v>3221.86</v>
      </c>
      <c r="G909" s="59">
        <v>1.4403677749542587</v>
      </c>
      <c r="H909" s="35">
        <v>1478</v>
      </c>
      <c r="I909" s="58">
        <v>16</v>
      </c>
      <c r="J909" s="57" t="s">
        <v>476</v>
      </c>
      <c r="K909" s="24"/>
      <c r="O909"/>
    </row>
    <row r="910" spans="2:15" s="23" customFormat="1" ht="15">
      <c r="B910" s="60">
        <v>1200</v>
      </c>
      <c r="C910" s="38" t="s">
        <v>477</v>
      </c>
      <c r="D910" s="30">
        <v>41</v>
      </c>
      <c r="E910" s="30" t="s">
        <v>440</v>
      </c>
      <c r="F910" s="37">
        <v>3390.8550000000009</v>
      </c>
      <c r="G910" s="59">
        <v>1.6044536309896731</v>
      </c>
      <c r="H910" s="35">
        <v>1511</v>
      </c>
      <c r="I910" s="58">
        <v>17</v>
      </c>
      <c r="J910" s="57" t="s">
        <v>476</v>
      </c>
      <c r="K910" s="24"/>
      <c r="O910"/>
    </row>
    <row r="911" spans="2:15" s="23" customFormat="1" ht="15">
      <c r="B911" s="60">
        <v>1200</v>
      </c>
      <c r="C911" s="38" t="s">
        <v>477</v>
      </c>
      <c r="D911" s="30">
        <v>42</v>
      </c>
      <c r="E911" s="30" t="s">
        <v>442</v>
      </c>
      <c r="F911" s="37">
        <v>3287.89</v>
      </c>
      <c r="G911" s="59">
        <v>1.860161190160976</v>
      </c>
      <c r="H911" s="35">
        <v>1562</v>
      </c>
      <c r="I911" s="58">
        <v>17</v>
      </c>
      <c r="J911" s="57" t="s">
        <v>476</v>
      </c>
      <c r="K911" s="24"/>
      <c r="O911"/>
    </row>
    <row r="912" spans="2:15" s="23" customFormat="1" ht="15">
      <c r="B912" s="60">
        <v>1200</v>
      </c>
      <c r="C912" s="38" t="s">
        <v>477</v>
      </c>
      <c r="D912" s="30">
        <v>43</v>
      </c>
      <c r="E912" s="30" t="s">
        <v>256</v>
      </c>
      <c r="F912" s="37">
        <v>2851.2630000000004</v>
      </c>
      <c r="G912" s="59">
        <v>2.0227645755989294</v>
      </c>
      <c r="H912" s="35">
        <v>1582</v>
      </c>
      <c r="I912" s="58">
        <v>18</v>
      </c>
      <c r="J912" s="57" t="s">
        <v>476</v>
      </c>
      <c r="K912" s="24"/>
      <c r="O912"/>
    </row>
    <row r="913" spans="2:15" s="23" customFormat="1" ht="15">
      <c r="B913" s="60">
        <v>3797</v>
      </c>
      <c r="C913" s="38" t="s">
        <v>475</v>
      </c>
      <c r="D913" s="30">
        <v>8</v>
      </c>
      <c r="E913" s="30" t="s">
        <v>192</v>
      </c>
      <c r="F913" s="37">
        <v>4323.1979999999994</v>
      </c>
      <c r="G913" s="59">
        <v>-1.8781359851953692</v>
      </c>
      <c r="H913" s="35">
        <v>26</v>
      </c>
      <c r="I913" s="58">
        <v>2</v>
      </c>
      <c r="J913" s="57" t="s">
        <v>473</v>
      </c>
      <c r="K913" s="24"/>
      <c r="O913"/>
    </row>
    <row r="914" spans="2:15" s="23" customFormat="1" ht="15">
      <c r="B914" s="60">
        <v>3797</v>
      </c>
      <c r="C914" s="38" t="s">
        <v>475</v>
      </c>
      <c r="D914" s="30">
        <v>3</v>
      </c>
      <c r="E914" s="30" t="s">
        <v>64</v>
      </c>
      <c r="F914" s="37">
        <v>3430.0839999999989</v>
      </c>
      <c r="G914" s="59">
        <v>-1.8500043678670701</v>
      </c>
      <c r="H914" s="35">
        <v>30</v>
      </c>
      <c r="I914" s="58">
        <v>2</v>
      </c>
      <c r="J914" s="57" t="s">
        <v>473</v>
      </c>
      <c r="K914" s="24"/>
      <c r="O914"/>
    </row>
    <row r="915" spans="2:15" s="23" customFormat="1" ht="15">
      <c r="B915" s="60">
        <v>3797</v>
      </c>
      <c r="C915" s="38" t="s">
        <v>475</v>
      </c>
      <c r="D915" s="30">
        <v>4</v>
      </c>
      <c r="E915" s="30" t="s">
        <v>193</v>
      </c>
      <c r="F915" s="37">
        <v>10926.526999999993</v>
      </c>
      <c r="G915" s="59">
        <v>-1.7300706467161893</v>
      </c>
      <c r="H915" s="35">
        <v>45</v>
      </c>
      <c r="I915" s="58">
        <v>3</v>
      </c>
      <c r="J915" s="57" t="s">
        <v>473</v>
      </c>
      <c r="K915" s="24"/>
      <c r="O915"/>
    </row>
    <row r="916" spans="2:15" s="23" customFormat="1" ht="15">
      <c r="B916" s="60">
        <v>3797</v>
      </c>
      <c r="C916" s="38" t="s">
        <v>475</v>
      </c>
      <c r="D916" s="30">
        <v>7</v>
      </c>
      <c r="E916" s="30" t="s">
        <v>187</v>
      </c>
      <c r="F916" s="37">
        <v>5755.6139999999996</v>
      </c>
      <c r="G916" s="59">
        <v>-1.6820915202330131</v>
      </c>
      <c r="H916" s="35">
        <v>51</v>
      </c>
      <c r="I916" s="58">
        <v>3</v>
      </c>
      <c r="J916" s="57" t="s">
        <v>473</v>
      </c>
      <c r="K916" s="24"/>
      <c r="O916"/>
    </row>
    <row r="917" spans="2:15" s="23" customFormat="1" ht="15">
      <c r="B917" s="60">
        <v>3797</v>
      </c>
      <c r="C917" s="38" t="s">
        <v>475</v>
      </c>
      <c r="D917" s="30">
        <v>2</v>
      </c>
      <c r="E917" s="30" t="s">
        <v>63</v>
      </c>
      <c r="F917" s="37">
        <v>6860.474000000002</v>
      </c>
      <c r="G917" s="59">
        <v>-1.6622599399008868</v>
      </c>
      <c r="H917" s="35">
        <v>56</v>
      </c>
      <c r="I917" s="58">
        <v>3</v>
      </c>
      <c r="J917" s="57" t="s">
        <v>473</v>
      </c>
      <c r="K917" s="24"/>
      <c r="O917"/>
    </row>
    <row r="918" spans="2:15" s="23" customFormat="1" ht="15">
      <c r="B918" s="60">
        <v>3797</v>
      </c>
      <c r="C918" s="38" t="s">
        <v>475</v>
      </c>
      <c r="D918" s="30">
        <v>5</v>
      </c>
      <c r="E918" s="30" t="s">
        <v>191</v>
      </c>
      <c r="F918" s="37">
        <v>4144.244999999999</v>
      </c>
      <c r="G918" s="59">
        <v>-1.5108546953523627</v>
      </c>
      <c r="H918" s="35">
        <v>107</v>
      </c>
      <c r="I918" s="58">
        <v>4</v>
      </c>
      <c r="J918" s="57" t="s">
        <v>473</v>
      </c>
      <c r="K918" s="24"/>
      <c r="O918"/>
    </row>
    <row r="919" spans="2:15" s="23" customFormat="1" ht="15">
      <c r="B919" s="60">
        <v>3797</v>
      </c>
      <c r="C919" s="38" t="s">
        <v>475</v>
      </c>
      <c r="D919" s="30">
        <v>6</v>
      </c>
      <c r="E919" s="30" t="s">
        <v>474</v>
      </c>
      <c r="F919" s="37">
        <v>4078.9810000000002</v>
      </c>
      <c r="G919" s="59">
        <v>-1.16943963875243</v>
      </c>
      <c r="H919" s="35">
        <v>226</v>
      </c>
      <c r="I919" s="58">
        <v>5</v>
      </c>
      <c r="J919" s="57" t="s">
        <v>473</v>
      </c>
      <c r="K919" s="24"/>
      <c r="O919"/>
    </row>
    <row r="920" spans="2:15" s="23" customFormat="1" ht="15">
      <c r="B920" s="60">
        <v>28</v>
      </c>
      <c r="C920" s="38" t="s">
        <v>472</v>
      </c>
      <c r="D920" s="30">
        <v>1</v>
      </c>
      <c r="E920" s="30" t="s">
        <v>61</v>
      </c>
      <c r="F920" s="37">
        <v>8759.948000000004</v>
      </c>
      <c r="G920" s="59">
        <v>1.1095823995747045</v>
      </c>
      <c r="H920" s="35">
        <v>1377</v>
      </c>
      <c r="I920" s="58">
        <v>14</v>
      </c>
      <c r="J920" s="57" t="s">
        <v>471</v>
      </c>
      <c r="K920" s="24"/>
      <c r="O920"/>
    </row>
    <row r="921" spans="2:15" s="23" customFormat="1" ht="15">
      <c r="B921" s="60">
        <v>517</v>
      </c>
      <c r="C921" s="38" t="s">
        <v>470</v>
      </c>
      <c r="D921" s="30">
        <v>1</v>
      </c>
      <c r="E921" s="30" t="s">
        <v>61</v>
      </c>
      <c r="F921" s="37">
        <v>3396.6280000000006</v>
      </c>
      <c r="G921" s="59">
        <v>-1.2822082025430819</v>
      </c>
      <c r="H921" s="35">
        <v>180</v>
      </c>
      <c r="I921" s="58">
        <v>4</v>
      </c>
      <c r="J921" s="57" t="s">
        <v>469</v>
      </c>
      <c r="K921" s="24"/>
      <c r="O921"/>
    </row>
    <row r="922" spans="2:15" s="23" customFormat="1" ht="15">
      <c r="B922" s="60">
        <v>43</v>
      </c>
      <c r="C922" s="38" t="s">
        <v>468</v>
      </c>
      <c r="D922" s="30">
        <v>1</v>
      </c>
      <c r="E922" s="30" t="s">
        <v>61</v>
      </c>
      <c r="F922" s="37">
        <v>1508.9919999999995</v>
      </c>
      <c r="G922" s="59">
        <v>0.66573993288384958</v>
      </c>
      <c r="H922" s="35">
        <v>1201</v>
      </c>
      <c r="I922" s="58">
        <v>13</v>
      </c>
      <c r="J922" s="57" t="s">
        <v>467</v>
      </c>
      <c r="K922" s="24"/>
      <c r="O922"/>
    </row>
    <row r="923" spans="2:15" s="23" customFormat="1" ht="15">
      <c r="B923" s="60">
        <v>1268</v>
      </c>
      <c r="C923" s="38" t="s">
        <v>466</v>
      </c>
      <c r="D923" s="30">
        <v>1</v>
      </c>
      <c r="E923" s="30" t="s">
        <v>61</v>
      </c>
      <c r="F923" s="37">
        <v>6060.3319999999976</v>
      </c>
      <c r="G923" s="59">
        <v>1.6752497624325182</v>
      </c>
      <c r="H923" s="35">
        <v>1526</v>
      </c>
      <c r="I923" s="58">
        <v>17</v>
      </c>
      <c r="J923" s="57" t="s">
        <v>465</v>
      </c>
      <c r="K923" s="24"/>
      <c r="O923"/>
    </row>
    <row r="924" spans="2:15" s="23" customFormat="1" ht="15">
      <c r="B924" s="60">
        <v>4203</v>
      </c>
      <c r="C924" s="38" t="s">
        <v>464</v>
      </c>
      <c r="D924" s="30">
        <v>1</v>
      </c>
      <c r="E924" s="30" t="s">
        <v>61</v>
      </c>
      <c r="F924" s="37">
        <v>3021.3370000000018</v>
      </c>
      <c r="G924" s="59">
        <v>-1.6652489710216887</v>
      </c>
      <c r="H924" s="35">
        <v>55</v>
      </c>
      <c r="I924" s="58">
        <v>3</v>
      </c>
      <c r="J924" s="57" t="s">
        <v>463</v>
      </c>
      <c r="K924" s="24"/>
      <c r="O924"/>
    </row>
    <row r="925" spans="2:15" s="23" customFormat="1" ht="15">
      <c r="B925" s="60">
        <v>518</v>
      </c>
      <c r="C925" s="38" t="s">
        <v>462</v>
      </c>
      <c r="D925" s="30">
        <v>1</v>
      </c>
      <c r="E925" s="30" t="s">
        <v>61</v>
      </c>
      <c r="F925" s="37">
        <v>2829.1440000000007</v>
      </c>
      <c r="G925" s="59">
        <v>3.8341898283948538E-2</v>
      </c>
      <c r="H925" s="35">
        <v>856</v>
      </c>
      <c r="I925" s="58">
        <v>11</v>
      </c>
      <c r="J925" s="57" t="s">
        <v>461</v>
      </c>
      <c r="K925" s="24"/>
      <c r="O925"/>
    </row>
    <row r="926" spans="2:15" s="23" customFormat="1" ht="15">
      <c r="B926" s="60">
        <v>3616</v>
      </c>
      <c r="C926" s="38" t="s">
        <v>460</v>
      </c>
      <c r="D926" s="30">
        <v>5</v>
      </c>
      <c r="E926" s="30" t="s">
        <v>191</v>
      </c>
      <c r="F926" s="37">
        <v>4389.8940000000011</v>
      </c>
      <c r="G926" s="59">
        <v>-0.21696962871047115</v>
      </c>
      <c r="H926" s="35">
        <v>686</v>
      </c>
      <c r="I926" s="58">
        <v>9</v>
      </c>
      <c r="J926" s="57" t="s">
        <v>459</v>
      </c>
      <c r="K926" s="24"/>
      <c r="O926"/>
    </row>
    <row r="927" spans="2:15" s="23" customFormat="1" ht="15">
      <c r="B927" s="60">
        <v>3616</v>
      </c>
      <c r="C927" s="38" t="s">
        <v>460</v>
      </c>
      <c r="D927" s="30">
        <v>9</v>
      </c>
      <c r="E927" s="30" t="s">
        <v>273</v>
      </c>
      <c r="F927" s="37">
        <v>4788.2839999999997</v>
      </c>
      <c r="G927" s="59">
        <v>-0.20275362637524813</v>
      </c>
      <c r="H927" s="35">
        <v>696</v>
      </c>
      <c r="I927" s="58">
        <v>10</v>
      </c>
      <c r="J927" s="57" t="s">
        <v>459</v>
      </c>
      <c r="K927" s="24"/>
      <c r="O927"/>
    </row>
    <row r="928" spans="2:15" s="23" customFormat="1" ht="15">
      <c r="B928" s="60">
        <v>3616</v>
      </c>
      <c r="C928" s="38" t="s">
        <v>460</v>
      </c>
      <c r="D928" s="30">
        <v>7</v>
      </c>
      <c r="E928" s="30" t="s">
        <v>187</v>
      </c>
      <c r="F928" s="37">
        <v>4540.7969999999996</v>
      </c>
      <c r="G928" s="59">
        <v>-0.1655774685194048</v>
      </c>
      <c r="H928" s="35">
        <v>717</v>
      </c>
      <c r="I928" s="58">
        <v>10</v>
      </c>
      <c r="J928" s="57" t="s">
        <v>459</v>
      </c>
      <c r="K928" s="24"/>
      <c r="O928"/>
    </row>
    <row r="929" spans="2:15" s="23" customFormat="1" ht="15">
      <c r="B929" s="60">
        <v>3616</v>
      </c>
      <c r="C929" s="38" t="s">
        <v>460</v>
      </c>
      <c r="D929" s="30">
        <v>6</v>
      </c>
      <c r="E929" s="30" t="s">
        <v>189</v>
      </c>
      <c r="F929" s="37">
        <v>2714.2669999999998</v>
      </c>
      <c r="G929" s="59">
        <v>-0.14077373328749637</v>
      </c>
      <c r="H929" s="35">
        <v>731</v>
      </c>
      <c r="I929" s="58">
        <v>10</v>
      </c>
      <c r="J929" s="57" t="s">
        <v>459</v>
      </c>
      <c r="K929" s="24"/>
      <c r="O929"/>
    </row>
    <row r="930" spans="2:15" s="23" customFormat="1" ht="15">
      <c r="B930" s="60">
        <v>3616</v>
      </c>
      <c r="C930" s="38" t="s">
        <v>460</v>
      </c>
      <c r="D930" s="30">
        <v>2</v>
      </c>
      <c r="E930" s="30" t="s">
        <v>432</v>
      </c>
      <c r="F930" s="37">
        <v>4614.7700000000004</v>
      </c>
      <c r="G930" s="59">
        <v>-0.10560020828316778</v>
      </c>
      <c r="H930" s="35">
        <v>758</v>
      </c>
      <c r="I930" s="58">
        <v>10</v>
      </c>
      <c r="J930" s="57" t="s">
        <v>459</v>
      </c>
      <c r="K930" s="24"/>
      <c r="O930"/>
    </row>
    <row r="931" spans="2:15" s="23" customFormat="1" ht="15">
      <c r="B931" s="60">
        <v>3616</v>
      </c>
      <c r="C931" s="38" t="s">
        <v>460</v>
      </c>
      <c r="D931" s="30">
        <v>8</v>
      </c>
      <c r="E931" s="30" t="s">
        <v>192</v>
      </c>
      <c r="F931" s="37">
        <v>5724.1749999999993</v>
      </c>
      <c r="G931" s="59">
        <v>-6.5128902464080485E-2</v>
      </c>
      <c r="H931" s="35">
        <v>778</v>
      </c>
      <c r="I931" s="58">
        <v>10</v>
      </c>
      <c r="J931" s="57" t="s">
        <v>459</v>
      </c>
      <c r="K931" s="24"/>
      <c r="O931"/>
    </row>
    <row r="932" spans="2:15" s="23" customFormat="1" ht="15">
      <c r="B932" s="60">
        <v>3616</v>
      </c>
      <c r="C932" s="38" t="s">
        <v>460</v>
      </c>
      <c r="D932" s="30">
        <v>10</v>
      </c>
      <c r="E932" s="30" t="s">
        <v>274</v>
      </c>
      <c r="F932" s="37">
        <v>3505.3889999999992</v>
      </c>
      <c r="G932" s="59">
        <v>7.6180266066328342E-2</v>
      </c>
      <c r="H932" s="35">
        <v>884</v>
      </c>
      <c r="I932" s="58">
        <v>11</v>
      </c>
      <c r="J932" s="57" t="s">
        <v>459</v>
      </c>
      <c r="K932" s="24"/>
      <c r="O932"/>
    </row>
    <row r="933" spans="2:15" s="23" customFormat="1" ht="15">
      <c r="B933" s="60">
        <v>3616</v>
      </c>
      <c r="C933" s="38" t="s">
        <v>460</v>
      </c>
      <c r="D933" s="30">
        <v>4</v>
      </c>
      <c r="E933" s="30" t="s">
        <v>193</v>
      </c>
      <c r="F933" s="37">
        <v>2770.5520000000001</v>
      </c>
      <c r="G933" s="59">
        <v>0.42677304209246475</v>
      </c>
      <c r="H933" s="35">
        <v>1079</v>
      </c>
      <c r="I933" s="58">
        <v>12</v>
      </c>
      <c r="J933" s="57" t="s">
        <v>459</v>
      </c>
      <c r="K933" s="24"/>
      <c r="O933"/>
    </row>
    <row r="934" spans="2:15" s="23" customFormat="1" ht="15">
      <c r="B934" s="60">
        <v>3608</v>
      </c>
      <c r="C934" s="38" t="s">
        <v>458</v>
      </c>
      <c r="D934" s="30">
        <v>1</v>
      </c>
      <c r="E934" s="30" t="s">
        <v>61</v>
      </c>
      <c r="F934" s="37">
        <v>1169.7120000000002</v>
      </c>
      <c r="G934" s="59">
        <v>-2.6012710056960205E-2</v>
      </c>
      <c r="H934" s="35">
        <v>804</v>
      </c>
      <c r="I934" s="58">
        <v>10</v>
      </c>
      <c r="J934" s="57" t="s">
        <v>457</v>
      </c>
      <c r="K934" s="24"/>
      <c r="O934"/>
    </row>
    <row r="935" spans="2:15" s="23" customFormat="1" ht="15">
      <c r="B935" s="60">
        <v>1327</v>
      </c>
      <c r="C935" s="38" t="s">
        <v>456</v>
      </c>
      <c r="D935" s="30">
        <v>3</v>
      </c>
      <c r="E935" s="30" t="s">
        <v>64</v>
      </c>
      <c r="F935" s="37">
        <v>3099.8130000000001</v>
      </c>
      <c r="G935" s="59">
        <v>-1.8329904337176026</v>
      </c>
      <c r="H935" s="35">
        <v>33</v>
      </c>
      <c r="I935" s="58">
        <v>2</v>
      </c>
      <c r="J935" s="57" t="s">
        <v>455</v>
      </c>
      <c r="K935" s="24"/>
      <c r="O935"/>
    </row>
    <row r="936" spans="2:15" s="23" customFormat="1" ht="15">
      <c r="B936" s="60">
        <v>1327</v>
      </c>
      <c r="C936" s="38" t="s">
        <v>456</v>
      </c>
      <c r="D936" s="30">
        <v>2</v>
      </c>
      <c r="E936" s="30" t="s">
        <v>432</v>
      </c>
      <c r="F936" s="37">
        <v>5448.1540000000005</v>
      </c>
      <c r="G936" s="59">
        <v>-1.6684539005934669</v>
      </c>
      <c r="H936" s="35">
        <v>54</v>
      </c>
      <c r="I936" s="58">
        <v>3</v>
      </c>
      <c r="J936" s="57" t="s">
        <v>455</v>
      </c>
      <c r="K936" s="24"/>
      <c r="O936"/>
    </row>
    <row r="937" spans="2:15" s="23" customFormat="1" ht="15">
      <c r="B937" s="60">
        <v>1327</v>
      </c>
      <c r="C937" s="38" t="s">
        <v>456</v>
      </c>
      <c r="D937" s="30">
        <v>4</v>
      </c>
      <c r="E937" s="30" t="s">
        <v>193</v>
      </c>
      <c r="F937" s="37">
        <v>4050.4459999999995</v>
      </c>
      <c r="G937" s="59">
        <v>-1.1682882696797545</v>
      </c>
      <c r="H937" s="35">
        <v>227</v>
      </c>
      <c r="I937" s="58">
        <v>5</v>
      </c>
      <c r="J937" s="57" t="s">
        <v>455</v>
      </c>
      <c r="K937" s="24"/>
      <c r="O937"/>
    </row>
    <row r="938" spans="2:15" s="23" customFormat="1" ht="15">
      <c r="B938" s="60">
        <v>1063</v>
      </c>
      <c r="C938" s="38" t="s">
        <v>454</v>
      </c>
      <c r="D938" s="30">
        <v>5</v>
      </c>
      <c r="E938" s="30" t="s">
        <v>191</v>
      </c>
      <c r="F938" s="37">
        <v>4353.530999999999</v>
      </c>
      <c r="G938" s="59">
        <v>-0.68306366208520264</v>
      </c>
      <c r="H938" s="35">
        <v>429</v>
      </c>
      <c r="I938" s="58">
        <v>7</v>
      </c>
      <c r="J938" s="57" t="s">
        <v>453</v>
      </c>
      <c r="K938" s="24"/>
      <c r="O938"/>
    </row>
    <row r="939" spans="2:15" s="23" customFormat="1" ht="15">
      <c r="B939" s="60">
        <v>1063</v>
      </c>
      <c r="C939" s="38" t="s">
        <v>454</v>
      </c>
      <c r="D939" s="30">
        <v>6</v>
      </c>
      <c r="E939" s="30" t="s">
        <v>189</v>
      </c>
      <c r="F939" s="37">
        <v>3028.1570000000011</v>
      </c>
      <c r="G939" s="59">
        <v>-0.54880178926820899</v>
      </c>
      <c r="H939" s="35">
        <v>496</v>
      </c>
      <c r="I939" s="58">
        <v>7</v>
      </c>
      <c r="J939" s="57" t="s">
        <v>453</v>
      </c>
      <c r="K939" s="24"/>
      <c r="O939"/>
    </row>
    <row r="940" spans="2:15" s="23" customFormat="1" ht="15">
      <c r="B940" s="60">
        <v>1063</v>
      </c>
      <c r="C940" s="38" t="s">
        <v>454</v>
      </c>
      <c r="D940" s="30">
        <v>3</v>
      </c>
      <c r="E940" s="30" t="s">
        <v>64</v>
      </c>
      <c r="F940" s="37">
        <v>4226.2150000000011</v>
      </c>
      <c r="G940" s="59">
        <v>-0.36525705587325874</v>
      </c>
      <c r="H940" s="35">
        <v>583</v>
      </c>
      <c r="I940" s="58">
        <v>9</v>
      </c>
      <c r="J940" s="57" t="s">
        <v>453</v>
      </c>
      <c r="K940" s="24"/>
      <c r="O940"/>
    </row>
    <row r="941" spans="2:15" s="23" customFormat="1" ht="15">
      <c r="B941" s="60">
        <v>1063</v>
      </c>
      <c r="C941" s="38" t="s">
        <v>454</v>
      </c>
      <c r="D941" s="30">
        <v>4</v>
      </c>
      <c r="E941" s="30" t="s">
        <v>193</v>
      </c>
      <c r="F941" s="37">
        <v>4697.2569999999987</v>
      </c>
      <c r="G941" s="59">
        <v>4.1244433983502003E-4</v>
      </c>
      <c r="H941" s="35">
        <v>822</v>
      </c>
      <c r="I941" s="58">
        <v>10</v>
      </c>
      <c r="J941" s="57" t="s">
        <v>453</v>
      </c>
      <c r="K941" s="24"/>
      <c r="O941"/>
    </row>
    <row r="942" spans="2:15" s="23" customFormat="1" ht="15">
      <c r="B942" s="60">
        <v>1063</v>
      </c>
      <c r="C942" s="38" t="s">
        <v>454</v>
      </c>
      <c r="D942" s="30">
        <v>1</v>
      </c>
      <c r="E942" s="30" t="s">
        <v>61</v>
      </c>
      <c r="F942" s="37">
        <v>3691.8390000000022</v>
      </c>
      <c r="G942" s="59">
        <v>0.24960434778617679</v>
      </c>
      <c r="H942" s="35">
        <v>997</v>
      </c>
      <c r="I942" s="58">
        <v>11</v>
      </c>
      <c r="J942" s="57" t="s">
        <v>453</v>
      </c>
      <c r="K942" s="24"/>
      <c r="O942"/>
    </row>
    <row r="943" spans="2:15" s="23" customFormat="1" ht="15">
      <c r="B943" s="60">
        <v>99</v>
      </c>
      <c r="C943" s="38" t="s">
        <v>452</v>
      </c>
      <c r="D943" s="30">
        <v>1</v>
      </c>
      <c r="E943" s="30" t="s">
        <v>61</v>
      </c>
      <c r="F943" s="37">
        <v>4359.0249999999996</v>
      </c>
      <c r="G943" s="59">
        <v>-0.45485708870221403</v>
      </c>
      <c r="H943" s="35">
        <v>534</v>
      </c>
      <c r="I943" s="58">
        <v>8</v>
      </c>
      <c r="J943" s="57" t="s">
        <v>451</v>
      </c>
      <c r="K943" s="24"/>
      <c r="O943"/>
    </row>
    <row r="944" spans="2:15" s="23" customFormat="1" ht="15">
      <c r="B944" s="60">
        <v>520</v>
      </c>
      <c r="C944" s="38" t="s">
        <v>450</v>
      </c>
      <c r="D944" s="30">
        <v>1</v>
      </c>
      <c r="E944" s="30" t="s">
        <v>61</v>
      </c>
      <c r="F944" s="37">
        <v>6910.7269999999917</v>
      </c>
      <c r="G944" s="59">
        <v>-1.2571557314954016</v>
      </c>
      <c r="H944" s="35">
        <v>197</v>
      </c>
      <c r="I944" s="58">
        <v>4</v>
      </c>
      <c r="J944" s="57" t="s">
        <v>449</v>
      </c>
      <c r="K944" s="24"/>
      <c r="O944"/>
    </row>
    <row r="945" spans="2:15" s="23" customFormat="1" ht="15">
      <c r="B945" s="60">
        <v>9100</v>
      </c>
      <c r="C945" s="38" t="s">
        <v>448</v>
      </c>
      <c r="D945" s="30">
        <v>14</v>
      </c>
      <c r="E945" s="30" t="s">
        <v>215</v>
      </c>
      <c r="F945" s="37">
        <v>2689.697999999999</v>
      </c>
      <c r="G945" s="59">
        <v>-0.79371206851894849</v>
      </c>
      <c r="H945" s="35">
        <v>380</v>
      </c>
      <c r="I945" s="58">
        <v>6</v>
      </c>
      <c r="J945" s="57" t="s">
        <v>447</v>
      </c>
      <c r="K945" s="24"/>
      <c r="O945"/>
    </row>
    <row r="946" spans="2:15" s="23" customFormat="1" ht="15">
      <c r="B946" s="60">
        <v>9100</v>
      </c>
      <c r="C946" s="38" t="s">
        <v>448</v>
      </c>
      <c r="D946" s="30">
        <v>21</v>
      </c>
      <c r="E946" s="30" t="s">
        <v>397</v>
      </c>
      <c r="F946" s="37">
        <v>6398.1660000000002</v>
      </c>
      <c r="G946" s="59">
        <v>-0.70056329256355265</v>
      </c>
      <c r="H946" s="35">
        <v>423</v>
      </c>
      <c r="I946" s="58">
        <v>7</v>
      </c>
      <c r="J946" s="57" t="s">
        <v>447</v>
      </c>
      <c r="K946" s="24"/>
      <c r="O946"/>
    </row>
    <row r="947" spans="2:15" s="23" customFormat="1" ht="15">
      <c r="B947" s="60">
        <v>9100</v>
      </c>
      <c r="C947" s="38" t="s">
        <v>448</v>
      </c>
      <c r="D947" s="30">
        <v>23</v>
      </c>
      <c r="E947" s="30" t="s">
        <v>229</v>
      </c>
      <c r="F947" s="37">
        <v>4787.6249999999991</v>
      </c>
      <c r="G947" s="59">
        <v>-0.11592785223012136</v>
      </c>
      <c r="H947" s="35">
        <v>754</v>
      </c>
      <c r="I947" s="58">
        <v>10</v>
      </c>
      <c r="J947" s="57" t="s">
        <v>447</v>
      </c>
      <c r="K947" s="24"/>
      <c r="O947"/>
    </row>
    <row r="948" spans="2:15" s="23" customFormat="1" ht="15">
      <c r="B948" s="60">
        <v>9100</v>
      </c>
      <c r="C948" s="38" t="s">
        <v>448</v>
      </c>
      <c r="D948" s="30">
        <v>24</v>
      </c>
      <c r="E948" s="30" t="s">
        <v>222</v>
      </c>
      <c r="F948" s="37">
        <v>3462.1059999999998</v>
      </c>
      <c r="G948" s="59">
        <v>-4.6150254658022014E-2</v>
      </c>
      <c r="H948" s="35">
        <v>793</v>
      </c>
      <c r="I948" s="58">
        <v>10</v>
      </c>
      <c r="J948" s="57" t="s">
        <v>447</v>
      </c>
      <c r="K948" s="24"/>
      <c r="O948"/>
    </row>
    <row r="949" spans="2:15" s="23" customFormat="1" ht="15">
      <c r="B949" s="60">
        <v>9100</v>
      </c>
      <c r="C949" s="38" t="s">
        <v>448</v>
      </c>
      <c r="D949" s="30">
        <v>13</v>
      </c>
      <c r="E949" s="30" t="s">
        <v>213</v>
      </c>
      <c r="F949" s="37">
        <v>5168.4170000000031</v>
      </c>
      <c r="G949" s="59">
        <v>0.23574305227271869</v>
      </c>
      <c r="H949" s="35">
        <v>983</v>
      </c>
      <c r="I949" s="58">
        <v>11</v>
      </c>
      <c r="J949" s="57" t="s">
        <v>447</v>
      </c>
      <c r="K949" s="24"/>
      <c r="O949"/>
    </row>
    <row r="950" spans="2:15" s="23" customFormat="1" ht="15">
      <c r="B950" s="60">
        <v>9100</v>
      </c>
      <c r="C950" s="38" t="s">
        <v>448</v>
      </c>
      <c r="D950" s="30">
        <v>34</v>
      </c>
      <c r="E950" s="30" t="s">
        <v>224</v>
      </c>
      <c r="F950" s="37">
        <v>2655.1320000000014</v>
      </c>
      <c r="G950" s="59">
        <v>0.40934562628347021</v>
      </c>
      <c r="H950" s="35">
        <v>1074</v>
      </c>
      <c r="I950" s="58">
        <v>12</v>
      </c>
      <c r="J950" s="57" t="s">
        <v>447</v>
      </c>
      <c r="K950" s="24"/>
      <c r="O950"/>
    </row>
    <row r="951" spans="2:15" s="23" customFormat="1" ht="15">
      <c r="B951" s="60">
        <v>9100</v>
      </c>
      <c r="C951" s="38" t="s">
        <v>448</v>
      </c>
      <c r="D951" s="30">
        <v>43</v>
      </c>
      <c r="E951" s="30" t="s">
        <v>256</v>
      </c>
      <c r="F951" s="37">
        <v>3719.1860000000001</v>
      </c>
      <c r="G951" s="59">
        <v>0.44019647036525511</v>
      </c>
      <c r="H951" s="35">
        <v>1091</v>
      </c>
      <c r="I951" s="58">
        <v>12</v>
      </c>
      <c r="J951" s="57" t="s">
        <v>447</v>
      </c>
      <c r="K951" s="24"/>
      <c r="O951"/>
    </row>
    <row r="952" spans="2:15" s="23" customFormat="1" ht="15">
      <c r="B952" s="60">
        <v>9100</v>
      </c>
      <c r="C952" s="38" t="s">
        <v>448</v>
      </c>
      <c r="D952" s="30">
        <v>32</v>
      </c>
      <c r="E952" s="30" t="s">
        <v>209</v>
      </c>
      <c r="F952" s="37">
        <v>4020.773999999999</v>
      </c>
      <c r="G952" s="59">
        <v>0.47188234004354979</v>
      </c>
      <c r="H952" s="35">
        <v>1104</v>
      </c>
      <c r="I952" s="58">
        <v>12</v>
      </c>
      <c r="J952" s="57" t="s">
        <v>447</v>
      </c>
      <c r="K952" s="24"/>
      <c r="O952"/>
    </row>
    <row r="953" spans="2:15" s="23" customFormat="1" ht="15">
      <c r="B953" s="60">
        <v>9100</v>
      </c>
      <c r="C953" s="38" t="s">
        <v>448</v>
      </c>
      <c r="D953" s="30">
        <v>33</v>
      </c>
      <c r="E953" s="30" t="s">
        <v>223</v>
      </c>
      <c r="F953" s="37">
        <v>2953.4539999999997</v>
      </c>
      <c r="G953" s="59">
        <v>0.4898405279983179</v>
      </c>
      <c r="H953" s="35">
        <v>1116</v>
      </c>
      <c r="I953" s="58">
        <v>12</v>
      </c>
      <c r="J953" s="57" t="s">
        <v>447</v>
      </c>
      <c r="K953" s="24"/>
      <c r="O953"/>
    </row>
    <row r="954" spans="2:15" s="23" customFormat="1" ht="15">
      <c r="B954" s="60">
        <v>9100</v>
      </c>
      <c r="C954" s="38" t="s">
        <v>448</v>
      </c>
      <c r="D954" s="30">
        <v>41</v>
      </c>
      <c r="E954" s="30" t="s">
        <v>440</v>
      </c>
      <c r="F954" s="37">
        <v>5014.9530000000022</v>
      </c>
      <c r="G954" s="59">
        <v>0.49731540109024858</v>
      </c>
      <c r="H954" s="35">
        <v>1121</v>
      </c>
      <c r="I954" s="58">
        <v>12</v>
      </c>
      <c r="J954" s="57" t="s">
        <v>447</v>
      </c>
      <c r="K954" s="24"/>
      <c r="O954"/>
    </row>
    <row r="955" spans="2:15" s="23" customFormat="1" ht="15">
      <c r="B955" s="60">
        <v>9100</v>
      </c>
      <c r="C955" s="38" t="s">
        <v>448</v>
      </c>
      <c r="D955" s="30">
        <v>42</v>
      </c>
      <c r="E955" s="30" t="s">
        <v>442</v>
      </c>
      <c r="F955" s="37">
        <v>4983.2560000000021</v>
      </c>
      <c r="G955" s="59">
        <v>0.53389173517727095</v>
      </c>
      <c r="H955" s="35">
        <v>1139</v>
      </c>
      <c r="I955" s="58">
        <v>12</v>
      </c>
      <c r="J955" s="57" t="s">
        <v>447</v>
      </c>
      <c r="K955" s="24"/>
      <c r="O955"/>
    </row>
    <row r="956" spans="2:15" s="23" customFormat="1" ht="15">
      <c r="B956" s="60">
        <v>9100</v>
      </c>
      <c r="C956" s="38" t="s">
        <v>448</v>
      </c>
      <c r="D956" s="30">
        <v>31</v>
      </c>
      <c r="E956" s="30" t="s">
        <v>210</v>
      </c>
      <c r="F956" s="37">
        <v>3947.7630000000004</v>
      </c>
      <c r="G956" s="59">
        <v>0.7748793691548036</v>
      </c>
      <c r="H956" s="35">
        <v>1252</v>
      </c>
      <c r="I956" s="58">
        <v>13</v>
      </c>
      <c r="J956" s="57" t="s">
        <v>447</v>
      </c>
      <c r="K956" s="24"/>
      <c r="O956"/>
    </row>
    <row r="957" spans="2:15" s="23" customFormat="1" ht="15">
      <c r="B957" s="60">
        <v>522</v>
      </c>
      <c r="C957" s="38" t="s">
        <v>446</v>
      </c>
      <c r="D957" s="30">
        <v>1</v>
      </c>
      <c r="E957" s="30" t="s">
        <v>61</v>
      </c>
      <c r="F957" s="37">
        <v>3516.954999999999</v>
      </c>
      <c r="G957" s="59">
        <v>-1.6336408844899852</v>
      </c>
      <c r="H957" s="35">
        <v>66</v>
      </c>
      <c r="I957" s="58">
        <v>3</v>
      </c>
      <c r="J957" s="57" t="s">
        <v>445</v>
      </c>
      <c r="K957" s="24"/>
      <c r="O957"/>
    </row>
    <row r="958" spans="2:15" s="23" customFormat="1" ht="15">
      <c r="B958" s="60">
        <v>522</v>
      </c>
      <c r="C958" s="38" t="s">
        <v>446</v>
      </c>
      <c r="D958" s="30">
        <v>2</v>
      </c>
      <c r="E958" s="30" t="s">
        <v>63</v>
      </c>
      <c r="F958" s="37">
        <v>2085.377</v>
      </c>
      <c r="G958" s="59">
        <v>-1.6134921755525879</v>
      </c>
      <c r="H958" s="35">
        <v>70</v>
      </c>
      <c r="I958" s="58">
        <v>3</v>
      </c>
      <c r="J958" s="57" t="s">
        <v>445</v>
      </c>
      <c r="K958" s="24"/>
      <c r="O958"/>
    </row>
    <row r="959" spans="2:15" s="23" customFormat="1" ht="15">
      <c r="B959" s="60">
        <v>522</v>
      </c>
      <c r="C959" s="38" t="s">
        <v>446</v>
      </c>
      <c r="D959" s="30">
        <v>4</v>
      </c>
      <c r="E959" s="30" t="s">
        <v>193</v>
      </c>
      <c r="F959" s="37">
        <v>2143.6859999999992</v>
      </c>
      <c r="G959" s="59">
        <v>-1.5811363508200615</v>
      </c>
      <c r="H959" s="35">
        <v>78</v>
      </c>
      <c r="I959" s="58">
        <v>3</v>
      </c>
      <c r="J959" s="57" t="s">
        <v>445</v>
      </c>
      <c r="K959" s="24"/>
      <c r="O959"/>
    </row>
    <row r="960" spans="2:15" s="23" customFormat="1" ht="15">
      <c r="B960" s="60">
        <v>522</v>
      </c>
      <c r="C960" s="38" t="s">
        <v>446</v>
      </c>
      <c r="D960" s="30">
        <v>3</v>
      </c>
      <c r="E960" s="30" t="s">
        <v>64</v>
      </c>
      <c r="F960" s="37">
        <v>2745.286000000001</v>
      </c>
      <c r="G960" s="59">
        <v>-1.4426119825995225</v>
      </c>
      <c r="H960" s="35">
        <v>123</v>
      </c>
      <c r="I960" s="58">
        <v>4</v>
      </c>
      <c r="J960" s="57" t="s">
        <v>445</v>
      </c>
      <c r="K960" s="24"/>
      <c r="O960"/>
    </row>
    <row r="961" spans="2:15" s="23" customFormat="1" ht="15">
      <c r="B961" s="60">
        <v>7200</v>
      </c>
      <c r="C961" s="38" t="s">
        <v>444</v>
      </c>
      <c r="D961" s="30">
        <v>1</v>
      </c>
      <c r="E961" s="30" t="s">
        <v>61</v>
      </c>
      <c r="F961" s="37">
        <v>3494.4309999999996</v>
      </c>
      <c r="G961" s="59">
        <v>-0.72174749341640621</v>
      </c>
      <c r="H961" s="35">
        <v>410</v>
      </c>
      <c r="I961" s="58">
        <v>7</v>
      </c>
      <c r="J961" s="57" t="s">
        <v>443</v>
      </c>
      <c r="K961" s="24"/>
      <c r="O961"/>
    </row>
    <row r="962" spans="2:15" s="23" customFormat="1" ht="15">
      <c r="B962" s="60">
        <v>7200</v>
      </c>
      <c r="C962" s="38" t="s">
        <v>444</v>
      </c>
      <c r="D962" s="30">
        <v>4</v>
      </c>
      <c r="E962" s="30" t="s">
        <v>193</v>
      </c>
      <c r="F962" s="37">
        <v>4457.68</v>
      </c>
      <c r="G962" s="59">
        <v>0.16381803389427657</v>
      </c>
      <c r="H962" s="35">
        <v>939</v>
      </c>
      <c r="I962" s="58">
        <v>11</v>
      </c>
      <c r="J962" s="57" t="s">
        <v>443</v>
      </c>
      <c r="K962" s="24"/>
      <c r="O962"/>
    </row>
    <row r="963" spans="2:15" s="23" customFormat="1" ht="15">
      <c r="B963" s="60">
        <v>7200</v>
      </c>
      <c r="C963" s="38" t="s">
        <v>444</v>
      </c>
      <c r="D963" s="30">
        <v>3</v>
      </c>
      <c r="E963" s="30" t="s">
        <v>64</v>
      </c>
      <c r="F963" s="37">
        <v>3264.12</v>
      </c>
      <c r="G963" s="59">
        <v>0.20301789735453893</v>
      </c>
      <c r="H963" s="35">
        <v>959</v>
      </c>
      <c r="I963" s="58">
        <v>11</v>
      </c>
      <c r="J963" s="57" t="s">
        <v>443</v>
      </c>
      <c r="K963" s="24"/>
      <c r="O963"/>
    </row>
    <row r="964" spans="2:15" s="23" customFormat="1" ht="15">
      <c r="B964" s="60">
        <v>7200</v>
      </c>
      <c r="C964" s="38" t="s">
        <v>444</v>
      </c>
      <c r="D964" s="30">
        <v>7</v>
      </c>
      <c r="E964" s="30" t="s">
        <v>187</v>
      </c>
      <c r="F964" s="37">
        <v>5489.77</v>
      </c>
      <c r="G964" s="59">
        <v>0.41779272655140737</v>
      </c>
      <c r="H964" s="35">
        <v>1077</v>
      </c>
      <c r="I964" s="58">
        <v>12</v>
      </c>
      <c r="J964" s="57" t="s">
        <v>443</v>
      </c>
      <c r="K964" s="24"/>
      <c r="O964"/>
    </row>
    <row r="965" spans="2:15" s="23" customFormat="1" ht="15">
      <c r="B965" s="60">
        <v>7200</v>
      </c>
      <c r="C965" s="38" t="s">
        <v>444</v>
      </c>
      <c r="D965" s="30">
        <v>11</v>
      </c>
      <c r="E965" s="30" t="s">
        <v>235</v>
      </c>
      <c r="F965" s="37">
        <v>3064.0159999999996</v>
      </c>
      <c r="G965" s="59">
        <v>0.53500280133243894</v>
      </c>
      <c r="H965" s="35">
        <v>1140</v>
      </c>
      <c r="I965" s="58">
        <v>12</v>
      </c>
      <c r="J965" s="57" t="s">
        <v>443</v>
      </c>
      <c r="K965" s="24"/>
      <c r="O965"/>
    </row>
    <row r="966" spans="2:15" s="23" customFormat="1" ht="15">
      <c r="B966" s="60">
        <v>7200</v>
      </c>
      <c r="C966" s="38" t="s">
        <v>444</v>
      </c>
      <c r="D966" s="30">
        <v>8</v>
      </c>
      <c r="E966" s="30" t="s">
        <v>192</v>
      </c>
      <c r="F966" s="37">
        <v>5312.2260000000006</v>
      </c>
      <c r="G966" s="59">
        <v>0.77883109817690654</v>
      </c>
      <c r="H966" s="35">
        <v>1253</v>
      </c>
      <c r="I966" s="58">
        <v>13</v>
      </c>
      <c r="J966" s="57" t="s">
        <v>443</v>
      </c>
      <c r="K966" s="24"/>
      <c r="O966"/>
    </row>
    <row r="967" spans="2:15" s="23" customFormat="1" ht="15">
      <c r="B967" s="60">
        <v>7200</v>
      </c>
      <c r="C967" s="38" t="s">
        <v>444</v>
      </c>
      <c r="D967" s="30">
        <v>2</v>
      </c>
      <c r="E967" s="30" t="s">
        <v>63</v>
      </c>
      <c r="F967" s="37">
        <v>3831.7890000000007</v>
      </c>
      <c r="G967" s="59">
        <v>1.2653597440670739</v>
      </c>
      <c r="H967" s="35">
        <v>1427</v>
      </c>
      <c r="I967" s="58">
        <v>15</v>
      </c>
      <c r="J967" s="57" t="s">
        <v>443</v>
      </c>
      <c r="K967" s="24"/>
      <c r="O967"/>
    </row>
    <row r="968" spans="2:15" s="23" customFormat="1" ht="15">
      <c r="B968" s="60">
        <v>7200</v>
      </c>
      <c r="C968" s="38" t="s">
        <v>444</v>
      </c>
      <c r="D968" s="30">
        <v>5</v>
      </c>
      <c r="E968" s="30" t="s">
        <v>191</v>
      </c>
      <c r="F968" s="37">
        <v>2910.4770000000003</v>
      </c>
      <c r="G968" s="59">
        <v>1.3896893934327963</v>
      </c>
      <c r="H968" s="35">
        <v>1461</v>
      </c>
      <c r="I968" s="58">
        <v>16</v>
      </c>
      <c r="J968" s="57" t="s">
        <v>443</v>
      </c>
      <c r="K968" s="24"/>
      <c r="O968"/>
    </row>
    <row r="969" spans="2:15" s="23" customFormat="1" ht="15">
      <c r="B969" s="60">
        <v>7200</v>
      </c>
      <c r="C969" s="38" t="s">
        <v>444</v>
      </c>
      <c r="D969" s="30">
        <v>6</v>
      </c>
      <c r="E969" s="30" t="s">
        <v>189</v>
      </c>
      <c r="F969" s="37">
        <v>3774.5230000000001</v>
      </c>
      <c r="G969" s="59">
        <v>1.6770769318512539</v>
      </c>
      <c r="H969" s="35">
        <v>1527</v>
      </c>
      <c r="I969" s="58">
        <v>17</v>
      </c>
      <c r="J969" s="57" t="s">
        <v>443</v>
      </c>
      <c r="K969" s="24"/>
      <c r="O969"/>
    </row>
    <row r="970" spans="2:15" s="23" customFormat="1" ht="15">
      <c r="B970" s="60">
        <v>7300</v>
      </c>
      <c r="C970" s="38" t="s">
        <v>438</v>
      </c>
      <c r="D970" s="30">
        <v>31</v>
      </c>
      <c r="E970" s="30" t="s">
        <v>210</v>
      </c>
      <c r="F970" s="37">
        <v>3637.8019999999992</v>
      </c>
      <c r="G970" s="59">
        <v>-1.5803447178644547</v>
      </c>
      <c r="H970" s="35">
        <v>79</v>
      </c>
      <c r="I970" s="58">
        <v>3</v>
      </c>
      <c r="J970" s="57" t="s">
        <v>437</v>
      </c>
      <c r="K970" s="24"/>
      <c r="O970"/>
    </row>
    <row r="971" spans="2:15" s="23" customFormat="1" ht="15">
      <c r="B971" s="60">
        <v>7300</v>
      </c>
      <c r="C971" s="38" t="s">
        <v>438</v>
      </c>
      <c r="D971" s="30">
        <v>43</v>
      </c>
      <c r="E971" s="30" t="s">
        <v>256</v>
      </c>
      <c r="F971" s="37">
        <v>3429.4209999999989</v>
      </c>
      <c r="G971" s="59">
        <v>-1.5066849201177459</v>
      </c>
      <c r="H971" s="35">
        <v>109</v>
      </c>
      <c r="I971" s="58">
        <v>4</v>
      </c>
      <c r="J971" s="57" t="s">
        <v>437</v>
      </c>
      <c r="K971" s="24"/>
      <c r="O971"/>
    </row>
    <row r="972" spans="2:15" s="23" customFormat="1" ht="15">
      <c r="B972" s="60">
        <v>7300</v>
      </c>
      <c r="C972" s="38" t="s">
        <v>438</v>
      </c>
      <c r="D972" s="30">
        <v>42</v>
      </c>
      <c r="E972" s="30" t="s">
        <v>442</v>
      </c>
      <c r="F972" s="37">
        <v>3373.58</v>
      </c>
      <c r="G972" s="59">
        <v>-1.3942789859113331</v>
      </c>
      <c r="H972" s="35">
        <v>141</v>
      </c>
      <c r="I972" s="58">
        <v>4</v>
      </c>
      <c r="J972" s="57" t="s">
        <v>437</v>
      </c>
      <c r="K972" s="24"/>
      <c r="O972"/>
    </row>
    <row r="973" spans="2:15" s="23" customFormat="1" ht="15">
      <c r="B973" s="60">
        <v>7300</v>
      </c>
      <c r="C973" s="38" t="s">
        <v>438</v>
      </c>
      <c r="D973" s="30">
        <v>22</v>
      </c>
      <c r="E973" s="30" t="s">
        <v>397</v>
      </c>
      <c r="F973" s="37">
        <v>4790.5730000000012</v>
      </c>
      <c r="G973" s="59">
        <v>-1.2837547038289649</v>
      </c>
      <c r="H973" s="35">
        <v>177</v>
      </c>
      <c r="I973" s="58">
        <v>4</v>
      </c>
      <c r="J973" s="57" t="s">
        <v>437</v>
      </c>
      <c r="K973" s="24"/>
      <c r="O973"/>
    </row>
    <row r="974" spans="2:15" s="23" customFormat="1" ht="15">
      <c r="B974" s="60">
        <v>7300</v>
      </c>
      <c r="C974" s="38" t="s">
        <v>438</v>
      </c>
      <c r="D974" s="30">
        <v>12</v>
      </c>
      <c r="E974" s="30" t="s">
        <v>212</v>
      </c>
      <c r="F974" s="37">
        <v>6203.98</v>
      </c>
      <c r="G974" s="59">
        <v>-1.2785823098148237</v>
      </c>
      <c r="H974" s="35">
        <v>181</v>
      </c>
      <c r="I974" s="58">
        <v>4</v>
      </c>
      <c r="J974" s="57" t="s">
        <v>437</v>
      </c>
      <c r="K974" s="24"/>
      <c r="O974"/>
    </row>
    <row r="975" spans="2:15" s="23" customFormat="1" ht="15">
      <c r="B975" s="60">
        <v>7300</v>
      </c>
      <c r="C975" s="38" t="s">
        <v>438</v>
      </c>
      <c r="D975" s="30">
        <v>13</v>
      </c>
      <c r="E975" s="30" t="s">
        <v>441</v>
      </c>
      <c r="F975" s="37">
        <v>6543.7039999999961</v>
      </c>
      <c r="G975" s="59">
        <v>-1.1503256858440094</v>
      </c>
      <c r="H975" s="35">
        <v>234</v>
      </c>
      <c r="I975" s="58">
        <v>5</v>
      </c>
      <c r="J975" s="57" t="s">
        <v>437</v>
      </c>
      <c r="K975" s="24"/>
      <c r="O975"/>
    </row>
    <row r="976" spans="2:15" s="23" customFormat="1" ht="15">
      <c r="B976" s="60">
        <v>7300</v>
      </c>
      <c r="C976" s="38" t="s">
        <v>438</v>
      </c>
      <c r="D976" s="30">
        <v>15</v>
      </c>
      <c r="E976" s="30" t="s">
        <v>207</v>
      </c>
      <c r="F976" s="37">
        <v>6298.501000000002</v>
      </c>
      <c r="G976" s="59">
        <v>-1.0705058960068183</v>
      </c>
      <c r="H976" s="35">
        <v>268</v>
      </c>
      <c r="I976" s="58">
        <v>5</v>
      </c>
      <c r="J976" s="57" t="s">
        <v>437</v>
      </c>
      <c r="K976" s="24"/>
      <c r="O976"/>
    </row>
    <row r="977" spans="2:15" s="23" customFormat="1" ht="15">
      <c r="B977" s="60">
        <v>7300</v>
      </c>
      <c r="C977" s="38" t="s">
        <v>438</v>
      </c>
      <c r="D977" s="30">
        <v>41</v>
      </c>
      <c r="E977" s="30" t="s">
        <v>440</v>
      </c>
      <c r="F977" s="37">
        <v>5175.0549999999976</v>
      </c>
      <c r="G977" s="59">
        <v>-0.81717203209885769</v>
      </c>
      <c r="H977" s="35">
        <v>367</v>
      </c>
      <c r="I977" s="58">
        <v>6</v>
      </c>
      <c r="J977" s="57" t="s">
        <v>437</v>
      </c>
      <c r="K977" s="24"/>
      <c r="O977"/>
    </row>
    <row r="978" spans="2:15" s="23" customFormat="1" ht="15">
      <c r="B978" s="60">
        <v>7300</v>
      </c>
      <c r="C978" s="38" t="s">
        <v>438</v>
      </c>
      <c r="D978" s="30">
        <v>32</v>
      </c>
      <c r="E978" s="30" t="s">
        <v>209</v>
      </c>
      <c r="F978" s="37">
        <v>5342.889000000001</v>
      </c>
      <c r="G978" s="59">
        <v>-0.70711734169092766</v>
      </c>
      <c r="H978" s="35">
        <v>420</v>
      </c>
      <c r="I978" s="58">
        <v>7</v>
      </c>
      <c r="J978" s="57" t="s">
        <v>437</v>
      </c>
      <c r="K978" s="24"/>
      <c r="O978"/>
    </row>
    <row r="979" spans="2:15" s="23" customFormat="1" ht="15">
      <c r="B979" s="60">
        <v>7300</v>
      </c>
      <c r="C979" s="38" t="s">
        <v>438</v>
      </c>
      <c r="D979" s="30">
        <v>35</v>
      </c>
      <c r="E979" s="30" t="s">
        <v>216</v>
      </c>
      <c r="F979" s="37">
        <v>6941.3559999999979</v>
      </c>
      <c r="G979" s="59">
        <v>-0.62265554836711978</v>
      </c>
      <c r="H979" s="35">
        <v>454</v>
      </c>
      <c r="I979" s="58">
        <v>7</v>
      </c>
      <c r="J979" s="57" t="s">
        <v>437</v>
      </c>
      <c r="K979" s="24"/>
      <c r="O979"/>
    </row>
    <row r="980" spans="2:15" s="23" customFormat="1" ht="15">
      <c r="B980" s="60">
        <v>7300</v>
      </c>
      <c r="C980" s="38" t="s">
        <v>438</v>
      </c>
      <c r="D980" s="30">
        <v>34</v>
      </c>
      <c r="E980" s="30" t="s">
        <v>224</v>
      </c>
      <c r="F980" s="37">
        <v>4889.9880000000003</v>
      </c>
      <c r="G980" s="59">
        <v>-0.55591715788259688</v>
      </c>
      <c r="H980" s="35">
        <v>494</v>
      </c>
      <c r="I980" s="58">
        <v>7</v>
      </c>
      <c r="J980" s="57" t="s">
        <v>437</v>
      </c>
      <c r="K980" s="24"/>
      <c r="O980"/>
    </row>
    <row r="981" spans="2:15" s="23" customFormat="1" ht="15">
      <c r="B981" s="60">
        <v>7300</v>
      </c>
      <c r="C981" s="38" t="s">
        <v>438</v>
      </c>
      <c r="D981" s="30">
        <v>23</v>
      </c>
      <c r="E981" s="30" t="s">
        <v>229</v>
      </c>
      <c r="F981" s="37">
        <v>3230.3340000000003</v>
      </c>
      <c r="G981" s="59">
        <v>-0.45583604202233108</v>
      </c>
      <c r="H981" s="35">
        <v>532</v>
      </c>
      <c r="I981" s="58">
        <v>8</v>
      </c>
      <c r="J981" s="57" t="s">
        <v>437</v>
      </c>
      <c r="K981" s="24"/>
      <c r="O981"/>
    </row>
    <row r="982" spans="2:15" s="23" customFormat="1" ht="15">
      <c r="B982" s="60">
        <v>7300</v>
      </c>
      <c r="C982" s="38" t="s">
        <v>438</v>
      </c>
      <c r="D982" s="30">
        <v>33</v>
      </c>
      <c r="E982" s="30" t="s">
        <v>223</v>
      </c>
      <c r="F982" s="37">
        <v>2874.547</v>
      </c>
      <c r="G982" s="59">
        <v>-0.44073315770786975</v>
      </c>
      <c r="H982" s="35">
        <v>538</v>
      </c>
      <c r="I982" s="58">
        <v>8</v>
      </c>
      <c r="J982" s="57" t="s">
        <v>437</v>
      </c>
      <c r="K982" s="24"/>
      <c r="O982"/>
    </row>
    <row r="983" spans="2:15" s="23" customFormat="1" ht="15">
      <c r="B983" s="60">
        <v>7300</v>
      </c>
      <c r="C983" s="38" t="s">
        <v>438</v>
      </c>
      <c r="D983" s="30">
        <v>45</v>
      </c>
      <c r="E983" s="30" t="s">
        <v>439</v>
      </c>
      <c r="F983" s="37">
        <v>6623.7069999999985</v>
      </c>
      <c r="G983" s="59">
        <v>-0.29635877615994505</v>
      </c>
      <c r="H983" s="35">
        <v>625</v>
      </c>
      <c r="I983" s="58">
        <v>9</v>
      </c>
      <c r="J983" s="57" t="s">
        <v>437</v>
      </c>
      <c r="K983" s="24"/>
      <c r="O983"/>
    </row>
    <row r="984" spans="2:15" s="23" customFormat="1" ht="15">
      <c r="B984" s="60">
        <v>7300</v>
      </c>
      <c r="C984" s="38" t="s">
        <v>438</v>
      </c>
      <c r="D984" s="30">
        <v>11</v>
      </c>
      <c r="E984" s="30" t="s">
        <v>235</v>
      </c>
      <c r="F984" s="37">
        <v>2236.0729999999999</v>
      </c>
      <c r="G984" s="59">
        <v>0.41541935927343632</v>
      </c>
      <c r="H984" s="35">
        <v>1076</v>
      </c>
      <c r="I984" s="58">
        <v>12</v>
      </c>
      <c r="J984" s="57" t="s">
        <v>437</v>
      </c>
      <c r="K984" s="24"/>
      <c r="O984"/>
    </row>
    <row r="985" spans="2:15" s="23" customFormat="1" ht="15">
      <c r="B985" s="60">
        <v>1061</v>
      </c>
      <c r="C985" s="38" t="s">
        <v>436</v>
      </c>
      <c r="D985" s="30">
        <v>23</v>
      </c>
      <c r="E985" s="30" t="s">
        <v>229</v>
      </c>
      <c r="F985" s="37">
        <v>2114.616</v>
      </c>
      <c r="G985" s="59">
        <v>-0.59249350395248945</v>
      </c>
      <c r="H985" s="35">
        <v>470</v>
      </c>
      <c r="I985" s="58">
        <v>7</v>
      </c>
      <c r="J985" s="57" t="s">
        <v>435</v>
      </c>
      <c r="K985" s="24"/>
      <c r="O985"/>
    </row>
    <row r="986" spans="2:15" s="23" customFormat="1" ht="15">
      <c r="B986" s="60">
        <v>1061</v>
      </c>
      <c r="C986" s="38" t="s">
        <v>436</v>
      </c>
      <c r="D986" s="30">
        <v>22</v>
      </c>
      <c r="E986" s="30" t="s">
        <v>227</v>
      </c>
      <c r="F986" s="37">
        <v>2907.3120000000008</v>
      </c>
      <c r="G986" s="59">
        <v>-0.57000219513677786</v>
      </c>
      <c r="H986" s="35">
        <v>488</v>
      </c>
      <c r="I986" s="58">
        <v>7</v>
      </c>
      <c r="J986" s="57" t="s">
        <v>435</v>
      </c>
      <c r="K986" s="24"/>
      <c r="O986"/>
    </row>
    <row r="987" spans="2:15" s="23" customFormat="1" ht="15">
      <c r="B987" s="60">
        <v>1061</v>
      </c>
      <c r="C987" s="38" t="s">
        <v>436</v>
      </c>
      <c r="D987" s="30">
        <v>33</v>
      </c>
      <c r="E987" s="30" t="s">
        <v>223</v>
      </c>
      <c r="F987" s="37">
        <v>2867.7159999999994</v>
      </c>
      <c r="G987" s="59">
        <v>-0.4234647789024279</v>
      </c>
      <c r="H987" s="35">
        <v>554</v>
      </c>
      <c r="I987" s="58">
        <v>8</v>
      </c>
      <c r="J987" s="57" t="s">
        <v>435</v>
      </c>
      <c r="K987" s="24"/>
      <c r="O987"/>
    </row>
    <row r="988" spans="2:15" s="23" customFormat="1" ht="15">
      <c r="B988" s="60">
        <v>1061</v>
      </c>
      <c r="C988" s="38" t="s">
        <v>436</v>
      </c>
      <c r="D988" s="30">
        <v>42</v>
      </c>
      <c r="E988" s="30" t="s">
        <v>257</v>
      </c>
      <c r="F988" s="37">
        <v>4879.1809999999987</v>
      </c>
      <c r="G988" s="59">
        <v>-0.40263310643634426</v>
      </c>
      <c r="H988" s="35">
        <v>569</v>
      </c>
      <c r="I988" s="58">
        <v>8</v>
      </c>
      <c r="J988" s="57" t="s">
        <v>435</v>
      </c>
      <c r="K988" s="24"/>
      <c r="O988"/>
    </row>
    <row r="989" spans="2:15" s="23" customFormat="1" ht="15">
      <c r="B989" s="60">
        <v>1061</v>
      </c>
      <c r="C989" s="38" t="s">
        <v>436</v>
      </c>
      <c r="D989" s="30">
        <v>34</v>
      </c>
      <c r="E989" s="30" t="s">
        <v>224</v>
      </c>
      <c r="F989" s="37">
        <v>2958.7739999999985</v>
      </c>
      <c r="G989" s="59">
        <v>-0.3911408794156514</v>
      </c>
      <c r="H989" s="35">
        <v>573</v>
      </c>
      <c r="I989" s="58">
        <v>9</v>
      </c>
      <c r="J989" s="57" t="s">
        <v>435</v>
      </c>
      <c r="K989" s="24"/>
      <c r="O989"/>
    </row>
    <row r="990" spans="2:15" s="23" customFormat="1" ht="15">
      <c r="B990" s="60">
        <v>1061</v>
      </c>
      <c r="C990" s="38" t="s">
        <v>436</v>
      </c>
      <c r="D990" s="30">
        <v>43</v>
      </c>
      <c r="E990" s="30" t="s">
        <v>256</v>
      </c>
      <c r="F990" s="37">
        <v>5140.058</v>
      </c>
      <c r="G990" s="59">
        <v>-0.32949731545640887</v>
      </c>
      <c r="H990" s="35">
        <v>608</v>
      </c>
      <c r="I990" s="58">
        <v>9</v>
      </c>
      <c r="J990" s="57" t="s">
        <v>435</v>
      </c>
      <c r="K990" s="24"/>
      <c r="O990"/>
    </row>
    <row r="991" spans="2:15" s="23" customFormat="1" ht="15">
      <c r="B991" s="60">
        <v>1061</v>
      </c>
      <c r="C991" s="38" t="s">
        <v>436</v>
      </c>
      <c r="D991" s="30">
        <v>31</v>
      </c>
      <c r="E991" s="30" t="s">
        <v>210</v>
      </c>
      <c r="F991" s="37">
        <v>2864.5969999999998</v>
      </c>
      <c r="G991" s="59">
        <v>-2.0407445530275872E-2</v>
      </c>
      <c r="H991" s="35">
        <v>807</v>
      </c>
      <c r="I991" s="58">
        <v>10</v>
      </c>
      <c r="J991" s="57" t="s">
        <v>435</v>
      </c>
      <c r="K991" s="24"/>
      <c r="O991"/>
    </row>
    <row r="992" spans="2:15" s="23" customFormat="1" ht="15">
      <c r="B992" s="60">
        <v>1061</v>
      </c>
      <c r="C992" s="38" t="s">
        <v>436</v>
      </c>
      <c r="D992" s="30">
        <v>12</v>
      </c>
      <c r="E992" s="30" t="s">
        <v>212</v>
      </c>
      <c r="F992" s="37">
        <v>2690.2709999999997</v>
      </c>
      <c r="G992" s="59">
        <v>8.7500560430964214E-3</v>
      </c>
      <c r="H992" s="35">
        <v>832</v>
      </c>
      <c r="I992" s="58">
        <v>10</v>
      </c>
      <c r="J992" s="57" t="s">
        <v>435</v>
      </c>
      <c r="K992" s="24"/>
      <c r="O992"/>
    </row>
    <row r="993" spans="2:15" s="23" customFormat="1" ht="15">
      <c r="B993" s="60">
        <v>1061</v>
      </c>
      <c r="C993" s="38" t="s">
        <v>436</v>
      </c>
      <c r="D993" s="30">
        <v>11</v>
      </c>
      <c r="E993" s="30" t="s">
        <v>235</v>
      </c>
      <c r="F993" s="37">
        <v>6258.6729999999998</v>
      </c>
      <c r="G993" s="59">
        <v>8.5840582428853868E-2</v>
      </c>
      <c r="H993" s="35">
        <v>892</v>
      </c>
      <c r="I993" s="58">
        <v>11</v>
      </c>
      <c r="J993" s="57" t="s">
        <v>435</v>
      </c>
      <c r="K993" s="24"/>
      <c r="O993"/>
    </row>
    <row r="994" spans="2:15" s="23" customFormat="1" ht="15">
      <c r="B994" s="60">
        <v>1061</v>
      </c>
      <c r="C994" s="38" t="s">
        <v>436</v>
      </c>
      <c r="D994" s="30">
        <v>21</v>
      </c>
      <c r="E994" s="30" t="s">
        <v>221</v>
      </c>
      <c r="F994" s="37">
        <v>3067.4759999999997</v>
      </c>
      <c r="G994" s="59">
        <v>9.2284689576438428E-2</v>
      </c>
      <c r="H994" s="35">
        <v>895</v>
      </c>
      <c r="I994" s="58">
        <v>11</v>
      </c>
      <c r="J994" s="57" t="s">
        <v>435</v>
      </c>
      <c r="K994" s="24"/>
      <c r="O994"/>
    </row>
    <row r="995" spans="2:15" s="23" customFormat="1" ht="15">
      <c r="B995" s="60">
        <v>1061</v>
      </c>
      <c r="C995" s="38" t="s">
        <v>436</v>
      </c>
      <c r="D995" s="30">
        <v>24</v>
      </c>
      <c r="E995" s="30" t="s">
        <v>222</v>
      </c>
      <c r="F995" s="37">
        <v>2499.9949999999999</v>
      </c>
      <c r="G995" s="59">
        <v>0.29931083490201082</v>
      </c>
      <c r="H995" s="35">
        <v>1014</v>
      </c>
      <c r="I995" s="58">
        <v>12</v>
      </c>
      <c r="J995" s="57" t="s">
        <v>435</v>
      </c>
      <c r="K995" s="24"/>
      <c r="O995"/>
    </row>
    <row r="996" spans="2:15" s="23" customFormat="1" ht="15">
      <c r="B996" s="60">
        <v>1061</v>
      </c>
      <c r="C996" s="38" t="s">
        <v>436</v>
      </c>
      <c r="D996" s="30">
        <v>32</v>
      </c>
      <c r="E996" s="30" t="s">
        <v>209</v>
      </c>
      <c r="F996" s="37">
        <v>2375.0780000000009</v>
      </c>
      <c r="G996" s="59">
        <v>0.42067584318030893</v>
      </c>
      <c r="H996" s="35">
        <v>1078</v>
      </c>
      <c r="I996" s="58">
        <v>12</v>
      </c>
      <c r="J996" s="57" t="s">
        <v>435</v>
      </c>
      <c r="K996" s="24"/>
      <c r="O996"/>
    </row>
    <row r="997" spans="2:15" s="23" customFormat="1" ht="15">
      <c r="B997" s="60">
        <v>2500</v>
      </c>
      <c r="C997" s="38" t="s">
        <v>434</v>
      </c>
      <c r="D997" s="30">
        <v>2</v>
      </c>
      <c r="E997" s="30" t="s">
        <v>63</v>
      </c>
      <c r="F997" s="37">
        <v>2834.0239999999999</v>
      </c>
      <c r="G997" s="59">
        <v>-0.2113342419451528</v>
      </c>
      <c r="H997" s="35">
        <v>688</v>
      </c>
      <c r="I997" s="58">
        <v>10</v>
      </c>
      <c r="J997" s="57" t="s">
        <v>433</v>
      </c>
      <c r="K997" s="24"/>
      <c r="O997"/>
    </row>
    <row r="998" spans="2:15" s="23" customFormat="1" ht="15">
      <c r="B998" s="60">
        <v>2500</v>
      </c>
      <c r="C998" s="38" t="s">
        <v>434</v>
      </c>
      <c r="D998" s="30">
        <v>4</v>
      </c>
      <c r="E998" s="30" t="s">
        <v>193</v>
      </c>
      <c r="F998" s="37">
        <v>3017.8920000000003</v>
      </c>
      <c r="G998" s="59">
        <v>0.50722724064041957</v>
      </c>
      <c r="H998" s="35">
        <v>1128</v>
      </c>
      <c r="I998" s="58">
        <v>12</v>
      </c>
      <c r="J998" s="57" t="s">
        <v>433</v>
      </c>
      <c r="K998" s="24"/>
      <c r="O998"/>
    </row>
    <row r="999" spans="2:15" s="23" customFormat="1" ht="15">
      <c r="B999" s="60">
        <v>2500</v>
      </c>
      <c r="C999" s="38" t="s">
        <v>434</v>
      </c>
      <c r="D999" s="30">
        <v>3</v>
      </c>
      <c r="E999" s="30" t="s">
        <v>64</v>
      </c>
      <c r="F999" s="37">
        <v>3120.8230000000017</v>
      </c>
      <c r="G999" s="59">
        <v>0.57578964808065258</v>
      </c>
      <c r="H999" s="35">
        <v>1157</v>
      </c>
      <c r="I999" s="58">
        <v>12</v>
      </c>
      <c r="J999" s="57" t="s">
        <v>433</v>
      </c>
      <c r="K999" s="24"/>
      <c r="O999"/>
    </row>
    <row r="1000" spans="2:15" s="23" customFormat="1" ht="15">
      <c r="B1000" s="60">
        <v>2500</v>
      </c>
      <c r="C1000" s="38" t="s">
        <v>434</v>
      </c>
      <c r="D1000" s="30">
        <v>5</v>
      </c>
      <c r="E1000" s="30" t="s">
        <v>191</v>
      </c>
      <c r="F1000" s="37">
        <v>3563.3240000000001</v>
      </c>
      <c r="G1000" s="59">
        <v>0.66337659042313835</v>
      </c>
      <c r="H1000" s="35">
        <v>1196</v>
      </c>
      <c r="I1000" s="58">
        <v>13</v>
      </c>
      <c r="J1000" s="57" t="s">
        <v>433</v>
      </c>
      <c r="K1000" s="24"/>
      <c r="O1000"/>
    </row>
    <row r="1001" spans="2:15" s="23" customFormat="1" ht="15">
      <c r="B1001" s="60">
        <v>2500</v>
      </c>
      <c r="C1001" s="38" t="s">
        <v>434</v>
      </c>
      <c r="D1001" s="30">
        <v>6</v>
      </c>
      <c r="E1001" s="30" t="s">
        <v>189</v>
      </c>
      <c r="F1001" s="37">
        <v>3375.4820000000004</v>
      </c>
      <c r="G1001" s="59">
        <v>0.71913896771353303</v>
      </c>
      <c r="H1001" s="35">
        <v>1224</v>
      </c>
      <c r="I1001" s="58">
        <v>13</v>
      </c>
      <c r="J1001" s="57" t="s">
        <v>433</v>
      </c>
      <c r="K1001" s="24"/>
      <c r="O1001"/>
    </row>
    <row r="1002" spans="2:15" s="23" customFormat="1" ht="15">
      <c r="B1002" s="60">
        <v>2500</v>
      </c>
      <c r="C1002" s="38" t="s">
        <v>434</v>
      </c>
      <c r="D1002" s="30">
        <v>7</v>
      </c>
      <c r="E1002" s="30" t="s">
        <v>187</v>
      </c>
      <c r="F1002" s="37">
        <v>6033.295000000001</v>
      </c>
      <c r="G1002" s="59">
        <v>0.89506356521244868</v>
      </c>
      <c r="H1002" s="35">
        <v>1300</v>
      </c>
      <c r="I1002" s="58">
        <v>14</v>
      </c>
      <c r="J1002" s="57" t="s">
        <v>433</v>
      </c>
      <c r="K1002" s="24"/>
      <c r="O1002"/>
    </row>
    <row r="1003" spans="2:15" s="23" customFormat="1" ht="15">
      <c r="B1003" s="60">
        <v>246</v>
      </c>
      <c r="C1003" s="38" t="s">
        <v>431</v>
      </c>
      <c r="D1003" s="30">
        <v>5</v>
      </c>
      <c r="E1003" s="30" t="s">
        <v>191</v>
      </c>
      <c r="F1003" s="37">
        <v>3393.2319999999995</v>
      </c>
      <c r="G1003" s="59">
        <v>-1.5175138886513828</v>
      </c>
      <c r="H1003" s="35">
        <v>104</v>
      </c>
      <c r="I1003" s="58">
        <v>4</v>
      </c>
      <c r="J1003" s="57" t="s">
        <v>430</v>
      </c>
      <c r="K1003" s="24"/>
      <c r="O1003"/>
    </row>
    <row r="1004" spans="2:15" s="23" customFormat="1" ht="15">
      <c r="B1004" s="60">
        <v>246</v>
      </c>
      <c r="C1004" s="38" t="s">
        <v>431</v>
      </c>
      <c r="D1004" s="30">
        <v>2</v>
      </c>
      <c r="E1004" s="30" t="s">
        <v>432</v>
      </c>
      <c r="F1004" s="37">
        <v>7043.3190000000013</v>
      </c>
      <c r="G1004" s="59">
        <v>-0.90277934805689164</v>
      </c>
      <c r="H1004" s="35">
        <v>325</v>
      </c>
      <c r="I1004" s="58">
        <v>6</v>
      </c>
      <c r="J1004" s="57" t="s">
        <v>430</v>
      </c>
      <c r="K1004" s="24"/>
      <c r="O1004"/>
    </row>
    <row r="1005" spans="2:15" s="23" customFormat="1" ht="15">
      <c r="B1005" s="60">
        <v>246</v>
      </c>
      <c r="C1005" s="38" t="s">
        <v>431</v>
      </c>
      <c r="D1005" s="30">
        <v>4</v>
      </c>
      <c r="E1005" s="30" t="s">
        <v>193</v>
      </c>
      <c r="F1005" s="37">
        <v>3795.1</v>
      </c>
      <c r="G1005" s="59">
        <v>-0.89190721010299934</v>
      </c>
      <c r="H1005" s="35">
        <v>329</v>
      </c>
      <c r="I1005" s="58">
        <v>6</v>
      </c>
      <c r="J1005" s="57" t="s">
        <v>430</v>
      </c>
      <c r="K1005" s="24"/>
      <c r="O1005"/>
    </row>
    <row r="1006" spans="2:15" s="23" customFormat="1" ht="15">
      <c r="B1006" s="60">
        <v>246</v>
      </c>
      <c r="C1006" s="38" t="s">
        <v>431</v>
      </c>
      <c r="D1006" s="30">
        <v>8</v>
      </c>
      <c r="E1006" s="30" t="s">
        <v>192</v>
      </c>
      <c r="F1006" s="37">
        <v>2596.1190000000006</v>
      </c>
      <c r="G1006" s="59">
        <v>-0.81582702981650745</v>
      </c>
      <c r="H1006" s="35">
        <v>369</v>
      </c>
      <c r="I1006" s="58">
        <v>6</v>
      </c>
      <c r="J1006" s="57" t="s">
        <v>430</v>
      </c>
      <c r="K1006" s="24"/>
      <c r="O1006"/>
    </row>
    <row r="1007" spans="2:15" s="23" customFormat="1" ht="15">
      <c r="B1007" s="60">
        <v>246</v>
      </c>
      <c r="C1007" s="38" t="s">
        <v>431</v>
      </c>
      <c r="D1007" s="30">
        <v>7</v>
      </c>
      <c r="E1007" s="30" t="s">
        <v>187</v>
      </c>
      <c r="F1007" s="37">
        <v>4811.67</v>
      </c>
      <c r="G1007" s="59">
        <v>-0.62519003794336225</v>
      </c>
      <c r="H1007" s="35">
        <v>452</v>
      </c>
      <c r="I1007" s="58">
        <v>7</v>
      </c>
      <c r="J1007" s="57" t="s">
        <v>430</v>
      </c>
      <c r="K1007" s="24"/>
      <c r="O1007"/>
    </row>
    <row r="1008" spans="2:15" s="23" customFormat="1" ht="15">
      <c r="B1008" s="60">
        <v>246</v>
      </c>
      <c r="C1008" s="38" t="s">
        <v>431</v>
      </c>
      <c r="D1008" s="30">
        <v>6</v>
      </c>
      <c r="E1008" s="30" t="s">
        <v>189</v>
      </c>
      <c r="F1008" s="37">
        <v>3904.1449999999986</v>
      </c>
      <c r="G1008" s="59">
        <v>-0.62414122362958913</v>
      </c>
      <c r="H1008" s="35">
        <v>453</v>
      </c>
      <c r="I1008" s="58">
        <v>7</v>
      </c>
      <c r="J1008" s="57" t="s">
        <v>430</v>
      </c>
      <c r="K1008" s="24"/>
      <c r="O1008"/>
    </row>
    <row r="1009" spans="2:15" s="23" customFormat="1" ht="15">
      <c r="B1009" s="60">
        <v>7400</v>
      </c>
      <c r="C1009" s="38" t="s">
        <v>416</v>
      </c>
      <c r="D1009" s="30">
        <v>422</v>
      </c>
      <c r="E1009" s="30" t="s">
        <v>98</v>
      </c>
      <c r="F1009" s="37">
        <v>3963.3659999999995</v>
      </c>
      <c r="G1009" s="59">
        <v>-1.4295811115152879</v>
      </c>
      <c r="H1009" s="35">
        <v>125</v>
      </c>
      <c r="I1009" s="58">
        <v>4</v>
      </c>
      <c r="J1009" s="57" t="s">
        <v>415</v>
      </c>
      <c r="K1009" s="24"/>
      <c r="O1009"/>
    </row>
    <row r="1010" spans="2:15" s="23" customFormat="1" ht="15">
      <c r="B1010" s="60">
        <v>7400</v>
      </c>
      <c r="C1010" s="38" t="s">
        <v>416</v>
      </c>
      <c r="D1010" s="30">
        <v>211</v>
      </c>
      <c r="E1010" s="30" t="s">
        <v>68</v>
      </c>
      <c r="F1010" s="37">
        <v>4359.4169999999986</v>
      </c>
      <c r="G1010" s="59">
        <v>-0.80026290664799593</v>
      </c>
      <c r="H1010" s="35">
        <v>374</v>
      </c>
      <c r="I1010" s="58">
        <v>6</v>
      </c>
      <c r="J1010" s="57" t="s">
        <v>415</v>
      </c>
      <c r="K1010" s="24"/>
      <c r="O1010"/>
    </row>
    <row r="1011" spans="2:15" s="23" customFormat="1" ht="15">
      <c r="B1011" s="60">
        <v>7400</v>
      </c>
      <c r="C1011" s="38" t="s">
        <v>416</v>
      </c>
      <c r="D1011" s="30">
        <v>431</v>
      </c>
      <c r="E1011" s="30" t="s">
        <v>429</v>
      </c>
      <c r="F1011" s="37">
        <v>7062.8949999999995</v>
      </c>
      <c r="G1011" s="59">
        <v>-0.79951950930180837</v>
      </c>
      <c r="H1011" s="35">
        <v>376</v>
      </c>
      <c r="I1011" s="58">
        <v>6</v>
      </c>
      <c r="J1011" s="57" t="s">
        <v>415</v>
      </c>
      <c r="K1011" s="24"/>
      <c r="O1011"/>
    </row>
    <row r="1012" spans="2:15" s="23" customFormat="1" ht="15">
      <c r="B1012" s="60">
        <v>7400</v>
      </c>
      <c r="C1012" s="38" t="s">
        <v>416</v>
      </c>
      <c r="D1012" s="30">
        <v>221</v>
      </c>
      <c r="E1012" s="30" t="s">
        <v>250</v>
      </c>
      <c r="F1012" s="37">
        <v>3343.6589999999983</v>
      </c>
      <c r="G1012" s="59">
        <v>-0.79922706096893925</v>
      </c>
      <c r="H1012" s="35">
        <v>377</v>
      </c>
      <c r="I1012" s="58">
        <v>6</v>
      </c>
      <c r="J1012" s="57" t="s">
        <v>415</v>
      </c>
      <c r="K1012" s="24"/>
      <c r="O1012"/>
    </row>
    <row r="1013" spans="2:15" s="23" customFormat="1" ht="15">
      <c r="B1013" s="60">
        <v>7400</v>
      </c>
      <c r="C1013" s="38" t="s">
        <v>416</v>
      </c>
      <c r="D1013" s="30">
        <v>522</v>
      </c>
      <c r="E1013" s="30" t="s">
        <v>291</v>
      </c>
      <c r="F1013" s="37">
        <v>3933.5490000000013</v>
      </c>
      <c r="G1013" s="59">
        <v>-0.6472339806571864</v>
      </c>
      <c r="H1013" s="35">
        <v>443</v>
      </c>
      <c r="I1013" s="58">
        <v>7</v>
      </c>
      <c r="J1013" s="57" t="s">
        <v>415</v>
      </c>
      <c r="K1013" s="24"/>
      <c r="O1013"/>
    </row>
    <row r="1014" spans="2:15" s="23" customFormat="1" ht="15">
      <c r="B1014" s="60">
        <v>7400</v>
      </c>
      <c r="C1014" s="38" t="s">
        <v>416</v>
      </c>
      <c r="D1014" s="30">
        <v>113</v>
      </c>
      <c r="E1014" s="30" t="s">
        <v>78</v>
      </c>
      <c r="F1014" s="37">
        <v>4703.9410000000007</v>
      </c>
      <c r="G1014" s="59">
        <v>-0.57558140970313842</v>
      </c>
      <c r="H1014" s="35">
        <v>482</v>
      </c>
      <c r="I1014" s="58">
        <v>7</v>
      </c>
      <c r="J1014" s="57" t="s">
        <v>415</v>
      </c>
      <c r="K1014" s="24"/>
      <c r="O1014"/>
    </row>
    <row r="1015" spans="2:15" s="23" customFormat="1" ht="15">
      <c r="B1015" s="60">
        <v>7400</v>
      </c>
      <c r="C1015" s="38" t="s">
        <v>416</v>
      </c>
      <c r="D1015" s="30">
        <v>511</v>
      </c>
      <c r="E1015" s="30" t="s">
        <v>143</v>
      </c>
      <c r="F1015" s="37">
        <v>4816.6089999999967</v>
      </c>
      <c r="G1015" s="59">
        <v>-0.54353992633601289</v>
      </c>
      <c r="H1015" s="35">
        <v>501</v>
      </c>
      <c r="I1015" s="58">
        <v>7</v>
      </c>
      <c r="J1015" s="57" t="s">
        <v>415</v>
      </c>
      <c r="K1015" s="24"/>
      <c r="O1015"/>
    </row>
    <row r="1016" spans="2:15" s="23" customFormat="1" ht="15">
      <c r="B1016" s="68">
        <v>7400</v>
      </c>
      <c r="C1016" s="67" t="s">
        <v>416</v>
      </c>
      <c r="D1016" s="66">
        <v>212</v>
      </c>
      <c r="E1016" s="66" t="s">
        <v>95</v>
      </c>
      <c r="F1016" s="65">
        <v>3496.4929999999995</v>
      </c>
      <c r="G1016" s="64">
        <v>-0.43329700645375441</v>
      </c>
      <c r="H1016" s="63">
        <v>544</v>
      </c>
      <c r="I1016" s="62">
        <v>8</v>
      </c>
      <c r="J1016" s="61" t="s">
        <v>415</v>
      </c>
      <c r="K1016" s="24"/>
      <c r="O1016"/>
    </row>
    <row r="1017" spans="2:15" s="23" customFormat="1" ht="15">
      <c r="B1017" s="60">
        <v>7400</v>
      </c>
      <c r="C1017" s="38" t="s">
        <v>416</v>
      </c>
      <c r="D1017" s="30">
        <v>311</v>
      </c>
      <c r="E1017" s="30" t="s">
        <v>246</v>
      </c>
      <c r="F1017" s="37">
        <v>3040.1530000000002</v>
      </c>
      <c r="G1017" s="59">
        <v>-0.42028290153234693</v>
      </c>
      <c r="H1017" s="35">
        <v>559</v>
      </c>
      <c r="I1017" s="58">
        <v>8</v>
      </c>
      <c r="J1017" s="57" t="s">
        <v>415</v>
      </c>
      <c r="K1017" s="24"/>
      <c r="O1017"/>
    </row>
    <row r="1018" spans="2:15" s="23" customFormat="1" ht="15">
      <c r="B1018" s="60">
        <v>7400</v>
      </c>
      <c r="C1018" s="38" t="s">
        <v>416</v>
      </c>
      <c r="D1018" s="30">
        <v>521</v>
      </c>
      <c r="E1018" s="30" t="s">
        <v>289</v>
      </c>
      <c r="F1018" s="37">
        <v>4172.2119999999986</v>
      </c>
      <c r="G1018" s="59">
        <v>-0.39563641961556706</v>
      </c>
      <c r="H1018" s="35">
        <v>570</v>
      </c>
      <c r="I1018" s="58">
        <v>9</v>
      </c>
      <c r="J1018" s="57" t="s">
        <v>415</v>
      </c>
      <c r="K1018" s="24"/>
      <c r="O1018"/>
    </row>
    <row r="1019" spans="2:15" s="23" customFormat="1" ht="15">
      <c r="B1019" s="60">
        <v>7400</v>
      </c>
      <c r="C1019" s="38" t="s">
        <v>416</v>
      </c>
      <c r="D1019" s="30">
        <v>313</v>
      </c>
      <c r="E1019" s="30" t="s">
        <v>428</v>
      </c>
      <c r="F1019" s="37">
        <v>5071.6360000000013</v>
      </c>
      <c r="G1019" s="59">
        <v>-0.35195254589012792</v>
      </c>
      <c r="H1019" s="35">
        <v>591</v>
      </c>
      <c r="I1019" s="58">
        <v>9</v>
      </c>
      <c r="J1019" s="57" t="s">
        <v>415</v>
      </c>
      <c r="K1019" s="24"/>
      <c r="O1019"/>
    </row>
    <row r="1020" spans="2:15" s="23" customFormat="1" ht="15">
      <c r="B1020" s="60">
        <v>7400</v>
      </c>
      <c r="C1020" s="38" t="s">
        <v>416</v>
      </c>
      <c r="D1020" s="30">
        <v>332</v>
      </c>
      <c r="E1020" s="30" t="s">
        <v>427</v>
      </c>
      <c r="F1020" s="37">
        <v>2204.1410000000001</v>
      </c>
      <c r="G1020" s="59">
        <v>-0.25140634319937299</v>
      </c>
      <c r="H1020" s="35">
        <v>658</v>
      </c>
      <c r="I1020" s="58">
        <v>9</v>
      </c>
      <c r="J1020" s="57" t="s">
        <v>415</v>
      </c>
      <c r="K1020" s="24"/>
      <c r="O1020"/>
    </row>
    <row r="1021" spans="2:15" s="23" customFormat="1" ht="15">
      <c r="B1021" s="60">
        <v>7400</v>
      </c>
      <c r="C1021" s="38" t="s">
        <v>416</v>
      </c>
      <c r="D1021" s="30">
        <v>421</v>
      </c>
      <c r="E1021" s="30" t="s">
        <v>91</v>
      </c>
      <c r="F1021" s="37">
        <v>3908.3089999999997</v>
      </c>
      <c r="G1021" s="59">
        <v>-0.24526487384684512</v>
      </c>
      <c r="H1021" s="35">
        <v>663</v>
      </c>
      <c r="I1021" s="58">
        <v>9</v>
      </c>
      <c r="J1021" s="57" t="s">
        <v>415</v>
      </c>
      <c r="K1021" s="24"/>
      <c r="O1021"/>
    </row>
    <row r="1022" spans="2:15" s="23" customFormat="1" ht="15">
      <c r="B1022" s="60">
        <v>7400</v>
      </c>
      <c r="C1022" s="38" t="s">
        <v>416</v>
      </c>
      <c r="D1022" s="30">
        <v>231</v>
      </c>
      <c r="E1022" s="30" t="s">
        <v>75</v>
      </c>
      <c r="F1022" s="37">
        <v>5027.2119999999986</v>
      </c>
      <c r="G1022" s="59">
        <v>-0.23286180357192232</v>
      </c>
      <c r="H1022" s="35">
        <v>669</v>
      </c>
      <c r="I1022" s="58">
        <v>9</v>
      </c>
      <c r="J1022" s="57" t="s">
        <v>415</v>
      </c>
      <c r="K1022" s="24"/>
      <c r="O1022"/>
    </row>
    <row r="1023" spans="2:15" s="23" customFormat="1" ht="15">
      <c r="B1023" s="60">
        <v>7400</v>
      </c>
      <c r="C1023" s="38" t="s">
        <v>416</v>
      </c>
      <c r="D1023" s="30">
        <v>333</v>
      </c>
      <c r="E1023" s="30" t="s">
        <v>426</v>
      </c>
      <c r="F1023" s="37">
        <v>3223.9009999999994</v>
      </c>
      <c r="G1023" s="59">
        <v>-0.20692489154959065</v>
      </c>
      <c r="H1023" s="35">
        <v>692</v>
      </c>
      <c r="I1023" s="58">
        <v>10</v>
      </c>
      <c r="J1023" s="57" t="s">
        <v>415</v>
      </c>
      <c r="K1023" s="24"/>
      <c r="O1023"/>
    </row>
    <row r="1024" spans="2:15" s="23" customFormat="1" ht="15">
      <c r="B1024" s="60">
        <v>7400</v>
      </c>
      <c r="C1024" s="38" t="s">
        <v>416</v>
      </c>
      <c r="D1024" s="30">
        <v>513</v>
      </c>
      <c r="E1024" s="30" t="s">
        <v>149</v>
      </c>
      <c r="F1024" s="37">
        <v>3476.7590000000018</v>
      </c>
      <c r="G1024" s="59">
        <v>-0.16513529632926494</v>
      </c>
      <c r="H1024" s="35">
        <v>718</v>
      </c>
      <c r="I1024" s="58">
        <v>10</v>
      </c>
      <c r="J1024" s="57" t="s">
        <v>415</v>
      </c>
      <c r="K1024" s="24"/>
      <c r="O1024"/>
    </row>
    <row r="1025" spans="2:15" s="23" customFormat="1" ht="15">
      <c r="B1025" s="60">
        <v>7400</v>
      </c>
      <c r="C1025" s="38" t="s">
        <v>416</v>
      </c>
      <c r="D1025" s="30">
        <v>343</v>
      </c>
      <c r="E1025" s="30" t="s">
        <v>136</v>
      </c>
      <c r="F1025" s="37">
        <v>2652.2249999999985</v>
      </c>
      <c r="G1025" s="59">
        <v>-0.13643717474035791</v>
      </c>
      <c r="H1025" s="35">
        <v>735</v>
      </c>
      <c r="I1025" s="58">
        <v>10</v>
      </c>
      <c r="J1025" s="57" t="s">
        <v>415</v>
      </c>
      <c r="K1025" s="24"/>
      <c r="O1025"/>
    </row>
    <row r="1026" spans="2:15" s="23" customFormat="1" ht="15">
      <c r="B1026" s="60">
        <v>7400</v>
      </c>
      <c r="C1026" s="38" t="s">
        <v>416</v>
      </c>
      <c r="D1026" s="30">
        <v>241</v>
      </c>
      <c r="E1026" s="30" t="s">
        <v>425</v>
      </c>
      <c r="F1026" s="37">
        <v>4829.5730000000003</v>
      </c>
      <c r="G1026" s="59">
        <v>-9.849953789152259E-2</v>
      </c>
      <c r="H1026" s="35">
        <v>763</v>
      </c>
      <c r="I1026" s="58">
        <v>10</v>
      </c>
      <c r="J1026" s="57" t="s">
        <v>415</v>
      </c>
      <c r="K1026" s="24"/>
      <c r="O1026"/>
    </row>
    <row r="1027" spans="2:15" s="23" customFormat="1" ht="15">
      <c r="B1027" s="60">
        <v>7400</v>
      </c>
      <c r="C1027" s="38" t="s">
        <v>416</v>
      </c>
      <c r="D1027" s="30">
        <v>352</v>
      </c>
      <c r="E1027" s="30" t="s">
        <v>424</v>
      </c>
      <c r="F1027" s="37">
        <v>7228.3630000000012</v>
      </c>
      <c r="G1027" s="59">
        <v>-2.8761299446778483E-2</v>
      </c>
      <c r="H1027" s="35">
        <v>803</v>
      </c>
      <c r="I1027" s="58">
        <v>10</v>
      </c>
      <c r="J1027" s="57" t="s">
        <v>415</v>
      </c>
      <c r="K1027" s="24"/>
      <c r="O1027"/>
    </row>
    <row r="1028" spans="2:15" s="23" customFormat="1" ht="15">
      <c r="B1028" s="60">
        <v>7400</v>
      </c>
      <c r="C1028" s="38" t="s">
        <v>416</v>
      </c>
      <c r="D1028" s="30">
        <v>331</v>
      </c>
      <c r="E1028" s="30" t="s">
        <v>423</v>
      </c>
      <c r="F1028" s="37">
        <v>2490.4880000000012</v>
      </c>
      <c r="G1028" s="59">
        <v>-7.5418231711362983E-3</v>
      </c>
      <c r="H1028" s="35">
        <v>817</v>
      </c>
      <c r="I1028" s="58">
        <v>10</v>
      </c>
      <c r="J1028" s="57" t="s">
        <v>415</v>
      </c>
      <c r="K1028" s="24"/>
      <c r="O1028"/>
    </row>
    <row r="1029" spans="2:15" s="23" customFormat="1" ht="15">
      <c r="B1029" s="60">
        <v>7400</v>
      </c>
      <c r="C1029" s="38" t="s">
        <v>416</v>
      </c>
      <c r="D1029" s="30">
        <v>342</v>
      </c>
      <c r="E1029" s="30" t="s">
        <v>135</v>
      </c>
      <c r="F1029" s="37">
        <v>3181.597999999999</v>
      </c>
      <c r="G1029" s="59">
        <v>2.6262327079030624E-2</v>
      </c>
      <c r="H1029" s="35">
        <v>843</v>
      </c>
      <c r="I1029" s="58">
        <v>11</v>
      </c>
      <c r="J1029" s="57" t="s">
        <v>415</v>
      </c>
      <c r="K1029" s="24"/>
      <c r="O1029"/>
    </row>
    <row r="1030" spans="2:15" s="23" customFormat="1" ht="15">
      <c r="B1030" s="60">
        <v>7400</v>
      </c>
      <c r="C1030" s="38" t="s">
        <v>416</v>
      </c>
      <c r="D1030" s="30">
        <v>223</v>
      </c>
      <c r="E1030" s="30" t="s">
        <v>422</v>
      </c>
      <c r="F1030" s="37">
        <v>4626.6980000000003</v>
      </c>
      <c r="G1030" s="59">
        <v>5.7954682147257915E-2</v>
      </c>
      <c r="H1030" s="35">
        <v>869</v>
      </c>
      <c r="I1030" s="58">
        <v>11</v>
      </c>
      <c r="J1030" s="57" t="s">
        <v>415</v>
      </c>
      <c r="K1030" s="24"/>
      <c r="O1030"/>
    </row>
    <row r="1031" spans="2:15" s="23" customFormat="1" ht="15">
      <c r="B1031" s="60">
        <v>7400</v>
      </c>
      <c r="C1031" s="38" t="s">
        <v>416</v>
      </c>
      <c r="D1031" s="30">
        <v>324</v>
      </c>
      <c r="E1031" s="30" t="s">
        <v>116</v>
      </c>
      <c r="F1031" s="37">
        <v>2032.0610000000001</v>
      </c>
      <c r="G1031" s="59">
        <v>6.908552015943159E-2</v>
      </c>
      <c r="H1031" s="35">
        <v>877</v>
      </c>
      <c r="I1031" s="58">
        <v>11</v>
      </c>
      <c r="J1031" s="57" t="s">
        <v>415</v>
      </c>
      <c r="K1031" s="24"/>
      <c r="O1031"/>
    </row>
    <row r="1032" spans="2:15" s="23" customFormat="1" ht="15">
      <c r="B1032" s="60">
        <v>7400</v>
      </c>
      <c r="C1032" s="38" t="s">
        <v>416</v>
      </c>
      <c r="D1032" s="30">
        <v>334</v>
      </c>
      <c r="E1032" s="30" t="s">
        <v>421</v>
      </c>
      <c r="F1032" s="37">
        <v>3128.0069999999992</v>
      </c>
      <c r="G1032" s="59">
        <v>0.1332724951414615</v>
      </c>
      <c r="H1032" s="35">
        <v>918</v>
      </c>
      <c r="I1032" s="58">
        <v>11</v>
      </c>
      <c r="J1032" s="57" t="s">
        <v>415</v>
      </c>
      <c r="K1032" s="24"/>
      <c r="O1032"/>
    </row>
    <row r="1033" spans="2:15" s="23" customFormat="1" ht="15">
      <c r="B1033" s="60">
        <v>7400</v>
      </c>
      <c r="C1033" s="38" t="s">
        <v>416</v>
      </c>
      <c r="D1033" s="30">
        <v>232</v>
      </c>
      <c r="E1033" s="30" t="s">
        <v>73</v>
      </c>
      <c r="F1033" s="37">
        <v>3687.0409999999997</v>
      </c>
      <c r="G1033" s="59">
        <v>0.14066104127707002</v>
      </c>
      <c r="H1033" s="35">
        <v>926</v>
      </c>
      <c r="I1033" s="58">
        <v>11</v>
      </c>
      <c r="J1033" s="57" t="s">
        <v>415</v>
      </c>
      <c r="K1033" s="24"/>
      <c r="O1033"/>
    </row>
    <row r="1034" spans="2:15" s="23" customFormat="1" ht="15">
      <c r="B1034" s="60">
        <v>7400</v>
      </c>
      <c r="C1034" s="38" t="s">
        <v>416</v>
      </c>
      <c r="D1034" s="30">
        <v>242</v>
      </c>
      <c r="E1034" s="30" t="s">
        <v>420</v>
      </c>
      <c r="F1034" s="37">
        <v>2512.052999999999</v>
      </c>
      <c r="G1034" s="59">
        <v>0.15742196102632999</v>
      </c>
      <c r="H1034" s="35">
        <v>937</v>
      </c>
      <c r="I1034" s="58">
        <v>11</v>
      </c>
      <c r="J1034" s="57" t="s">
        <v>415</v>
      </c>
      <c r="K1034" s="24"/>
      <c r="O1034"/>
    </row>
    <row r="1035" spans="2:15" s="23" customFormat="1" ht="15">
      <c r="B1035" s="60">
        <v>7400</v>
      </c>
      <c r="C1035" s="38" t="s">
        <v>416</v>
      </c>
      <c r="D1035" s="30">
        <v>351</v>
      </c>
      <c r="E1035" s="30" t="s">
        <v>419</v>
      </c>
      <c r="F1035" s="37">
        <v>4834.6369999999997</v>
      </c>
      <c r="G1035" s="59">
        <v>0.17277417247097196</v>
      </c>
      <c r="H1035" s="35">
        <v>944</v>
      </c>
      <c r="I1035" s="58">
        <v>11</v>
      </c>
      <c r="J1035" s="57" t="s">
        <v>415</v>
      </c>
      <c r="K1035" s="24"/>
      <c r="O1035"/>
    </row>
    <row r="1036" spans="2:15" s="23" customFormat="1" ht="15">
      <c r="B1036" s="60">
        <v>7400</v>
      </c>
      <c r="C1036" s="38" t="s">
        <v>416</v>
      </c>
      <c r="D1036" s="30">
        <v>243</v>
      </c>
      <c r="E1036" s="30" t="s">
        <v>418</v>
      </c>
      <c r="F1036" s="37">
        <v>3238.3760000000025</v>
      </c>
      <c r="G1036" s="59">
        <v>0.17764260807095525</v>
      </c>
      <c r="H1036" s="35">
        <v>946</v>
      </c>
      <c r="I1036" s="58">
        <v>11</v>
      </c>
      <c r="J1036" s="57" t="s">
        <v>415</v>
      </c>
      <c r="K1036" s="24"/>
      <c r="O1036"/>
    </row>
    <row r="1037" spans="2:15" s="23" customFormat="1" ht="15">
      <c r="B1037" s="60">
        <v>7400</v>
      </c>
      <c r="C1037" s="38" t="s">
        <v>416</v>
      </c>
      <c r="D1037" s="30">
        <v>523</v>
      </c>
      <c r="E1037" s="30" t="s">
        <v>292</v>
      </c>
      <c r="F1037" s="37">
        <v>4174.8580000000002</v>
      </c>
      <c r="G1037" s="59">
        <v>0.19346591998610552</v>
      </c>
      <c r="H1037" s="35">
        <v>954</v>
      </c>
      <c r="I1037" s="58">
        <v>11</v>
      </c>
      <c r="J1037" s="57" t="s">
        <v>415</v>
      </c>
      <c r="K1037" s="24"/>
      <c r="O1037"/>
    </row>
    <row r="1038" spans="2:15" s="23" customFormat="1" ht="15">
      <c r="B1038" s="60">
        <v>7400</v>
      </c>
      <c r="C1038" s="38" t="s">
        <v>416</v>
      </c>
      <c r="D1038" s="30">
        <v>341</v>
      </c>
      <c r="E1038" s="30" t="s">
        <v>113</v>
      </c>
      <c r="F1038" s="37">
        <v>4280.7440000000006</v>
      </c>
      <c r="G1038" s="59">
        <v>0.20268973114540606</v>
      </c>
      <c r="H1038" s="35">
        <v>958</v>
      </c>
      <c r="I1038" s="58">
        <v>11</v>
      </c>
      <c r="J1038" s="57" t="s">
        <v>415</v>
      </c>
      <c r="K1038" s="24"/>
      <c r="O1038"/>
    </row>
    <row r="1039" spans="2:15" s="23" customFormat="1" ht="15">
      <c r="B1039" s="60">
        <v>7400</v>
      </c>
      <c r="C1039" s="38" t="s">
        <v>416</v>
      </c>
      <c r="D1039" s="30">
        <v>213</v>
      </c>
      <c r="E1039" s="30" t="s">
        <v>92</v>
      </c>
      <c r="F1039" s="37">
        <v>2705.8909999999992</v>
      </c>
      <c r="G1039" s="59">
        <v>0.20388309261348561</v>
      </c>
      <c r="H1039" s="35">
        <v>960</v>
      </c>
      <c r="I1039" s="58">
        <v>11</v>
      </c>
      <c r="J1039" s="57" t="s">
        <v>415</v>
      </c>
      <c r="K1039" s="24"/>
      <c r="O1039"/>
    </row>
    <row r="1040" spans="2:15" s="23" customFormat="1" ht="15">
      <c r="B1040" s="60">
        <v>7400</v>
      </c>
      <c r="C1040" s="38" t="s">
        <v>416</v>
      </c>
      <c r="D1040" s="30">
        <v>233</v>
      </c>
      <c r="E1040" s="30" t="s">
        <v>112</v>
      </c>
      <c r="F1040" s="37">
        <v>3279.8340000000003</v>
      </c>
      <c r="G1040" s="59">
        <v>0.22905013889864145</v>
      </c>
      <c r="H1040" s="35">
        <v>979</v>
      </c>
      <c r="I1040" s="58">
        <v>11</v>
      </c>
      <c r="J1040" s="57" t="s">
        <v>415</v>
      </c>
      <c r="K1040" s="24"/>
      <c r="O1040"/>
    </row>
    <row r="1041" spans="2:15" s="23" customFormat="1" ht="15">
      <c r="B1041" s="60">
        <v>7400</v>
      </c>
      <c r="C1041" s="38" t="s">
        <v>416</v>
      </c>
      <c r="D1041" s="30">
        <v>321</v>
      </c>
      <c r="E1041" s="30" t="s">
        <v>249</v>
      </c>
      <c r="F1041" s="37">
        <v>3422.1839999999988</v>
      </c>
      <c r="G1041" s="59">
        <v>0.24436277289024719</v>
      </c>
      <c r="H1041" s="35">
        <v>992</v>
      </c>
      <c r="I1041" s="58">
        <v>11</v>
      </c>
      <c r="J1041" s="57" t="s">
        <v>415</v>
      </c>
      <c r="K1041" s="24"/>
      <c r="O1041"/>
    </row>
    <row r="1042" spans="2:15" s="23" customFormat="1" ht="15">
      <c r="B1042" s="60">
        <v>7400</v>
      </c>
      <c r="C1042" s="38" t="s">
        <v>416</v>
      </c>
      <c r="D1042" s="30">
        <v>112</v>
      </c>
      <c r="E1042" s="30" t="s">
        <v>83</v>
      </c>
      <c r="F1042" s="37">
        <v>3987.039000000002</v>
      </c>
      <c r="G1042" s="59">
        <v>0.24859900427879725</v>
      </c>
      <c r="H1042" s="35">
        <v>996</v>
      </c>
      <c r="I1042" s="58">
        <v>11</v>
      </c>
      <c r="J1042" s="57" t="s">
        <v>415</v>
      </c>
      <c r="K1042" s="24"/>
      <c r="O1042"/>
    </row>
    <row r="1043" spans="2:15" s="23" customFormat="1" ht="15">
      <c r="B1043" s="60">
        <v>7400</v>
      </c>
      <c r="C1043" s="38" t="s">
        <v>416</v>
      </c>
      <c r="D1043" s="30">
        <v>322</v>
      </c>
      <c r="E1043" s="30" t="s">
        <v>252</v>
      </c>
      <c r="F1043" s="37">
        <v>4252.3730000000014</v>
      </c>
      <c r="G1043" s="59">
        <v>0.44647400457638536</v>
      </c>
      <c r="H1043" s="35">
        <v>1095</v>
      </c>
      <c r="I1043" s="58">
        <v>12</v>
      </c>
      <c r="J1043" s="57" t="s">
        <v>415</v>
      </c>
      <c r="K1043" s="24"/>
      <c r="O1043"/>
    </row>
    <row r="1044" spans="2:15" s="23" customFormat="1" ht="15">
      <c r="B1044" s="60">
        <v>7400</v>
      </c>
      <c r="C1044" s="38" t="s">
        <v>416</v>
      </c>
      <c r="D1044" s="30">
        <v>354</v>
      </c>
      <c r="E1044" s="30" t="s">
        <v>417</v>
      </c>
      <c r="F1044" s="37">
        <v>3385.6109999999994</v>
      </c>
      <c r="G1044" s="59">
        <v>0.61702259767249212</v>
      </c>
      <c r="H1044" s="35">
        <v>1171</v>
      </c>
      <c r="I1044" s="58">
        <v>13</v>
      </c>
      <c r="J1044" s="57" t="s">
        <v>415</v>
      </c>
      <c r="K1044" s="24"/>
      <c r="O1044"/>
    </row>
    <row r="1045" spans="2:15" s="23" customFormat="1" ht="15">
      <c r="B1045" s="60">
        <v>7400</v>
      </c>
      <c r="C1045" s="38" t="s">
        <v>416</v>
      </c>
      <c r="D1045" s="30">
        <v>413</v>
      </c>
      <c r="E1045" s="30" t="s">
        <v>96</v>
      </c>
      <c r="F1045" s="37">
        <v>2542.4669999999996</v>
      </c>
      <c r="G1045" s="59">
        <v>0.63323789722709456</v>
      </c>
      <c r="H1045" s="35">
        <v>1181</v>
      </c>
      <c r="I1045" s="58">
        <v>13</v>
      </c>
      <c r="J1045" s="57" t="s">
        <v>415</v>
      </c>
      <c r="K1045" s="24"/>
      <c r="O1045"/>
    </row>
    <row r="1046" spans="2:15" s="23" customFormat="1" ht="15">
      <c r="B1046" s="60">
        <v>7400</v>
      </c>
      <c r="C1046" s="38" t="s">
        <v>416</v>
      </c>
      <c r="D1046" s="30">
        <v>114</v>
      </c>
      <c r="E1046" s="30" t="s">
        <v>87</v>
      </c>
      <c r="F1046" s="37">
        <v>6013.6</v>
      </c>
      <c r="G1046" s="59">
        <v>0.63563320521511912</v>
      </c>
      <c r="H1046" s="35">
        <v>1182</v>
      </c>
      <c r="I1046" s="58">
        <v>13</v>
      </c>
      <c r="J1046" s="57" t="s">
        <v>415</v>
      </c>
      <c r="K1046" s="24"/>
      <c r="O1046"/>
    </row>
    <row r="1047" spans="2:15" s="23" customFormat="1" ht="15">
      <c r="B1047" s="60">
        <v>7400</v>
      </c>
      <c r="C1047" s="38" t="s">
        <v>416</v>
      </c>
      <c r="D1047" s="30">
        <v>411</v>
      </c>
      <c r="E1047" s="30" t="s">
        <v>278</v>
      </c>
      <c r="F1047" s="37">
        <v>2538.5450000000001</v>
      </c>
      <c r="G1047" s="59">
        <v>0.78506691343011115</v>
      </c>
      <c r="H1047" s="35">
        <v>1256</v>
      </c>
      <c r="I1047" s="58">
        <v>13</v>
      </c>
      <c r="J1047" s="57" t="s">
        <v>415</v>
      </c>
      <c r="K1047" s="24"/>
      <c r="O1047"/>
    </row>
    <row r="1048" spans="2:15" s="23" customFormat="1" ht="15">
      <c r="B1048" s="60">
        <v>7400</v>
      </c>
      <c r="C1048" s="38" t="s">
        <v>416</v>
      </c>
      <c r="D1048" s="30">
        <v>323</v>
      </c>
      <c r="E1048" s="30" t="s">
        <v>104</v>
      </c>
      <c r="F1048" s="37">
        <v>3274.4619999999968</v>
      </c>
      <c r="G1048" s="59">
        <v>0.9502584408763457</v>
      </c>
      <c r="H1048" s="35">
        <v>1323</v>
      </c>
      <c r="I1048" s="58">
        <v>14</v>
      </c>
      <c r="J1048" s="57" t="s">
        <v>415</v>
      </c>
      <c r="K1048" s="24"/>
      <c r="O1048"/>
    </row>
    <row r="1049" spans="2:15" s="23" customFormat="1" ht="15">
      <c r="B1049" s="60">
        <v>7400</v>
      </c>
      <c r="C1049" s="38" t="s">
        <v>416</v>
      </c>
      <c r="D1049" s="30">
        <v>115</v>
      </c>
      <c r="E1049" s="30" t="s">
        <v>70</v>
      </c>
      <c r="F1049" s="37">
        <v>10839.45299999999</v>
      </c>
      <c r="G1049" s="59">
        <v>1.049969510440377</v>
      </c>
      <c r="H1049" s="35">
        <v>1356</v>
      </c>
      <c r="I1049" s="58">
        <v>14</v>
      </c>
      <c r="J1049" s="57" t="s">
        <v>415</v>
      </c>
      <c r="K1049" s="24"/>
      <c r="O1049"/>
    </row>
    <row r="1050" spans="2:15" s="23" customFormat="1" ht="15">
      <c r="B1050" s="60">
        <v>7400</v>
      </c>
      <c r="C1050" s="38" t="s">
        <v>416</v>
      </c>
      <c r="D1050" s="30">
        <v>532</v>
      </c>
      <c r="E1050" s="30" t="s">
        <v>290</v>
      </c>
      <c r="F1050" s="37">
        <v>4027.6269999999995</v>
      </c>
      <c r="G1050" s="59">
        <v>1.2348046767244949</v>
      </c>
      <c r="H1050" s="35">
        <v>1414</v>
      </c>
      <c r="I1050" s="58">
        <v>15</v>
      </c>
      <c r="J1050" s="57" t="s">
        <v>415</v>
      </c>
      <c r="K1050" s="24"/>
      <c r="O1050"/>
    </row>
    <row r="1051" spans="2:15" s="23" customFormat="1" ht="15">
      <c r="B1051" s="60">
        <v>7400</v>
      </c>
      <c r="C1051" s="38" t="s">
        <v>416</v>
      </c>
      <c r="D1051" s="30">
        <v>534</v>
      </c>
      <c r="E1051" s="30" t="s">
        <v>285</v>
      </c>
      <c r="F1051" s="37">
        <v>2206.5220000000004</v>
      </c>
      <c r="G1051" s="59">
        <v>1.3134486120297231</v>
      </c>
      <c r="H1051" s="35">
        <v>1444</v>
      </c>
      <c r="I1051" s="58">
        <v>15</v>
      </c>
      <c r="J1051" s="57" t="s">
        <v>415</v>
      </c>
      <c r="K1051" s="24"/>
      <c r="O1051"/>
    </row>
    <row r="1052" spans="2:15" s="23" customFormat="1" ht="15">
      <c r="B1052" s="60">
        <v>7400</v>
      </c>
      <c r="C1052" s="38" t="s">
        <v>416</v>
      </c>
      <c r="D1052" s="30">
        <v>533</v>
      </c>
      <c r="E1052" s="30" t="s">
        <v>286</v>
      </c>
      <c r="F1052" s="37">
        <v>4283.4289999999992</v>
      </c>
      <c r="G1052" s="59">
        <v>1.4248462466600047</v>
      </c>
      <c r="H1052" s="35">
        <v>1476</v>
      </c>
      <c r="I1052" s="58">
        <v>16</v>
      </c>
      <c r="J1052" s="57" t="s">
        <v>415</v>
      </c>
      <c r="K1052" s="24"/>
      <c r="O1052"/>
    </row>
    <row r="1053" spans="2:15" s="23" customFormat="1" ht="15">
      <c r="B1053" s="60">
        <v>525</v>
      </c>
      <c r="C1053" s="38" t="s">
        <v>414</v>
      </c>
      <c r="D1053" s="30">
        <v>1</v>
      </c>
      <c r="E1053" s="30" t="s">
        <v>61</v>
      </c>
      <c r="F1053" s="37">
        <v>3679.2719999999999</v>
      </c>
      <c r="G1053" s="59">
        <v>-1.1188006649292512</v>
      </c>
      <c r="H1053" s="35">
        <v>249</v>
      </c>
      <c r="I1053" s="58">
        <v>5</v>
      </c>
      <c r="J1053" s="57" t="s">
        <v>413</v>
      </c>
      <c r="K1053" s="24"/>
      <c r="O1053"/>
    </row>
    <row r="1054" spans="2:15" s="23" customFormat="1" ht="15">
      <c r="B1054" s="60">
        <v>587</v>
      </c>
      <c r="C1054" s="38" t="s">
        <v>412</v>
      </c>
      <c r="D1054" s="30">
        <v>1</v>
      </c>
      <c r="E1054" s="30" t="s">
        <v>61</v>
      </c>
      <c r="F1054" s="37">
        <v>2969.0489999999991</v>
      </c>
      <c r="G1054" s="59">
        <v>3.1454558724936428</v>
      </c>
      <c r="H1054" s="35">
        <v>1616</v>
      </c>
      <c r="I1054" s="58">
        <v>20</v>
      </c>
      <c r="J1054" s="57" t="s">
        <v>411</v>
      </c>
      <c r="K1054" s="24"/>
      <c r="O1054"/>
    </row>
    <row r="1055" spans="2:15" s="23" customFormat="1" ht="15">
      <c r="B1055" s="60">
        <v>7500</v>
      </c>
      <c r="C1055" s="38" t="s">
        <v>410</v>
      </c>
      <c r="D1055" s="30">
        <v>1</v>
      </c>
      <c r="E1055" s="30" t="s">
        <v>61</v>
      </c>
      <c r="F1055" s="37">
        <v>4318.8330000000005</v>
      </c>
      <c r="G1055" s="59">
        <v>-1.5109830768533841</v>
      </c>
      <c r="H1055" s="35">
        <v>106</v>
      </c>
      <c r="I1055" s="58">
        <v>4</v>
      </c>
      <c r="J1055" s="57" t="s">
        <v>409</v>
      </c>
      <c r="K1055" s="24"/>
      <c r="O1055"/>
    </row>
    <row r="1056" spans="2:15" s="23" customFormat="1" ht="15">
      <c r="B1056" s="60">
        <v>7500</v>
      </c>
      <c r="C1056" s="38" t="s">
        <v>410</v>
      </c>
      <c r="D1056" s="30">
        <v>6</v>
      </c>
      <c r="E1056" s="30" t="s">
        <v>189</v>
      </c>
      <c r="F1056" s="37">
        <v>4895.0049999999983</v>
      </c>
      <c r="G1056" s="59">
        <v>-1.3861657010486661</v>
      </c>
      <c r="H1056" s="35">
        <v>145</v>
      </c>
      <c r="I1056" s="58">
        <v>4</v>
      </c>
      <c r="J1056" s="57" t="s">
        <v>409</v>
      </c>
      <c r="K1056" s="24"/>
      <c r="O1056"/>
    </row>
    <row r="1057" spans="2:15" s="23" customFormat="1" ht="15">
      <c r="B1057" s="60">
        <v>7500</v>
      </c>
      <c r="C1057" s="38" t="s">
        <v>410</v>
      </c>
      <c r="D1057" s="30">
        <v>5</v>
      </c>
      <c r="E1057" s="30" t="s">
        <v>191</v>
      </c>
      <c r="F1057" s="37">
        <v>2902.7660000000001</v>
      </c>
      <c r="G1057" s="59">
        <v>-1.3685354806739329</v>
      </c>
      <c r="H1057" s="35">
        <v>149</v>
      </c>
      <c r="I1057" s="58">
        <v>4</v>
      </c>
      <c r="J1057" s="57" t="s">
        <v>409</v>
      </c>
      <c r="K1057" s="24"/>
      <c r="O1057"/>
    </row>
    <row r="1058" spans="2:15" s="23" customFormat="1" ht="15">
      <c r="B1058" s="60">
        <v>7500</v>
      </c>
      <c r="C1058" s="38" t="s">
        <v>410</v>
      </c>
      <c r="D1058" s="30">
        <v>2</v>
      </c>
      <c r="E1058" s="30" t="s">
        <v>63</v>
      </c>
      <c r="F1058" s="37">
        <v>3908.135000000002</v>
      </c>
      <c r="G1058" s="59">
        <v>-1.2250696690645539</v>
      </c>
      <c r="H1058" s="35">
        <v>207</v>
      </c>
      <c r="I1058" s="58">
        <v>4</v>
      </c>
      <c r="J1058" s="57" t="s">
        <v>409</v>
      </c>
      <c r="K1058" s="24"/>
      <c r="O1058"/>
    </row>
    <row r="1059" spans="2:15" s="23" customFormat="1" ht="15">
      <c r="B1059" s="60">
        <v>7500</v>
      </c>
      <c r="C1059" s="38" t="s">
        <v>410</v>
      </c>
      <c r="D1059" s="30">
        <v>3</v>
      </c>
      <c r="E1059" s="30" t="s">
        <v>64</v>
      </c>
      <c r="F1059" s="37">
        <v>2632.0109999999986</v>
      </c>
      <c r="G1059" s="59">
        <v>-1.1545416612060302</v>
      </c>
      <c r="H1059" s="35">
        <v>230</v>
      </c>
      <c r="I1059" s="58">
        <v>5</v>
      </c>
      <c r="J1059" s="57" t="s">
        <v>409</v>
      </c>
      <c r="K1059" s="24"/>
      <c r="O1059"/>
    </row>
    <row r="1060" spans="2:15" s="23" customFormat="1" ht="15">
      <c r="B1060" s="60">
        <v>7500</v>
      </c>
      <c r="C1060" s="38" t="s">
        <v>410</v>
      </c>
      <c r="D1060" s="30">
        <v>7</v>
      </c>
      <c r="E1060" s="30" t="s">
        <v>187</v>
      </c>
      <c r="F1060" s="37">
        <v>3535.2450000000003</v>
      </c>
      <c r="G1060" s="59">
        <v>-1.1329083054926739</v>
      </c>
      <c r="H1060" s="35">
        <v>244</v>
      </c>
      <c r="I1060" s="58">
        <v>5</v>
      </c>
      <c r="J1060" s="57" t="s">
        <v>409</v>
      </c>
      <c r="K1060" s="24"/>
      <c r="O1060"/>
    </row>
    <row r="1061" spans="2:15" s="23" customFormat="1" ht="15">
      <c r="B1061" s="60">
        <v>7500</v>
      </c>
      <c r="C1061" s="38" t="s">
        <v>410</v>
      </c>
      <c r="D1061" s="30">
        <v>4</v>
      </c>
      <c r="E1061" s="30" t="s">
        <v>193</v>
      </c>
      <c r="F1061" s="37">
        <v>2892.95</v>
      </c>
      <c r="G1061" s="59">
        <v>-0.79988586080944202</v>
      </c>
      <c r="H1061" s="35">
        <v>375</v>
      </c>
      <c r="I1061" s="58">
        <v>6</v>
      </c>
      <c r="J1061" s="57" t="s">
        <v>409</v>
      </c>
      <c r="K1061" s="24"/>
      <c r="O1061"/>
    </row>
    <row r="1062" spans="2:15" s="23" customFormat="1" ht="15">
      <c r="B1062" s="60">
        <v>666</v>
      </c>
      <c r="C1062" s="38" t="s">
        <v>408</v>
      </c>
      <c r="D1062" s="30">
        <v>1</v>
      </c>
      <c r="E1062" s="30" t="s">
        <v>61</v>
      </c>
      <c r="F1062" s="37">
        <v>6190.251000000002</v>
      </c>
      <c r="G1062" s="59">
        <v>2.4287512791751364</v>
      </c>
      <c r="H1062" s="35">
        <v>1607</v>
      </c>
      <c r="I1062" s="58">
        <v>19</v>
      </c>
      <c r="J1062" s="57" t="s">
        <v>407</v>
      </c>
      <c r="K1062" s="24"/>
      <c r="O1062"/>
    </row>
    <row r="1063" spans="2:15" s="23" customFormat="1" ht="15">
      <c r="B1063" s="60">
        <v>530</v>
      </c>
      <c r="C1063" s="38" t="s">
        <v>406</v>
      </c>
      <c r="D1063" s="30">
        <v>1</v>
      </c>
      <c r="E1063" s="30" t="s">
        <v>61</v>
      </c>
      <c r="F1063" s="37">
        <v>4765.1930000000002</v>
      </c>
      <c r="G1063" s="59">
        <v>-0.55801540189888332</v>
      </c>
      <c r="H1063" s="35">
        <v>493</v>
      </c>
      <c r="I1063" s="58">
        <v>7</v>
      </c>
      <c r="J1063" s="57" t="s">
        <v>405</v>
      </c>
      <c r="K1063" s="24"/>
      <c r="O1063"/>
    </row>
    <row r="1064" spans="2:15" s="23" customFormat="1" ht="15">
      <c r="B1064" s="60">
        <v>511</v>
      </c>
      <c r="C1064" s="38" t="s">
        <v>404</v>
      </c>
      <c r="D1064" s="30">
        <v>1</v>
      </c>
      <c r="E1064" s="30" t="s">
        <v>61</v>
      </c>
      <c r="F1064" s="37">
        <v>6748.2830000000013</v>
      </c>
      <c r="G1064" s="59">
        <v>-1.3144294609485183</v>
      </c>
      <c r="H1064" s="35">
        <v>169</v>
      </c>
      <c r="I1064" s="58">
        <v>4</v>
      </c>
      <c r="J1064" s="57" t="s">
        <v>403</v>
      </c>
      <c r="K1064" s="24"/>
      <c r="O1064"/>
    </row>
    <row r="1065" spans="2:15" s="23" customFormat="1" ht="15">
      <c r="B1065" s="60">
        <v>532</v>
      </c>
      <c r="C1065" s="38" t="s">
        <v>402</v>
      </c>
      <c r="D1065" s="30">
        <v>1</v>
      </c>
      <c r="E1065" s="30" t="s">
        <v>61</v>
      </c>
      <c r="F1065" s="37">
        <v>2743.86</v>
      </c>
      <c r="G1065" s="59">
        <v>-1.3090133670739017</v>
      </c>
      <c r="H1065" s="35">
        <v>171</v>
      </c>
      <c r="I1065" s="58">
        <v>4</v>
      </c>
      <c r="J1065" s="57" t="s">
        <v>401</v>
      </c>
      <c r="K1065" s="24"/>
      <c r="O1065"/>
    </row>
    <row r="1066" spans="2:15" s="23" customFormat="1" ht="15">
      <c r="B1066" s="60">
        <v>532</v>
      </c>
      <c r="C1066" s="38" t="s">
        <v>402</v>
      </c>
      <c r="D1066" s="30">
        <v>3</v>
      </c>
      <c r="E1066" s="30" t="s">
        <v>64</v>
      </c>
      <c r="F1066" s="37">
        <v>3621.386</v>
      </c>
      <c r="G1066" s="59">
        <v>-1.202046528063732</v>
      </c>
      <c r="H1066" s="35">
        <v>214</v>
      </c>
      <c r="I1066" s="58">
        <v>5</v>
      </c>
      <c r="J1066" s="57" t="s">
        <v>401</v>
      </c>
      <c r="K1066" s="24"/>
      <c r="O1066"/>
    </row>
    <row r="1067" spans="2:15" s="23" customFormat="1" ht="15">
      <c r="B1067" s="60">
        <v>532</v>
      </c>
      <c r="C1067" s="38" t="s">
        <v>402</v>
      </c>
      <c r="D1067" s="30">
        <v>2</v>
      </c>
      <c r="E1067" s="30" t="s">
        <v>63</v>
      </c>
      <c r="F1067" s="37">
        <v>4580.701</v>
      </c>
      <c r="G1067" s="59">
        <v>-1.135165020102215</v>
      </c>
      <c r="H1067" s="35">
        <v>243</v>
      </c>
      <c r="I1067" s="58">
        <v>5</v>
      </c>
      <c r="J1067" s="57" t="s">
        <v>401</v>
      </c>
      <c r="K1067" s="24"/>
      <c r="O1067"/>
    </row>
    <row r="1068" spans="2:15" s="23" customFormat="1" ht="15">
      <c r="B1068" s="60">
        <v>4502</v>
      </c>
      <c r="C1068" s="38" t="s">
        <v>400</v>
      </c>
      <c r="D1068" s="30">
        <v>1</v>
      </c>
      <c r="E1068" s="30" t="s">
        <v>61</v>
      </c>
      <c r="F1068" s="37">
        <v>1694.55</v>
      </c>
      <c r="G1068" s="59">
        <v>-1.4561450958514071</v>
      </c>
      <c r="H1068" s="35">
        <v>117</v>
      </c>
      <c r="I1068" s="58">
        <v>4</v>
      </c>
      <c r="J1068" s="57" t="s">
        <v>399</v>
      </c>
      <c r="K1068" s="24"/>
      <c r="O1068"/>
    </row>
    <row r="1069" spans="2:15" s="23" customFormat="1" ht="15">
      <c r="B1069" s="60">
        <v>7600</v>
      </c>
      <c r="C1069" s="38" t="s">
        <v>395</v>
      </c>
      <c r="D1069" s="30">
        <v>33</v>
      </c>
      <c r="E1069" s="30" t="s">
        <v>223</v>
      </c>
      <c r="F1069" s="37">
        <v>3548.2919999999999</v>
      </c>
      <c r="G1069" s="59">
        <v>-1.7846689208178095</v>
      </c>
      <c r="H1069" s="35">
        <v>37</v>
      </c>
      <c r="I1069" s="58">
        <v>3</v>
      </c>
      <c r="J1069" s="57" t="s">
        <v>394</v>
      </c>
      <c r="K1069" s="24"/>
      <c r="O1069"/>
    </row>
    <row r="1070" spans="2:15" s="23" customFormat="1" ht="15">
      <c r="B1070" s="60">
        <v>7600</v>
      </c>
      <c r="C1070" s="38" t="s">
        <v>395</v>
      </c>
      <c r="D1070" s="30">
        <v>26</v>
      </c>
      <c r="E1070" s="30" t="s">
        <v>228</v>
      </c>
      <c r="F1070" s="37">
        <v>2715.2250000000013</v>
      </c>
      <c r="G1070" s="59">
        <v>-1.4654276572527467</v>
      </c>
      <c r="H1070" s="35">
        <v>114</v>
      </c>
      <c r="I1070" s="58">
        <v>4</v>
      </c>
      <c r="J1070" s="57" t="s">
        <v>394</v>
      </c>
      <c r="K1070" s="24"/>
      <c r="O1070"/>
    </row>
    <row r="1071" spans="2:15" s="23" customFormat="1" ht="15">
      <c r="B1071" s="60">
        <v>7600</v>
      </c>
      <c r="C1071" s="38" t="s">
        <v>395</v>
      </c>
      <c r="D1071" s="30">
        <v>24</v>
      </c>
      <c r="E1071" s="30" t="s">
        <v>321</v>
      </c>
      <c r="F1071" s="37">
        <v>4422.97</v>
      </c>
      <c r="G1071" s="59">
        <v>-0.78587010658938883</v>
      </c>
      <c r="H1071" s="35">
        <v>382</v>
      </c>
      <c r="I1071" s="58">
        <v>6</v>
      </c>
      <c r="J1071" s="57" t="s">
        <v>394</v>
      </c>
      <c r="K1071" s="24"/>
      <c r="O1071"/>
    </row>
    <row r="1072" spans="2:15" s="23" customFormat="1" ht="15">
      <c r="B1072" s="60">
        <v>7600</v>
      </c>
      <c r="C1072" s="38" t="s">
        <v>395</v>
      </c>
      <c r="D1072" s="30">
        <v>23</v>
      </c>
      <c r="E1072" s="30" t="s">
        <v>229</v>
      </c>
      <c r="F1072" s="37">
        <v>3654.4720000000002</v>
      </c>
      <c r="G1072" s="59">
        <v>-0.57065308898417555</v>
      </c>
      <c r="H1072" s="35">
        <v>487</v>
      </c>
      <c r="I1072" s="58">
        <v>7</v>
      </c>
      <c r="J1072" s="57" t="s">
        <v>394</v>
      </c>
      <c r="K1072" s="24"/>
      <c r="O1072"/>
    </row>
    <row r="1073" spans="2:15" s="23" customFormat="1" ht="15">
      <c r="B1073" s="60">
        <v>7600</v>
      </c>
      <c r="C1073" s="38" t="s">
        <v>395</v>
      </c>
      <c r="D1073" s="30">
        <v>13</v>
      </c>
      <c r="E1073" s="30" t="s">
        <v>213</v>
      </c>
      <c r="F1073" s="37">
        <v>5652</v>
      </c>
      <c r="G1073" s="59">
        <v>-0.49746111277759347</v>
      </c>
      <c r="H1073" s="35">
        <v>517</v>
      </c>
      <c r="I1073" s="58">
        <v>8</v>
      </c>
      <c r="J1073" s="57" t="s">
        <v>394</v>
      </c>
      <c r="K1073" s="24"/>
      <c r="O1073"/>
    </row>
    <row r="1074" spans="2:15" s="23" customFormat="1" ht="15">
      <c r="B1074" s="60">
        <v>7600</v>
      </c>
      <c r="C1074" s="38" t="s">
        <v>395</v>
      </c>
      <c r="D1074" s="30">
        <v>31</v>
      </c>
      <c r="E1074" s="30" t="s">
        <v>210</v>
      </c>
      <c r="F1074" s="37">
        <v>2597.87</v>
      </c>
      <c r="G1074" s="59">
        <v>-0.46208295683755812</v>
      </c>
      <c r="H1074" s="35">
        <v>529</v>
      </c>
      <c r="I1074" s="58">
        <v>8</v>
      </c>
      <c r="J1074" s="57" t="s">
        <v>394</v>
      </c>
      <c r="K1074" s="24"/>
      <c r="O1074"/>
    </row>
    <row r="1075" spans="2:15" s="23" customFormat="1" ht="15">
      <c r="B1075" s="60">
        <v>7600</v>
      </c>
      <c r="C1075" s="38" t="s">
        <v>395</v>
      </c>
      <c r="D1075" s="30">
        <v>14</v>
      </c>
      <c r="E1075" s="30" t="s">
        <v>215</v>
      </c>
      <c r="F1075" s="37">
        <v>3018.5829999999987</v>
      </c>
      <c r="G1075" s="59">
        <v>-0.36497674033846983</v>
      </c>
      <c r="H1075" s="35">
        <v>584</v>
      </c>
      <c r="I1075" s="58">
        <v>9</v>
      </c>
      <c r="J1075" s="57" t="s">
        <v>394</v>
      </c>
      <c r="K1075" s="24"/>
      <c r="O1075"/>
    </row>
    <row r="1076" spans="2:15" s="23" customFormat="1" ht="15">
      <c r="B1076" s="60">
        <v>7600</v>
      </c>
      <c r="C1076" s="38" t="s">
        <v>395</v>
      </c>
      <c r="D1076" s="30">
        <v>35</v>
      </c>
      <c r="E1076" s="30" t="s">
        <v>398</v>
      </c>
      <c r="F1076" s="37">
        <v>1947.6020000000005</v>
      </c>
      <c r="G1076" s="59">
        <v>-0.35206495269308891</v>
      </c>
      <c r="H1076" s="35">
        <v>590</v>
      </c>
      <c r="I1076" s="58">
        <v>9</v>
      </c>
      <c r="J1076" s="57" t="s">
        <v>394</v>
      </c>
      <c r="K1076" s="24"/>
      <c r="O1076"/>
    </row>
    <row r="1077" spans="2:15" s="23" customFormat="1" ht="15">
      <c r="B1077" s="60">
        <v>7600</v>
      </c>
      <c r="C1077" s="38" t="s">
        <v>395</v>
      </c>
      <c r="D1077" s="30">
        <v>21</v>
      </c>
      <c r="E1077" s="30" t="s">
        <v>397</v>
      </c>
      <c r="F1077" s="37">
        <v>4418.150999999998</v>
      </c>
      <c r="G1077" s="59">
        <v>-0.26045319699366554</v>
      </c>
      <c r="H1077" s="35">
        <v>648</v>
      </c>
      <c r="I1077" s="58">
        <v>9</v>
      </c>
      <c r="J1077" s="57" t="s">
        <v>394</v>
      </c>
      <c r="K1077" s="24"/>
      <c r="O1077"/>
    </row>
    <row r="1078" spans="2:15" s="23" customFormat="1" ht="15">
      <c r="B1078" s="60">
        <v>7600</v>
      </c>
      <c r="C1078" s="38" t="s">
        <v>395</v>
      </c>
      <c r="D1078" s="30">
        <v>32</v>
      </c>
      <c r="E1078" s="30" t="s">
        <v>209</v>
      </c>
      <c r="F1078" s="37">
        <v>5693.2759999999998</v>
      </c>
      <c r="G1078" s="59">
        <v>-0.25125925010971611</v>
      </c>
      <c r="H1078" s="35">
        <v>659</v>
      </c>
      <c r="I1078" s="58">
        <v>9</v>
      </c>
      <c r="J1078" s="57" t="s">
        <v>394</v>
      </c>
      <c r="K1078" s="24"/>
      <c r="O1078"/>
    </row>
    <row r="1079" spans="2:15" s="23" customFormat="1" ht="15">
      <c r="B1079" s="60">
        <v>7600</v>
      </c>
      <c r="C1079" s="38" t="s">
        <v>395</v>
      </c>
      <c r="D1079" s="30">
        <v>11</v>
      </c>
      <c r="E1079" s="30" t="s">
        <v>396</v>
      </c>
      <c r="F1079" s="37">
        <v>3176.617000000002</v>
      </c>
      <c r="G1079" s="59">
        <v>-0.21897659634302499</v>
      </c>
      <c r="H1079" s="35">
        <v>685</v>
      </c>
      <c r="I1079" s="58">
        <v>9</v>
      </c>
      <c r="J1079" s="57" t="s">
        <v>394</v>
      </c>
      <c r="K1079" s="24"/>
      <c r="O1079"/>
    </row>
    <row r="1080" spans="2:15" s="23" customFormat="1" ht="15">
      <c r="B1080" s="60">
        <v>7600</v>
      </c>
      <c r="C1080" s="38" t="s">
        <v>395</v>
      </c>
      <c r="D1080" s="30">
        <v>12</v>
      </c>
      <c r="E1080" s="30" t="s">
        <v>212</v>
      </c>
      <c r="F1080" s="37">
        <v>3829.9629999999997</v>
      </c>
      <c r="G1080" s="59">
        <v>-0.11504127064801904</v>
      </c>
      <c r="H1080" s="35">
        <v>755</v>
      </c>
      <c r="I1080" s="58">
        <v>10</v>
      </c>
      <c r="J1080" s="57" t="s">
        <v>394</v>
      </c>
      <c r="K1080" s="24"/>
      <c r="O1080"/>
    </row>
    <row r="1081" spans="2:15" s="23" customFormat="1" ht="15">
      <c r="B1081" s="60">
        <v>3660</v>
      </c>
      <c r="C1081" s="38" t="s">
        <v>393</v>
      </c>
      <c r="D1081" s="30">
        <v>1</v>
      </c>
      <c r="E1081" s="30" t="s">
        <v>61</v>
      </c>
      <c r="F1081" s="37">
        <v>2809.8939999999998</v>
      </c>
      <c r="G1081" s="59">
        <v>-1.2827703489819404</v>
      </c>
      <c r="H1081" s="35">
        <v>179</v>
      </c>
      <c r="I1081" s="58">
        <v>4</v>
      </c>
      <c r="J1081" s="57" t="s">
        <v>392</v>
      </c>
      <c r="K1081" s="24"/>
      <c r="O1081"/>
    </row>
    <row r="1082" spans="2:15" s="23" customFormat="1" ht="15">
      <c r="B1082" s="60">
        <v>534</v>
      </c>
      <c r="C1082" s="38" t="s">
        <v>391</v>
      </c>
      <c r="D1082" s="30">
        <v>1</v>
      </c>
      <c r="E1082" s="30" t="s">
        <v>61</v>
      </c>
      <c r="F1082" s="37">
        <v>2295.7600000000002</v>
      </c>
      <c r="G1082" s="59">
        <v>-0.99268276303038039</v>
      </c>
      <c r="H1082" s="35">
        <v>295</v>
      </c>
      <c r="I1082" s="58">
        <v>6</v>
      </c>
      <c r="J1082" s="57" t="s">
        <v>390</v>
      </c>
      <c r="K1082" s="24"/>
      <c r="O1082"/>
    </row>
    <row r="1083" spans="2:15" s="23" customFormat="1" ht="15">
      <c r="B1083" s="60">
        <v>534</v>
      </c>
      <c r="C1083" s="38" t="s">
        <v>391</v>
      </c>
      <c r="D1083" s="30">
        <v>4</v>
      </c>
      <c r="E1083" s="30" t="s">
        <v>193</v>
      </c>
      <c r="F1083" s="37">
        <v>2422.8309999999988</v>
      </c>
      <c r="G1083" s="59">
        <v>-0.57214152498966986</v>
      </c>
      <c r="H1083" s="35">
        <v>485</v>
      </c>
      <c r="I1083" s="58">
        <v>7</v>
      </c>
      <c r="J1083" s="57" t="s">
        <v>390</v>
      </c>
      <c r="K1083" s="24"/>
      <c r="O1083"/>
    </row>
    <row r="1084" spans="2:15" s="23" customFormat="1" ht="15">
      <c r="B1084" s="60">
        <v>534</v>
      </c>
      <c r="C1084" s="38" t="s">
        <v>391</v>
      </c>
      <c r="D1084" s="30">
        <v>3</v>
      </c>
      <c r="E1084" s="30" t="s">
        <v>353</v>
      </c>
      <c r="F1084" s="37">
        <v>4807.0180000000009</v>
      </c>
      <c r="G1084" s="59">
        <v>-0.50181319527876622</v>
      </c>
      <c r="H1084" s="35">
        <v>515</v>
      </c>
      <c r="I1084" s="58">
        <v>8</v>
      </c>
      <c r="J1084" s="57" t="s">
        <v>390</v>
      </c>
      <c r="K1084" s="24"/>
      <c r="O1084"/>
    </row>
    <row r="1085" spans="2:15" s="23" customFormat="1" ht="15">
      <c r="B1085" s="60">
        <v>7700</v>
      </c>
      <c r="C1085" s="38" t="s">
        <v>388</v>
      </c>
      <c r="D1085" s="30">
        <v>15</v>
      </c>
      <c r="E1085" s="30" t="s">
        <v>207</v>
      </c>
      <c r="F1085" s="37">
        <v>3542.7080000000005</v>
      </c>
      <c r="G1085" s="59">
        <v>-1.0994502079704112</v>
      </c>
      <c r="H1085" s="35">
        <v>257</v>
      </c>
      <c r="I1085" s="58">
        <v>5</v>
      </c>
      <c r="J1085" s="57" t="s">
        <v>387</v>
      </c>
      <c r="K1085" s="24"/>
      <c r="O1085"/>
    </row>
    <row r="1086" spans="2:15" s="23" customFormat="1" ht="15">
      <c r="B1086" s="60">
        <v>7700</v>
      </c>
      <c r="C1086" s="38" t="s">
        <v>388</v>
      </c>
      <c r="D1086" s="30">
        <v>16</v>
      </c>
      <c r="E1086" s="30" t="s">
        <v>214</v>
      </c>
      <c r="F1086" s="37">
        <v>3636.088999999999</v>
      </c>
      <c r="G1086" s="59">
        <v>-0.83409869806475012</v>
      </c>
      <c r="H1086" s="35">
        <v>352</v>
      </c>
      <c r="I1086" s="58">
        <v>6</v>
      </c>
      <c r="J1086" s="57" t="s">
        <v>387</v>
      </c>
      <c r="K1086" s="24"/>
      <c r="O1086"/>
    </row>
    <row r="1087" spans="2:15" s="23" customFormat="1" ht="15">
      <c r="B1087" s="60">
        <v>7700</v>
      </c>
      <c r="C1087" s="38" t="s">
        <v>388</v>
      </c>
      <c r="D1087" s="30">
        <v>13</v>
      </c>
      <c r="E1087" s="30" t="s">
        <v>389</v>
      </c>
      <c r="F1087" s="37">
        <v>3697.0529999999985</v>
      </c>
      <c r="G1087" s="59">
        <v>-0.43181695889869282</v>
      </c>
      <c r="H1087" s="35">
        <v>546</v>
      </c>
      <c r="I1087" s="58">
        <v>8</v>
      </c>
      <c r="J1087" s="57" t="s">
        <v>387</v>
      </c>
      <c r="K1087" s="24"/>
      <c r="O1087"/>
    </row>
    <row r="1088" spans="2:15" s="23" customFormat="1" ht="15">
      <c r="B1088" s="60">
        <v>7700</v>
      </c>
      <c r="C1088" s="38" t="s">
        <v>388</v>
      </c>
      <c r="D1088" s="30">
        <v>24</v>
      </c>
      <c r="E1088" s="30" t="s">
        <v>222</v>
      </c>
      <c r="F1088" s="37">
        <v>3827.0770000000002</v>
      </c>
      <c r="G1088" s="59">
        <v>-0.27978904581262676</v>
      </c>
      <c r="H1088" s="35">
        <v>635</v>
      </c>
      <c r="I1088" s="58">
        <v>9</v>
      </c>
      <c r="J1088" s="57" t="s">
        <v>387</v>
      </c>
      <c r="K1088" s="24"/>
      <c r="O1088"/>
    </row>
    <row r="1089" spans="2:15" s="23" customFormat="1" ht="15">
      <c r="B1089" s="60">
        <v>7700</v>
      </c>
      <c r="C1089" s="38" t="s">
        <v>388</v>
      </c>
      <c r="D1089" s="30">
        <v>25</v>
      </c>
      <c r="E1089" s="30" t="s">
        <v>211</v>
      </c>
      <c r="F1089" s="37">
        <v>4670.5130000000008</v>
      </c>
      <c r="G1089" s="59">
        <v>-0.27253445837127754</v>
      </c>
      <c r="H1089" s="35">
        <v>639</v>
      </c>
      <c r="I1089" s="58">
        <v>9</v>
      </c>
      <c r="J1089" s="57" t="s">
        <v>387</v>
      </c>
      <c r="K1089" s="24"/>
      <c r="O1089"/>
    </row>
    <row r="1090" spans="2:15" s="23" customFormat="1" ht="15">
      <c r="B1090" s="60">
        <v>7700</v>
      </c>
      <c r="C1090" s="38" t="s">
        <v>388</v>
      </c>
      <c r="D1090" s="30">
        <v>23</v>
      </c>
      <c r="E1090" s="30" t="s">
        <v>229</v>
      </c>
      <c r="F1090" s="37">
        <v>5530.8409999999976</v>
      </c>
      <c r="G1090" s="59">
        <v>-7.711271098730002E-2</v>
      </c>
      <c r="H1090" s="35">
        <v>772</v>
      </c>
      <c r="I1090" s="58">
        <v>10</v>
      </c>
      <c r="J1090" s="57" t="s">
        <v>387</v>
      </c>
      <c r="K1090" s="24"/>
      <c r="O1090"/>
    </row>
    <row r="1091" spans="2:15" s="23" customFormat="1" ht="15">
      <c r="B1091" s="60">
        <v>7700</v>
      </c>
      <c r="C1091" s="38" t="s">
        <v>388</v>
      </c>
      <c r="D1091" s="30">
        <v>12</v>
      </c>
      <c r="E1091" s="30" t="s">
        <v>212</v>
      </c>
      <c r="F1091" s="37">
        <v>2139.9269999999992</v>
      </c>
      <c r="G1091" s="59">
        <v>8.5083484632040934E-2</v>
      </c>
      <c r="H1091" s="35">
        <v>891</v>
      </c>
      <c r="I1091" s="58">
        <v>11</v>
      </c>
      <c r="J1091" s="57" t="s">
        <v>387</v>
      </c>
      <c r="K1091" s="24"/>
      <c r="O1091"/>
    </row>
    <row r="1092" spans="2:15" s="23" customFormat="1" ht="15">
      <c r="B1092" s="60">
        <v>7700</v>
      </c>
      <c r="C1092" s="38" t="s">
        <v>388</v>
      </c>
      <c r="D1092" s="30">
        <v>21</v>
      </c>
      <c r="E1092" s="30" t="s">
        <v>221</v>
      </c>
      <c r="F1092" s="37">
        <v>4794.0559999999969</v>
      </c>
      <c r="G1092" s="59">
        <v>0.11465926600710565</v>
      </c>
      <c r="H1092" s="35">
        <v>905</v>
      </c>
      <c r="I1092" s="58">
        <v>11</v>
      </c>
      <c r="J1092" s="57" t="s">
        <v>387</v>
      </c>
      <c r="K1092" s="24"/>
      <c r="O1092"/>
    </row>
    <row r="1093" spans="2:15" s="23" customFormat="1" ht="15">
      <c r="B1093" s="60">
        <v>7700</v>
      </c>
      <c r="C1093" s="38" t="s">
        <v>388</v>
      </c>
      <c r="D1093" s="30">
        <v>26</v>
      </c>
      <c r="E1093" s="30" t="s">
        <v>228</v>
      </c>
      <c r="F1093" s="37">
        <v>3873.1710000000007</v>
      </c>
      <c r="G1093" s="59">
        <v>0.24632590921613765</v>
      </c>
      <c r="H1093" s="35">
        <v>995</v>
      </c>
      <c r="I1093" s="58">
        <v>11</v>
      </c>
      <c r="J1093" s="57" t="s">
        <v>387</v>
      </c>
      <c r="K1093" s="24"/>
      <c r="O1093"/>
    </row>
    <row r="1094" spans="2:15" s="23" customFormat="1" ht="15">
      <c r="B1094" s="60">
        <v>7700</v>
      </c>
      <c r="C1094" s="38" t="s">
        <v>388</v>
      </c>
      <c r="D1094" s="30">
        <v>11</v>
      </c>
      <c r="E1094" s="30" t="s">
        <v>235</v>
      </c>
      <c r="F1094" s="37">
        <v>3218.7260000000019</v>
      </c>
      <c r="G1094" s="59">
        <v>0.36975406725362725</v>
      </c>
      <c r="H1094" s="35">
        <v>1050</v>
      </c>
      <c r="I1094" s="58">
        <v>12</v>
      </c>
      <c r="J1094" s="57" t="s">
        <v>387</v>
      </c>
      <c r="K1094" s="24"/>
      <c r="O1094"/>
    </row>
    <row r="1095" spans="2:15" s="23" customFormat="1" ht="15">
      <c r="B1095" s="60">
        <v>531</v>
      </c>
      <c r="C1095" s="38" t="s">
        <v>386</v>
      </c>
      <c r="D1095" s="30">
        <v>4</v>
      </c>
      <c r="E1095" s="30" t="s">
        <v>193</v>
      </c>
      <c r="F1095" s="37">
        <v>4446.99</v>
      </c>
      <c r="G1095" s="59">
        <v>-1.7928417255518323</v>
      </c>
      <c r="H1095" s="35">
        <v>36</v>
      </c>
      <c r="I1095" s="58">
        <v>3</v>
      </c>
      <c r="J1095" s="57" t="s">
        <v>385</v>
      </c>
      <c r="K1095" s="24"/>
      <c r="O1095"/>
    </row>
    <row r="1096" spans="2:15" s="23" customFormat="1" ht="15">
      <c r="B1096" s="60">
        <v>531</v>
      </c>
      <c r="C1096" s="38" t="s">
        <v>386</v>
      </c>
      <c r="D1096" s="30">
        <v>1</v>
      </c>
      <c r="E1096" s="30" t="s">
        <v>61</v>
      </c>
      <c r="F1096" s="37">
        <v>4601.4220000000014</v>
      </c>
      <c r="G1096" s="59">
        <v>-1.2864785561625021</v>
      </c>
      <c r="H1096" s="35">
        <v>174</v>
      </c>
      <c r="I1096" s="58">
        <v>4</v>
      </c>
      <c r="J1096" s="57" t="s">
        <v>385</v>
      </c>
      <c r="K1096" s="24"/>
      <c r="O1096"/>
    </row>
    <row r="1097" spans="2:15" s="23" customFormat="1" ht="15">
      <c r="B1097" s="60">
        <v>531</v>
      </c>
      <c r="C1097" s="38" t="s">
        <v>386</v>
      </c>
      <c r="D1097" s="30">
        <v>3</v>
      </c>
      <c r="E1097" s="30" t="s">
        <v>64</v>
      </c>
      <c r="F1097" s="37">
        <v>3497.3920000000007</v>
      </c>
      <c r="G1097" s="59">
        <v>-1.2563548920948162</v>
      </c>
      <c r="H1097" s="35">
        <v>198</v>
      </c>
      <c r="I1097" s="58">
        <v>4</v>
      </c>
      <c r="J1097" s="57" t="s">
        <v>385</v>
      </c>
      <c r="K1097" s="24"/>
      <c r="O1097"/>
    </row>
    <row r="1098" spans="2:15" s="23" customFormat="1" ht="15">
      <c r="B1098" s="60">
        <v>531</v>
      </c>
      <c r="C1098" s="38" t="s">
        <v>386</v>
      </c>
      <c r="D1098" s="30">
        <v>5</v>
      </c>
      <c r="E1098" s="30" t="s">
        <v>191</v>
      </c>
      <c r="F1098" s="37">
        <v>4047.2790000000009</v>
      </c>
      <c r="G1098" s="59">
        <v>-1.114013214399495</v>
      </c>
      <c r="H1098" s="35">
        <v>251</v>
      </c>
      <c r="I1098" s="58">
        <v>5</v>
      </c>
      <c r="J1098" s="57" t="s">
        <v>385</v>
      </c>
      <c r="K1098" s="24"/>
      <c r="O1098"/>
    </row>
    <row r="1099" spans="2:15" s="23" customFormat="1" ht="15">
      <c r="B1099" s="60">
        <v>531</v>
      </c>
      <c r="C1099" s="38" t="s">
        <v>386</v>
      </c>
      <c r="D1099" s="30">
        <v>2</v>
      </c>
      <c r="E1099" s="30" t="s">
        <v>63</v>
      </c>
      <c r="F1099" s="37">
        <v>4024.6480000000006</v>
      </c>
      <c r="G1099" s="59">
        <v>-0.93735691852360881</v>
      </c>
      <c r="H1099" s="35">
        <v>314</v>
      </c>
      <c r="I1099" s="58">
        <v>6</v>
      </c>
      <c r="J1099" s="57" t="s">
        <v>385</v>
      </c>
      <c r="K1099" s="24"/>
      <c r="O1099"/>
    </row>
    <row r="1100" spans="2:15" s="23" customFormat="1" ht="15">
      <c r="B1100" s="60">
        <v>2560</v>
      </c>
      <c r="C1100" s="38" t="s">
        <v>384</v>
      </c>
      <c r="D1100" s="30">
        <v>3</v>
      </c>
      <c r="E1100" s="30" t="s">
        <v>64</v>
      </c>
      <c r="F1100" s="37">
        <v>4561.58</v>
      </c>
      <c r="G1100" s="59">
        <v>-0.40656797187109339</v>
      </c>
      <c r="H1100" s="35">
        <v>568</v>
      </c>
      <c r="I1100" s="58">
        <v>8</v>
      </c>
      <c r="J1100" s="57" t="s">
        <v>383</v>
      </c>
      <c r="K1100" s="24"/>
      <c r="O1100"/>
    </row>
    <row r="1101" spans="2:15" s="23" customFormat="1" ht="15">
      <c r="B1101" s="60">
        <v>2560</v>
      </c>
      <c r="C1101" s="38" t="s">
        <v>384</v>
      </c>
      <c r="D1101" s="30">
        <v>1</v>
      </c>
      <c r="E1101" s="30" t="s">
        <v>61</v>
      </c>
      <c r="F1101" s="37">
        <v>4467.6499999999996</v>
      </c>
      <c r="G1101" s="59">
        <v>-0.31043884560550417</v>
      </c>
      <c r="H1101" s="35">
        <v>615</v>
      </c>
      <c r="I1101" s="58">
        <v>9</v>
      </c>
      <c r="J1101" s="57" t="s">
        <v>383</v>
      </c>
      <c r="K1101" s="24"/>
      <c r="O1101"/>
    </row>
    <row r="1102" spans="2:15" s="23" customFormat="1" ht="15">
      <c r="B1102" s="60">
        <v>2560</v>
      </c>
      <c r="C1102" s="38" t="s">
        <v>384</v>
      </c>
      <c r="D1102" s="30">
        <v>2</v>
      </c>
      <c r="E1102" s="30" t="s">
        <v>63</v>
      </c>
      <c r="F1102" s="37">
        <v>3592.7439999999983</v>
      </c>
      <c r="G1102" s="59">
        <v>-0.25651682069966519</v>
      </c>
      <c r="H1102" s="35">
        <v>654</v>
      </c>
      <c r="I1102" s="58">
        <v>9</v>
      </c>
      <c r="J1102" s="57" t="s">
        <v>383</v>
      </c>
      <c r="K1102" s="24"/>
      <c r="O1102"/>
    </row>
    <row r="1103" spans="2:15" s="23" customFormat="1" ht="15">
      <c r="B1103" s="60">
        <v>2560</v>
      </c>
      <c r="C1103" s="38" t="s">
        <v>384</v>
      </c>
      <c r="D1103" s="30">
        <v>5</v>
      </c>
      <c r="E1103" s="30" t="s">
        <v>191</v>
      </c>
      <c r="F1103" s="37">
        <v>4676.7509999999984</v>
      </c>
      <c r="G1103" s="59">
        <v>0.57051369754973746</v>
      </c>
      <c r="H1103" s="35">
        <v>1155</v>
      </c>
      <c r="I1103" s="58">
        <v>12</v>
      </c>
      <c r="J1103" s="57" t="s">
        <v>383</v>
      </c>
      <c r="K1103" s="24"/>
      <c r="O1103"/>
    </row>
    <row r="1104" spans="2:15" s="23" customFormat="1" ht="15">
      <c r="B1104" s="60">
        <v>2560</v>
      </c>
      <c r="C1104" s="38" t="s">
        <v>384</v>
      </c>
      <c r="D1104" s="30">
        <v>6</v>
      </c>
      <c r="E1104" s="30" t="s">
        <v>189</v>
      </c>
      <c r="F1104" s="37">
        <v>4904.7700000000004</v>
      </c>
      <c r="G1104" s="59">
        <v>0.75353413502246047</v>
      </c>
      <c r="H1104" s="35">
        <v>1235</v>
      </c>
      <c r="I1104" s="58">
        <v>13</v>
      </c>
      <c r="J1104" s="57" t="s">
        <v>383</v>
      </c>
      <c r="K1104" s="24"/>
      <c r="O1104"/>
    </row>
    <row r="1105" spans="1:15" s="24" customFormat="1" ht="15">
      <c r="A1105" s="23"/>
      <c r="B1105" s="60">
        <v>637</v>
      </c>
      <c r="C1105" s="38" t="s">
        <v>382</v>
      </c>
      <c r="D1105" s="30">
        <v>2</v>
      </c>
      <c r="E1105" s="30" t="s">
        <v>63</v>
      </c>
      <c r="F1105" s="37">
        <v>3171.208999999998</v>
      </c>
      <c r="G1105" s="59">
        <v>-1.2842845958573945</v>
      </c>
      <c r="H1105" s="35">
        <v>176</v>
      </c>
      <c r="I1105" s="58">
        <v>4</v>
      </c>
      <c r="J1105" s="57" t="s">
        <v>381</v>
      </c>
      <c r="O1105"/>
    </row>
    <row r="1106" spans="1:15" s="23" customFormat="1" ht="15">
      <c r="B1106" s="60">
        <v>637</v>
      </c>
      <c r="C1106" s="38" t="s">
        <v>382</v>
      </c>
      <c r="D1106" s="30">
        <v>4</v>
      </c>
      <c r="E1106" s="30" t="s">
        <v>193</v>
      </c>
      <c r="F1106" s="37">
        <v>4972.5189999999993</v>
      </c>
      <c r="G1106" s="59">
        <v>-1.2388430893562714</v>
      </c>
      <c r="H1106" s="35">
        <v>204</v>
      </c>
      <c r="I1106" s="58">
        <v>4</v>
      </c>
      <c r="J1106" s="57" t="s">
        <v>381</v>
      </c>
      <c r="K1106" s="24"/>
      <c r="O1106"/>
    </row>
    <row r="1107" spans="1:15" s="23" customFormat="1" ht="15">
      <c r="B1107" s="60">
        <v>637</v>
      </c>
      <c r="C1107" s="38" t="s">
        <v>382</v>
      </c>
      <c r="D1107" s="30">
        <v>1</v>
      </c>
      <c r="E1107" s="30" t="s">
        <v>61</v>
      </c>
      <c r="F1107" s="37">
        <v>10002.916999999998</v>
      </c>
      <c r="G1107" s="59">
        <v>-1.1098689647284483</v>
      </c>
      <c r="H1107" s="35">
        <v>252</v>
      </c>
      <c r="I1107" s="58">
        <v>5</v>
      </c>
      <c r="J1107" s="57" t="s">
        <v>381</v>
      </c>
      <c r="K1107" s="24"/>
      <c r="O1107"/>
    </row>
    <row r="1108" spans="1:15" s="23" customFormat="1" ht="15">
      <c r="B1108" s="60">
        <v>637</v>
      </c>
      <c r="C1108" s="38" t="s">
        <v>382</v>
      </c>
      <c r="D1108" s="30">
        <v>3</v>
      </c>
      <c r="E1108" s="30" t="s">
        <v>64</v>
      </c>
      <c r="F1108" s="37">
        <v>3513.7339999999981</v>
      </c>
      <c r="G1108" s="59">
        <v>-0.97134921316343659</v>
      </c>
      <c r="H1108" s="35">
        <v>300</v>
      </c>
      <c r="I1108" s="58">
        <v>6</v>
      </c>
      <c r="J1108" s="57" t="s">
        <v>381</v>
      </c>
      <c r="K1108" s="24"/>
      <c r="O1108"/>
    </row>
    <row r="1109" spans="1:15" s="23" customFormat="1" ht="15">
      <c r="B1109" s="60">
        <v>1192</v>
      </c>
      <c r="C1109" s="38" t="s">
        <v>380</v>
      </c>
      <c r="D1109" s="30">
        <v>3</v>
      </c>
      <c r="E1109" s="30" t="s">
        <v>64</v>
      </c>
      <c r="F1109" s="37">
        <v>4502.7810000000009</v>
      </c>
      <c r="G1109" s="59">
        <v>-2.3992101848490615</v>
      </c>
      <c r="H1109" s="35">
        <v>4</v>
      </c>
      <c r="I1109" s="58">
        <v>1</v>
      </c>
      <c r="J1109" s="57" t="s">
        <v>379</v>
      </c>
      <c r="K1109" s="24"/>
      <c r="O1109"/>
    </row>
    <row r="1110" spans="1:15" s="23" customFormat="1" ht="15">
      <c r="B1110" s="60">
        <v>1192</v>
      </c>
      <c r="C1110" s="38" t="s">
        <v>380</v>
      </c>
      <c r="D1110" s="30">
        <v>1</v>
      </c>
      <c r="E1110" s="30" t="s">
        <v>61</v>
      </c>
      <c r="F1110" s="37">
        <v>2986.12</v>
      </c>
      <c r="G1110" s="59">
        <v>-1.7824235654115732</v>
      </c>
      <c r="H1110" s="35">
        <v>39</v>
      </c>
      <c r="I1110" s="58">
        <v>3</v>
      </c>
      <c r="J1110" s="57" t="s">
        <v>379</v>
      </c>
      <c r="K1110" s="24"/>
      <c r="O1110"/>
    </row>
    <row r="1111" spans="1:15" s="23" customFormat="1" ht="15">
      <c r="B1111" s="60">
        <v>1192</v>
      </c>
      <c r="C1111" s="38" t="s">
        <v>380</v>
      </c>
      <c r="D1111" s="30">
        <v>2</v>
      </c>
      <c r="E1111" s="30" t="s">
        <v>63</v>
      </c>
      <c r="F1111" s="37">
        <v>4033.5410000000002</v>
      </c>
      <c r="G1111" s="59">
        <v>-1.356497094086542</v>
      </c>
      <c r="H1111" s="35">
        <v>153</v>
      </c>
      <c r="I1111" s="58">
        <v>4</v>
      </c>
      <c r="J1111" s="57" t="s">
        <v>379</v>
      </c>
      <c r="K1111" s="24"/>
      <c r="O1111"/>
    </row>
    <row r="1112" spans="1:15" s="23" customFormat="1" ht="15">
      <c r="B1112" s="60">
        <v>537</v>
      </c>
      <c r="C1112" s="38" t="s">
        <v>378</v>
      </c>
      <c r="D1112" s="30">
        <v>2</v>
      </c>
      <c r="E1112" s="30" t="s">
        <v>63</v>
      </c>
      <c r="F1112" s="37">
        <v>5344.5489999999991</v>
      </c>
      <c r="G1112" s="59">
        <v>-1.6569096356916062</v>
      </c>
      <c r="H1112" s="35">
        <v>58</v>
      </c>
      <c r="I1112" s="58">
        <v>3</v>
      </c>
      <c r="J1112" s="57" t="s">
        <v>377</v>
      </c>
      <c r="K1112" s="24"/>
      <c r="O1112"/>
    </row>
    <row r="1113" spans="1:15" s="23" customFormat="1" ht="15">
      <c r="B1113" s="60">
        <v>537</v>
      </c>
      <c r="C1113" s="38" t="s">
        <v>378</v>
      </c>
      <c r="D1113" s="30">
        <v>1</v>
      </c>
      <c r="E1113" s="30" t="s">
        <v>61</v>
      </c>
      <c r="F1113" s="37">
        <v>3082.3830000000016</v>
      </c>
      <c r="G1113" s="59">
        <v>-1.4505202666677057</v>
      </c>
      <c r="H1113" s="35">
        <v>121</v>
      </c>
      <c r="I1113" s="58">
        <v>4</v>
      </c>
      <c r="J1113" s="57" t="s">
        <v>377</v>
      </c>
      <c r="K1113" s="24"/>
      <c r="O1113"/>
    </row>
    <row r="1114" spans="1:15" s="23" customFormat="1" ht="15">
      <c r="B1114" s="60">
        <v>537</v>
      </c>
      <c r="C1114" s="38" t="s">
        <v>378</v>
      </c>
      <c r="D1114" s="30">
        <v>3</v>
      </c>
      <c r="E1114" s="30" t="s">
        <v>64</v>
      </c>
      <c r="F1114" s="37">
        <v>2373.208000000001</v>
      </c>
      <c r="G1114" s="59">
        <v>-1.2641068224565604</v>
      </c>
      <c r="H1114" s="35">
        <v>191</v>
      </c>
      <c r="I1114" s="58">
        <v>4</v>
      </c>
      <c r="J1114" s="57" t="s">
        <v>377</v>
      </c>
      <c r="K1114" s="24"/>
      <c r="O1114"/>
    </row>
    <row r="1115" spans="1:15" s="23" customFormat="1" ht="15">
      <c r="B1115" s="60">
        <v>535</v>
      </c>
      <c r="C1115" s="38" t="s">
        <v>376</v>
      </c>
      <c r="D1115" s="30">
        <v>1</v>
      </c>
      <c r="E1115" s="30" t="s">
        <v>61</v>
      </c>
      <c r="F1115" s="37">
        <v>2865.8180000000002</v>
      </c>
      <c r="G1115" s="59">
        <v>-0.65754311989886949</v>
      </c>
      <c r="H1115" s="35">
        <v>439</v>
      </c>
      <c r="I1115" s="58">
        <v>7</v>
      </c>
      <c r="J1115" s="57" t="s">
        <v>375</v>
      </c>
      <c r="K1115" s="24"/>
      <c r="O1115"/>
    </row>
    <row r="1116" spans="1:15" s="23" customFormat="1" ht="15">
      <c r="B1116" s="60">
        <v>536</v>
      </c>
      <c r="C1116" s="38" t="s">
        <v>374</v>
      </c>
      <c r="D1116" s="30">
        <v>1</v>
      </c>
      <c r="E1116" s="30" t="s">
        <v>61</v>
      </c>
      <c r="F1116" s="37">
        <v>5286.6980000000003</v>
      </c>
      <c r="G1116" s="59">
        <v>-0.41289459671778889</v>
      </c>
      <c r="H1116" s="35">
        <v>566</v>
      </c>
      <c r="I1116" s="58">
        <v>8</v>
      </c>
      <c r="J1116" s="57" t="s">
        <v>373</v>
      </c>
      <c r="K1116" s="24"/>
      <c r="O1116"/>
    </row>
    <row r="1117" spans="1:15" s="23" customFormat="1" ht="15">
      <c r="B1117" s="60">
        <v>7800</v>
      </c>
      <c r="C1117" s="38" t="s">
        <v>372</v>
      </c>
      <c r="D1117" s="30">
        <v>9</v>
      </c>
      <c r="E1117" s="30" t="s">
        <v>273</v>
      </c>
      <c r="F1117" s="37">
        <v>5110.7839999999987</v>
      </c>
      <c r="G1117" s="59">
        <v>-0.18068449727594585</v>
      </c>
      <c r="H1117" s="35">
        <v>706</v>
      </c>
      <c r="I1117" s="58">
        <v>10</v>
      </c>
      <c r="J1117" s="57" t="s">
        <v>370</v>
      </c>
      <c r="K1117" s="24"/>
      <c r="O1117"/>
    </row>
    <row r="1118" spans="1:15" s="23" customFormat="1" ht="15">
      <c r="B1118" s="60">
        <v>7800</v>
      </c>
      <c r="C1118" s="38" t="s">
        <v>372</v>
      </c>
      <c r="D1118" s="30">
        <v>10</v>
      </c>
      <c r="E1118" s="30" t="s">
        <v>274</v>
      </c>
      <c r="F1118" s="37">
        <v>2587.1480000000006</v>
      </c>
      <c r="G1118" s="59">
        <v>-5.8639501669720318E-2</v>
      </c>
      <c r="H1118" s="35">
        <v>783</v>
      </c>
      <c r="I1118" s="58">
        <v>10</v>
      </c>
      <c r="J1118" s="57" t="s">
        <v>370</v>
      </c>
      <c r="K1118" s="24"/>
      <c r="O1118"/>
    </row>
    <row r="1119" spans="1:15" s="23" customFormat="1" ht="15">
      <c r="B1119" s="60">
        <v>7800</v>
      </c>
      <c r="C1119" s="38" t="s">
        <v>372</v>
      </c>
      <c r="D1119" s="30">
        <v>8</v>
      </c>
      <c r="E1119" s="30" t="s">
        <v>192</v>
      </c>
      <c r="F1119" s="37">
        <v>4380.6129999999966</v>
      </c>
      <c r="G1119" s="59">
        <v>2.1457688824823365E-3</v>
      </c>
      <c r="H1119" s="35">
        <v>826</v>
      </c>
      <c r="I1119" s="58">
        <v>10</v>
      </c>
      <c r="J1119" s="57" t="s">
        <v>370</v>
      </c>
      <c r="K1119" s="24"/>
      <c r="O1119"/>
    </row>
    <row r="1120" spans="1:15" s="23" customFormat="1" ht="15">
      <c r="B1120" s="60">
        <v>7800</v>
      </c>
      <c r="C1120" s="38" t="s">
        <v>372</v>
      </c>
      <c r="D1120" s="30">
        <v>7</v>
      </c>
      <c r="E1120" s="30" t="s">
        <v>187</v>
      </c>
      <c r="F1120" s="37">
        <v>3331.6180000000004</v>
      </c>
      <c r="G1120" s="59">
        <v>0.26483533418205002</v>
      </c>
      <c r="H1120" s="35">
        <v>1004</v>
      </c>
      <c r="I1120" s="58">
        <v>11</v>
      </c>
      <c r="J1120" s="57" t="s">
        <v>370</v>
      </c>
      <c r="K1120" s="24"/>
      <c r="O1120"/>
    </row>
    <row r="1121" spans="2:15" s="23" customFormat="1" ht="15">
      <c r="B1121" s="60">
        <v>7800</v>
      </c>
      <c r="C1121" s="38" t="s">
        <v>372</v>
      </c>
      <c r="D1121" s="30">
        <v>3</v>
      </c>
      <c r="E1121" s="30" t="s">
        <v>64</v>
      </c>
      <c r="F1121" s="37">
        <v>4008.478999999998</v>
      </c>
      <c r="G1121" s="59">
        <v>0.59603649076037712</v>
      </c>
      <c r="H1121" s="35">
        <v>1162</v>
      </c>
      <c r="I1121" s="58">
        <v>13</v>
      </c>
      <c r="J1121" s="57" t="s">
        <v>370</v>
      </c>
      <c r="K1121" s="24"/>
      <c r="O1121"/>
    </row>
    <row r="1122" spans="2:15" s="23" customFormat="1" ht="15">
      <c r="B1122" s="60">
        <v>7800</v>
      </c>
      <c r="C1122" s="38" t="s">
        <v>372</v>
      </c>
      <c r="D1122" s="30">
        <v>5</v>
      </c>
      <c r="E1122" s="30" t="s">
        <v>191</v>
      </c>
      <c r="F1122" s="37">
        <v>2780.5860000000016</v>
      </c>
      <c r="G1122" s="59">
        <v>0.82186498525313512</v>
      </c>
      <c r="H1122" s="35">
        <v>1273</v>
      </c>
      <c r="I1122" s="58">
        <v>13</v>
      </c>
      <c r="J1122" s="57" t="s">
        <v>370</v>
      </c>
      <c r="K1122" s="24"/>
      <c r="O1122"/>
    </row>
    <row r="1123" spans="2:15" s="23" customFormat="1" ht="15">
      <c r="B1123" s="60">
        <v>7800</v>
      </c>
      <c r="C1123" s="38" t="s">
        <v>372</v>
      </c>
      <c r="D1123" s="30">
        <v>2</v>
      </c>
      <c r="E1123" s="30" t="s">
        <v>63</v>
      </c>
      <c r="F1123" s="37">
        <v>3596.5110000000009</v>
      </c>
      <c r="G1123" s="59">
        <v>1.0664212815570073</v>
      </c>
      <c r="H1123" s="35">
        <v>1361</v>
      </c>
      <c r="I1123" s="58">
        <v>14</v>
      </c>
      <c r="J1123" s="57" t="s">
        <v>370</v>
      </c>
      <c r="K1123" s="24"/>
      <c r="O1123"/>
    </row>
    <row r="1124" spans="2:15" s="23" customFormat="1" ht="15">
      <c r="B1124" s="60">
        <v>7800</v>
      </c>
      <c r="C1124" s="38" t="s">
        <v>372</v>
      </c>
      <c r="D1124" s="30">
        <v>6</v>
      </c>
      <c r="E1124" s="30" t="s">
        <v>371</v>
      </c>
      <c r="F1124" s="37">
        <v>3841.0509999999999</v>
      </c>
      <c r="G1124" s="59">
        <v>1.089715822189627</v>
      </c>
      <c r="H1124" s="35">
        <v>1369</v>
      </c>
      <c r="I1124" s="58">
        <v>14</v>
      </c>
      <c r="J1124" s="57" t="s">
        <v>370</v>
      </c>
      <c r="K1124" s="24"/>
      <c r="O1124"/>
    </row>
    <row r="1125" spans="2:15" s="23" customFormat="1" ht="15">
      <c r="B1125" s="60">
        <v>171</v>
      </c>
      <c r="C1125" s="38" t="s">
        <v>369</v>
      </c>
      <c r="D1125" s="30">
        <v>1</v>
      </c>
      <c r="E1125" s="30" t="s">
        <v>61</v>
      </c>
      <c r="F1125" s="37">
        <v>5485.11</v>
      </c>
      <c r="G1125" s="59">
        <v>0.48670345273211346</v>
      </c>
      <c r="H1125" s="35">
        <v>1114</v>
      </c>
      <c r="I1125" s="58">
        <v>12</v>
      </c>
      <c r="J1125" s="57" t="s">
        <v>368</v>
      </c>
      <c r="K1125" s="24"/>
      <c r="O1125"/>
    </row>
    <row r="1126" spans="2:15" s="23" customFormat="1" ht="15">
      <c r="B1126" s="60">
        <v>7900</v>
      </c>
      <c r="C1126" s="38" t="s">
        <v>355</v>
      </c>
      <c r="D1126" s="30">
        <v>513</v>
      </c>
      <c r="E1126" s="30" t="s">
        <v>149</v>
      </c>
      <c r="F1126" s="37">
        <v>3349.04</v>
      </c>
      <c r="G1126" s="59">
        <v>-1.2057678804683376</v>
      </c>
      <c r="H1126" s="35">
        <v>211</v>
      </c>
      <c r="I1126" s="58">
        <v>5</v>
      </c>
      <c r="J1126" s="57" t="s">
        <v>354</v>
      </c>
      <c r="K1126" s="24"/>
      <c r="O1126"/>
    </row>
    <row r="1127" spans="2:15" s="23" customFormat="1" ht="15">
      <c r="B1127" s="60">
        <v>7900</v>
      </c>
      <c r="C1127" s="38" t="s">
        <v>355</v>
      </c>
      <c r="D1127" s="30">
        <v>523</v>
      </c>
      <c r="E1127" s="30" t="s">
        <v>292</v>
      </c>
      <c r="F1127" s="37">
        <v>3713.3070000000007</v>
      </c>
      <c r="G1127" s="59">
        <v>-0.78579280713574429</v>
      </c>
      <c r="H1127" s="35">
        <v>383</v>
      </c>
      <c r="I1127" s="58">
        <v>6</v>
      </c>
      <c r="J1127" s="57" t="s">
        <v>354</v>
      </c>
      <c r="K1127" s="24"/>
      <c r="O1127"/>
    </row>
    <row r="1128" spans="2:15" s="23" customFormat="1" ht="15">
      <c r="B1128" s="60">
        <v>7900</v>
      </c>
      <c r="C1128" s="38" t="s">
        <v>355</v>
      </c>
      <c r="D1128" s="30">
        <v>524</v>
      </c>
      <c r="E1128" s="30" t="s">
        <v>281</v>
      </c>
      <c r="F1128" s="37">
        <v>4383.8330000000005</v>
      </c>
      <c r="G1128" s="59">
        <v>-0.43918975789498804</v>
      </c>
      <c r="H1128" s="35">
        <v>539</v>
      </c>
      <c r="I1128" s="58">
        <v>8</v>
      </c>
      <c r="J1128" s="57" t="s">
        <v>354</v>
      </c>
      <c r="K1128" s="24"/>
      <c r="O1128"/>
    </row>
    <row r="1129" spans="2:15" s="23" customFormat="1" ht="15">
      <c r="B1129" s="60">
        <v>7900</v>
      </c>
      <c r="C1129" s="38" t="s">
        <v>355</v>
      </c>
      <c r="D1129" s="30">
        <v>421</v>
      </c>
      <c r="E1129" s="30" t="s">
        <v>91</v>
      </c>
      <c r="F1129" s="37">
        <v>2817.1310000000003</v>
      </c>
      <c r="G1129" s="59">
        <v>-0.39353492561252007</v>
      </c>
      <c r="H1129" s="35">
        <v>572</v>
      </c>
      <c r="I1129" s="58">
        <v>9</v>
      </c>
      <c r="J1129" s="57" t="s">
        <v>354</v>
      </c>
      <c r="K1129" s="24"/>
      <c r="O1129"/>
    </row>
    <row r="1130" spans="2:15" s="23" customFormat="1" ht="15">
      <c r="B1130" s="60">
        <v>7900</v>
      </c>
      <c r="C1130" s="38" t="s">
        <v>355</v>
      </c>
      <c r="D1130" s="30">
        <v>414</v>
      </c>
      <c r="E1130" s="30" t="s">
        <v>89</v>
      </c>
      <c r="F1130" s="37">
        <v>3956.4639999999986</v>
      </c>
      <c r="G1130" s="59">
        <v>-0.35407881815802861</v>
      </c>
      <c r="H1130" s="35">
        <v>588</v>
      </c>
      <c r="I1130" s="58">
        <v>9</v>
      </c>
      <c r="J1130" s="57" t="s">
        <v>354</v>
      </c>
      <c r="K1130" s="24"/>
      <c r="O1130"/>
    </row>
    <row r="1131" spans="2:15" s="23" customFormat="1" ht="15">
      <c r="B1131" s="60">
        <v>7900</v>
      </c>
      <c r="C1131" s="38" t="s">
        <v>355</v>
      </c>
      <c r="D1131" s="30">
        <v>415</v>
      </c>
      <c r="E1131" s="30" t="s">
        <v>103</v>
      </c>
      <c r="F1131" s="37">
        <v>2533.1790000000005</v>
      </c>
      <c r="G1131" s="59">
        <v>-0.28155154260532261</v>
      </c>
      <c r="H1131" s="35">
        <v>633</v>
      </c>
      <c r="I1131" s="58">
        <v>9</v>
      </c>
      <c r="J1131" s="57" t="s">
        <v>354</v>
      </c>
      <c r="K1131" s="24"/>
      <c r="O1131"/>
    </row>
    <row r="1132" spans="2:15" s="23" customFormat="1" ht="15">
      <c r="B1132" s="60">
        <v>7900</v>
      </c>
      <c r="C1132" s="38" t="s">
        <v>355</v>
      </c>
      <c r="D1132" s="30">
        <v>312</v>
      </c>
      <c r="E1132" s="30" t="s">
        <v>240</v>
      </c>
      <c r="F1132" s="37">
        <v>4779.5339999999987</v>
      </c>
      <c r="G1132" s="59">
        <v>-0.19102897719433878</v>
      </c>
      <c r="H1132" s="35">
        <v>703</v>
      </c>
      <c r="I1132" s="58">
        <v>10</v>
      </c>
      <c r="J1132" s="57" t="s">
        <v>354</v>
      </c>
      <c r="K1132" s="24"/>
      <c r="O1132"/>
    </row>
    <row r="1133" spans="2:15" s="23" customFormat="1" ht="15">
      <c r="B1133" s="60">
        <v>7900</v>
      </c>
      <c r="C1133" s="38" t="s">
        <v>355</v>
      </c>
      <c r="D1133" s="30">
        <v>112</v>
      </c>
      <c r="E1133" s="30" t="s">
        <v>241</v>
      </c>
      <c r="F1133" s="37">
        <v>4727.7219999999988</v>
      </c>
      <c r="G1133" s="59">
        <v>-0.17004532663811694</v>
      </c>
      <c r="H1133" s="35">
        <v>712</v>
      </c>
      <c r="I1133" s="58">
        <v>10</v>
      </c>
      <c r="J1133" s="57" t="s">
        <v>354</v>
      </c>
      <c r="K1133" s="24"/>
      <c r="O1133"/>
    </row>
    <row r="1134" spans="2:15" s="23" customFormat="1" ht="15">
      <c r="B1134" s="60">
        <v>7900</v>
      </c>
      <c r="C1134" s="38" t="s">
        <v>355</v>
      </c>
      <c r="D1134" s="30">
        <v>313</v>
      </c>
      <c r="E1134" s="30" t="s">
        <v>118</v>
      </c>
      <c r="F1134" s="37">
        <v>4294.3290000000006</v>
      </c>
      <c r="G1134" s="59">
        <v>-0.1405105676518571</v>
      </c>
      <c r="H1134" s="35">
        <v>732</v>
      </c>
      <c r="I1134" s="58">
        <v>10</v>
      </c>
      <c r="J1134" s="57" t="s">
        <v>354</v>
      </c>
      <c r="K1134" s="24"/>
      <c r="O1134"/>
    </row>
    <row r="1135" spans="2:15" s="23" customFormat="1" ht="15">
      <c r="B1135" s="60">
        <v>7900</v>
      </c>
      <c r="C1135" s="38" t="s">
        <v>355</v>
      </c>
      <c r="D1135" s="30">
        <v>311</v>
      </c>
      <c r="E1135" s="30" t="s">
        <v>246</v>
      </c>
      <c r="F1135" s="37">
        <v>5261.5809999999983</v>
      </c>
      <c r="G1135" s="59">
        <v>-9.221532090172882E-2</v>
      </c>
      <c r="H1135" s="35">
        <v>764</v>
      </c>
      <c r="I1135" s="58">
        <v>10</v>
      </c>
      <c r="J1135" s="57" t="s">
        <v>354</v>
      </c>
      <c r="K1135" s="24"/>
      <c r="O1135"/>
    </row>
    <row r="1136" spans="2:15" s="23" customFormat="1" ht="15">
      <c r="B1136" s="60">
        <v>7900</v>
      </c>
      <c r="C1136" s="38" t="s">
        <v>355</v>
      </c>
      <c r="D1136" s="30">
        <v>432</v>
      </c>
      <c r="E1136" s="30" t="s">
        <v>367</v>
      </c>
      <c r="F1136" s="37">
        <v>3694.4810000000002</v>
      </c>
      <c r="G1136" s="59">
        <v>-6.4531225065988726E-2</v>
      </c>
      <c r="H1136" s="35">
        <v>779</v>
      </c>
      <c r="I1136" s="58">
        <v>10</v>
      </c>
      <c r="J1136" s="57" t="s">
        <v>354</v>
      </c>
      <c r="K1136" s="24"/>
      <c r="O1136"/>
    </row>
    <row r="1137" spans="2:15" s="23" customFormat="1" ht="15">
      <c r="B1137" s="60">
        <v>7900</v>
      </c>
      <c r="C1137" s="38" t="s">
        <v>355</v>
      </c>
      <c r="D1137" s="30">
        <v>515</v>
      </c>
      <c r="E1137" s="30" t="s">
        <v>366</v>
      </c>
      <c r="F1137" s="37">
        <v>3367.2840000000006</v>
      </c>
      <c r="G1137" s="59">
        <v>-5.9705962194834032E-2</v>
      </c>
      <c r="H1137" s="35">
        <v>781</v>
      </c>
      <c r="I1137" s="58">
        <v>10</v>
      </c>
      <c r="J1137" s="57" t="s">
        <v>354</v>
      </c>
      <c r="K1137" s="24"/>
      <c r="O1137"/>
    </row>
    <row r="1138" spans="2:15" s="23" customFormat="1" ht="15">
      <c r="B1138" s="60">
        <v>7900</v>
      </c>
      <c r="C1138" s="38" t="s">
        <v>355</v>
      </c>
      <c r="D1138" s="30">
        <v>413</v>
      </c>
      <c r="E1138" s="30" t="s">
        <v>96</v>
      </c>
      <c r="F1138" s="37">
        <v>2040.3139999999994</v>
      </c>
      <c r="G1138" s="59">
        <v>-5.6382517032285993E-2</v>
      </c>
      <c r="H1138" s="35">
        <v>787</v>
      </c>
      <c r="I1138" s="58">
        <v>10</v>
      </c>
      <c r="J1138" s="57" t="s">
        <v>354</v>
      </c>
      <c r="K1138" s="24"/>
      <c r="O1138"/>
    </row>
    <row r="1139" spans="2:15" s="23" customFormat="1" ht="15">
      <c r="B1139" s="60">
        <v>7900</v>
      </c>
      <c r="C1139" s="38" t="s">
        <v>355</v>
      </c>
      <c r="D1139" s="30">
        <v>512</v>
      </c>
      <c r="E1139" s="30" t="s">
        <v>143</v>
      </c>
      <c r="F1139" s="37">
        <v>4039.6029999999996</v>
      </c>
      <c r="G1139" s="59">
        <v>9.4494489530257565E-4</v>
      </c>
      <c r="H1139" s="35">
        <v>823</v>
      </c>
      <c r="I1139" s="58">
        <v>10</v>
      </c>
      <c r="J1139" s="57" t="s">
        <v>354</v>
      </c>
      <c r="K1139" s="24"/>
      <c r="O1139"/>
    </row>
    <row r="1140" spans="2:15" s="23" customFormat="1" ht="15">
      <c r="B1140" s="60">
        <v>7900</v>
      </c>
      <c r="C1140" s="38" t="s">
        <v>355</v>
      </c>
      <c r="D1140" s="30">
        <v>142</v>
      </c>
      <c r="E1140" s="30" t="s">
        <v>365</v>
      </c>
      <c r="F1140" s="37">
        <v>2893.3260000000018</v>
      </c>
      <c r="G1140" s="59">
        <v>5.1089379486478015E-2</v>
      </c>
      <c r="H1140" s="35">
        <v>864</v>
      </c>
      <c r="I1140" s="58">
        <v>11</v>
      </c>
      <c r="J1140" s="57" t="s">
        <v>354</v>
      </c>
      <c r="K1140" s="24"/>
      <c r="O1140"/>
    </row>
    <row r="1141" spans="2:15" s="23" customFormat="1" ht="15">
      <c r="B1141" s="60">
        <v>7900</v>
      </c>
      <c r="C1141" s="38" t="s">
        <v>355</v>
      </c>
      <c r="D1141" s="30">
        <v>114</v>
      </c>
      <c r="E1141" s="30" t="s">
        <v>87</v>
      </c>
      <c r="F1141" s="37">
        <v>3485.554000000001</v>
      </c>
      <c r="G1141" s="59">
        <v>7.1570117794625909E-2</v>
      </c>
      <c r="H1141" s="35">
        <v>880</v>
      </c>
      <c r="I1141" s="58">
        <v>11</v>
      </c>
      <c r="J1141" s="57" t="s">
        <v>354</v>
      </c>
      <c r="K1141" s="24"/>
      <c r="O1141"/>
    </row>
    <row r="1142" spans="2:15" s="23" customFormat="1" ht="15">
      <c r="B1142" s="60">
        <v>7900</v>
      </c>
      <c r="C1142" s="38" t="s">
        <v>355</v>
      </c>
      <c r="D1142" s="30">
        <v>145</v>
      </c>
      <c r="E1142" s="30" t="s">
        <v>364</v>
      </c>
      <c r="F1142" s="37">
        <v>5040.8639999999987</v>
      </c>
      <c r="G1142" s="59">
        <v>0.11915507944685767</v>
      </c>
      <c r="H1142" s="35">
        <v>908</v>
      </c>
      <c r="I1142" s="58">
        <v>11</v>
      </c>
      <c r="J1142" s="57" t="s">
        <v>354</v>
      </c>
      <c r="K1142" s="24"/>
      <c r="O1142"/>
    </row>
    <row r="1143" spans="2:15" s="23" customFormat="1" ht="15">
      <c r="B1143" s="60">
        <v>7900</v>
      </c>
      <c r="C1143" s="38" t="s">
        <v>355</v>
      </c>
      <c r="D1143" s="30">
        <v>321</v>
      </c>
      <c r="E1143" s="30" t="s">
        <v>249</v>
      </c>
      <c r="F1143" s="37">
        <v>4663.9490000000014</v>
      </c>
      <c r="G1143" s="59">
        <v>0.12543119997423646</v>
      </c>
      <c r="H1143" s="35">
        <v>912</v>
      </c>
      <c r="I1143" s="58">
        <v>11</v>
      </c>
      <c r="J1143" s="57" t="s">
        <v>354</v>
      </c>
      <c r="K1143" s="24"/>
      <c r="O1143"/>
    </row>
    <row r="1144" spans="2:15" s="23" customFormat="1" ht="15">
      <c r="B1144" s="60">
        <v>7900</v>
      </c>
      <c r="C1144" s="38" t="s">
        <v>355</v>
      </c>
      <c r="D1144" s="30">
        <v>134</v>
      </c>
      <c r="E1144" s="30" t="s">
        <v>363</v>
      </c>
      <c r="F1144" s="37">
        <v>2331.5</v>
      </c>
      <c r="G1144" s="59">
        <v>0.13123289610501007</v>
      </c>
      <c r="H1144" s="35">
        <v>917</v>
      </c>
      <c r="I1144" s="58">
        <v>11</v>
      </c>
      <c r="J1144" s="57" t="s">
        <v>354</v>
      </c>
      <c r="K1144" s="24"/>
      <c r="O1144"/>
    </row>
    <row r="1145" spans="2:15" s="23" customFormat="1" ht="15">
      <c r="B1145" s="60">
        <v>7900</v>
      </c>
      <c r="C1145" s="38" t="s">
        <v>355</v>
      </c>
      <c r="D1145" s="30">
        <v>423</v>
      </c>
      <c r="E1145" s="30" t="s">
        <v>79</v>
      </c>
      <c r="F1145" s="37">
        <v>4631.9430000000002</v>
      </c>
      <c r="G1145" s="59">
        <v>0.1446734770413021</v>
      </c>
      <c r="H1145" s="35">
        <v>928</v>
      </c>
      <c r="I1145" s="58">
        <v>11</v>
      </c>
      <c r="J1145" s="57" t="s">
        <v>354</v>
      </c>
      <c r="K1145" s="24"/>
      <c r="O1145"/>
    </row>
    <row r="1146" spans="2:15" s="23" customFormat="1" ht="15">
      <c r="B1146" s="60">
        <v>7900</v>
      </c>
      <c r="C1146" s="38" t="s">
        <v>355</v>
      </c>
      <c r="D1146" s="30">
        <v>322</v>
      </c>
      <c r="E1146" s="30" t="s">
        <v>252</v>
      </c>
      <c r="F1146" s="37">
        <v>2482.1620000000003</v>
      </c>
      <c r="G1146" s="59">
        <v>0.16889853208731284</v>
      </c>
      <c r="H1146" s="35">
        <v>942</v>
      </c>
      <c r="I1146" s="58">
        <v>11</v>
      </c>
      <c r="J1146" s="57" t="s">
        <v>354</v>
      </c>
      <c r="K1146" s="24"/>
      <c r="O1146"/>
    </row>
    <row r="1147" spans="2:15" s="23" customFormat="1" ht="15">
      <c r="B1147" s="60">
        <v>7900</v>
      </c>
      <c r="C1147" s="38" t="s">
        <v>355</v>
      </c>
      <c r="D1147" s="30">
        <v>144</v>
      </c>
      <c r="E1147" s="30" t="s">
        <v>362</v>
      </c>
      <c r="F1147" s="37">
        <v>2354.8920000000007</v>
      </c>
      <c r="G1147" s="59">
        <v>0.19729958526947736</v>
      </c>
      <c r="H1147" s="35">
        <v>956</v>
      </c>
      <c r="I1147" s="58">
        <v>11</v>
      </c>
      <c r="J1147" s="57" t="s">
        <v>354</v>
      </c>
      <c r="K1147" s="24"/>
      <c r="O1147"/>
    </row>
    <row r="1148" spans="2:15" s="23" customFormat="1" ht="15">
      <c r="B1148" s="60">
        <v>7900</v>
      </c>
      <c r="C1148" s="38" t="s">
        <v>355</v>
      </c>
      <c r="D1148" s="30">
        <v>323</v>
      </c>
      <c r="E1148" s="30" t="s">
        <v>104</v>
      </c>
      <c r="F1148" s="37">
        <v>3179.0469999999991</v>
      </c>
      <c r="G1148" s="59">
        <v>0.21152934514170241</v>
      </c>
      <c r="H1148" s="35">
        <v>966</v>
      </c>
      <c r="I1148" s="58">
        <v>11</v>
      </c>
      <c r="J1148" s="57" t="s">
        <v>354</v>
      </c>
      <c r="K1148" s="24"/>
      <c r="O1148"/>
    </row>
    <row r="1149" spans="2:15" s="23" customFormat="1" ht="15">
      <c r="B1149" s="60">
        <v>7900</v>
      </c>
      <c r="C1149" s="38" t="s">
        <v>355</v>
      </c>
      <c r="D1149" s="30">
        <v>412</v>
      </c>
      <c r="E1149" s="30" t="s">
        <v>278</v>
      </c>
      <c r="F1149" s="37">
        <v>4446.1909999999998</v>
      </c>
      <c r="G1149" s="59">
        <v>0.21219495471629285</v>
      </c>
      <c r="H1149" s="35">
        <v>967</v>
      </c>
      <c r="I1149" s="58">
        <v>11</v>
      </c>
      <c r="J1149" s="57" t="s">
        <v>354</v>
      </c>
      <c r="K1149" s="24"/>
      <c r="O1149"/>
    </row>
    <row r="1150" spans="2:15" s="23" customFormat="1" ht="15">
      <c r="B1150" s="60">
        <v>7900</v>
      </c>
      <c r="C1150" s="38" t="s">
        <v>355</v>
      </c>
      <c r="D1150" s="30">
        <v>234</v>
      </c>
      <c r="E1150" s="30" t="s">
        <v>361</v>
      </c>
      <c r="F1150" s="37">
        <v>3007.7379999999998</v>
      </c>
      <c r="G1150" s="59">
        <v>0.21566695674661868</v>
      </c>
      <c r="H1150" s="35">
        <v>973</v>
      </c>
      <c r="I1150" s="58">
        <v>11</v>
      </c>
      <c r="J1150" s="57" t="s">
        <v>354</v>
      </c>
      <c r="K1150" s="24"/>
      <c r="O1150"/>
    </row>
    <row r="1151" spans="2:15" s="23" customFormat="1" ht="15">
      <c r="B1151" s="60">
        <v>7900</v>
      </c>
      <c r="C1151" s="38" t="s">
        <v>355</v>
      </c>
      <c r="D1151" s="30">
        <v>113</v>
      </c>
      <c r="E1151" s="30" t="s">
        <v>78</v>
      </c>
      <c r="F1151" s="37">
        <v>10714.864</v>
      </c>
      <c r="G1151" s="59">
        <v>0.22332887525439138</v>
      </c>
      <c r="H1151" s="35">
        <v>975</v>
      </c>
      <c r="I1151" s="58">
        <v>11</v>
      </c>
      <c r="J1151" s="57" t="s">
        <v>354</v>
      </c>
      <c r="K1151" s="24"/>
      <c r="O1151"/>
    </row>
    <row r="1152" spans="2:15" s="23" customFormat="1" ht="15">
      <c r="B1152" s="60">
        <v>7900</v>
      </c>
      <c r="C1152" s="38" t="s">
        <v>355</v>
      </c>
      <c r="D1152" s="30">
        <v>522</v>
      </c>
      <c r="E1152" s="30" t="s">
        <v>291</v>
      </c>
      <c r="F1152" s="37">
        <v>4173.038999999997</v>
      </c>
      <c r="G1152" s="59">
        <v>0.22390761752338437</v>
      </c>
      <c r="H1152" s="35">
        <v>976</v>
      </c>
      <c r="I1152" s="58">
        <v>11</v>
      </c>
      <c r="J1152" s="57" t="s">
        <v>354</v>
      </c>
      <c r="K1152" s="24"/>
      <c r="O1152"/>
    </row>
    <row r="1153" spans="2:15" s="23" customFormat="1" ht="15">
      <c r="B1153" s="60">
        <v>7900</v>
      </c>
      <c r="C1153" s="38" t="s">
        <v>355</v>
      </c>
      <c r="D1153" s="30">
        <v>431</v>
      </c>
      <c r="E1153" s="30" t="s">
        <v>105</v>
      </c>
      <c r="F1153" s="37">
        <v>2383.06</v>
      </c>
      <c r="G1153" s="59">
        <v>0.23685740355548282</v>
      </c>
      <c r="H1153" s="35">
        <v>984</v>
      </c>
      <c r="I1153" s="58">
        <v>11</v>
      </c>
      <c r="J1153" s="57" t="s">
        <v>354</v>
      </c>
      <c r="K1153" s="24"/>
      <c r="O1153"/>
    </row>
    <row r="1154" spans="2:15" s="23" customFormat="1" ht="15">
      <c r="B1154" s="60">
        <v>7900</v>
      </c>
      <c r="C1154" s="38" t="s">
        <v>355</v>
      </c>
      <c r="D1154" s="30">
        <v>433</v>
      </c>
      <c r="E1154" s="30" t="s">
        <v>90</v>
      </c>
      <c r="F1154" s="37">
        <v>3700.5210000000002</v>
      </c>
      <c r="G1154" s="59">
        <v>0.23901985436176801</v>
      </c>
      <c r="H1154" s="35">
        <v>986</v>
      </c>
      <c r="I1154" s="58">
        <v>11</v>
      </c>
      <c r="J1154" s="57" t="s">
        <v>354</v>
      </c>
      <c r="K1154" s="24"/>
      <c r="O1154"/>
    </row>
    <row r="1155" spans="2:15" s="23" customFormat="1" ht="15">
      <c r="B1155" s="60">
        <v>7900</v>
      </c>
      <c r="C1155" s="38" t="s">
        <v>355</v>
      </c>
      <c r="D1155" s="30">
        <v>235</v>
      </c>
      <c r="E1155" s="30" t="s">
        <v>360</v>
      </c>
      <c r="F1155" s="37">
        <v>2462.9810000000002</v>
      </c>
      <c r="G1155" s="59">
        <v>0.28447283158819658</v>
      </c>
      <c r="H1155" s="35">
        <v>1010</v>
      </c>
      <c r="I1155" s="58">
        <v>11</v>
      </c>
      <c r="J1155" s="57" t="s">
        <v>354</v>
      </c>
      <c r="K1155" s="24"/>
      <c r="O1155"/>
    </row>
    <row r="1156" spans="2:15" s="23" customFormat="1" ht="15">
      <c r="B1156" s="60">
        <v>7900</v>
      </c>
      <c r="C1156" s="38" t="s">
        <v>355</v>
      </c>
      <c r="D1156" s="30">
        <v>324</v>
      </c>
      <c r="E1156" s="30" t="s">
        <v>116</v>
      </c>
      <c r="F1156" s="37">
        <v>3303.6840000000002</v>
      </c>
      <c r="G1156" s="59">
        <v>0.39531059917335631</v>
      </c>
      <c r="H1156" s="35">
        <v>1065</v>
      </c>
      <c r="I1156" s="58">
        <v>12</v>
      </c>
      <c r="J1156" s="57" t="s">
        <v>354</v>
      </c>
      <c r="K1156" s="24"/>
      <c r="O1156"/>
    </row>
    <row r="1157" spans="2:15" s="23" customFormat="1" ht="15">
      <c r="B1157" s="60">
        <v>7900</v>
      </c>
      <c r="C1157" s="38" t="s">
        <v>355</v>
      </c>
      <c r="D1157" s="30">
        <v>521</v>
      </c>
      <c r="E1157" s="30" t="s">
        <v>289</v>
      </c>
      <c r="F1157" s="37">
        <v>4132.0059999999994</v>
      </c>
      <c r="G1157" s="59">
        <v>0.40334838596646183</v>
      </c>
      <c r="H1157" s="35">
        <v>1070</v>
      </c>
      <c r="I1157" s="58">
        <v>12</v>
      </c>
      <c r="J1157" s="57" t="s">
        <v>354</v>
      </c>
      <c r="K1157" s="24"/>
      <c r="O1157"/>
    </row>
    <row r="1158" spans="2:15" s="23" customFormat="1" ht="15">
      <c r="B1158" s="60">
        <v>7900</v>
      </c>
      <c r="C1158" s="38" t="s">
        <v>355</v>
      </c>
      <c r="D1158" s="30">
        <v>143</v>
      </c>
      <c r="E1158" s="30" t="s">
        <v>359</v>
      </c>
      <c r="F1158" s="37">
        <v>3051.83</v>
      </c>
      <c r="G1158" s="59">
        <v>0.43781347027833151</v>
      </c>
      <c r="H1158" s="35">
        <v>1089</v>
      </c>
      <c r="I1158" s="58">
        <v>12</v>
      </c>
      <c r="J1158" s="57" t="s">
        <v>354</v>
      </c>
      <c r="K1158" s="24"/>
      <c r="O1158"/>
    </row>
    <row r="1159" spans="2:15" s="23" customFormat="1" ht="15">
      <c r="B1159" s="60">
        <v>7900</v>
      </c>
      <c r="C1159" s="38" t="s">
        <v>355</v>
      </c>
      <c r="D1159" s="30">
        <v>127</v>
      </c>
      <c r="E1159" s="30" t="s">
        <v>358</v>
      </c>
      <c r="F1159" s="37">
        <v>1920.1270000000002</v>
      </c>
      <c r="G1159" s="59">
        <v>0.44324067855899102</v>
      </c>
      <c r="H1159" s="35">
        <v>1093</v>
      </c>
      <c r="I1159" s="58">
        <v>12</v>
      </c>
      <c r="J1159" s="57" t="s">
        <v>354</v>
      </c>
      <c r="K1159" s="24"/>
      <c r="O1159"/>
    </row>
    <row r="1160" spans="2:15" s="23" customFormat="1" ht="15">
      <c r="B1160" s="60">
        <v>7900</v>
      </c>
      <c r="C1160" s="38" t="s">
        <v>355</v>
      </c>
      <c r="D1160" s="30">
        <v>115</v>
      </c>
      <c r="E1160" s="30" t="s">
        <v>70</v>
      </c>
      <c r="F1160" s="37">
        <v>2073.875</v>
      </c>
      <c r="G1160" s="59">
        <v>0.61030912561098483</v>
      </c>
      <c r="H1160" s="35">
        <v>1168</v>
      </c>
      <c r="I1160" s="58">
        <v>13</v>
      </c>
      <c r="J1160" s="57" t="s">
        <v>354</v>
      </c>
      <c r="K1160" s="24"/>
      <c r="O1160"/>
    </row>
    <row r="1161" spans="2:15" s="23" customFormat="1" ht="15">
      <c r="B1161" s="60">
        <v>7900</v>
      </c>
      <c r="C1161" s="38" t="s">
        <v>355</v>
      </c>
      <c r="D1161" s="30">
        <v>236</v>
      </c>
      <c r="E1161" s="30" t="s">
        <v>357</v>
      </c>
      <c r="F1161" s="37">
        <v>3101.8880000000013</v>
      </c>
      <c r="G1161" s="59">
        <v>0.62500389333690054</v>
      </c>
      <c r="H1161" s="35">
        <v>1174</v>
      </c>
      <c r="I1161" s="58">
        <v>13</v>
      </c>
      <c r="J1161" s="57" t="s">
        <v>354</v>
      </c>
      <c r="K1161" s="24"/>
      <c r="O1161"/>
    </row>
    <row r="1162" spans="2:15" s="23" customFormat="1" ht="15">
      <c r="B1162" s="60">
        <v>7900</v>
      </c>
      <c r="C1162" s="38" t="s">
        <v>355</v>
      </c>
      <c r="D1162" s="30">
        <v>133</v>
      </c>
      <c r="E1162" s="30" t="s">
        <v>110</v>
      </c>
      <c r="F1162" s="37">
        <v>2533.3589999999999</v>
      </c>
      <c r="G1162" s="59">
        <v>0.65375646057834236</v>
      </c>
      <c r="H1162" s="35">
        <v>1190</v>
      </c>
      <c r="I1162" s="58">
        <v>13</v>
      </c>
      <c r="J1162" s="57" t="s">
        <v>354</v>
      </c>
      <c r="K1162" s="24"/>
      <c r="O1162"/>
    </row>
    <row r="1163" spans="2:15" s="23" customFormat="1" ht="15">
      <c r="B1163" s="60">
        <v>7900</v>
      </c>
      <c r="C1163" s="38" t="s">
        <v>355</v>
      </c>
      <c r="D1163" s="30">
        <v>422</v>
      </c>
      <c r="E1163" s="30" t="s">
        <v>98</v>
      </c>
      <c r="F1163" s="37">
        <v>2241.4369999999994</v>
      </c>
      <c r="G1163" s="59">
        <v>0.67213668673516747</v>
      </c>
      <c r="H1163" s="35">
        <v>1204</v>
      </c>
      <c r="I1163" s="58">
        <v>13</v>
      </c>
      <c r="J1163" s="57" t="s">
        <v>354</v>
      </c>
      <c r="K1163" s="24"/>
      <c r="O1163"/>
    </row>
    <row r="1164" spans="2:15" s="23" customFormat="1" ht="15">
      <c r="B1164" s="60">
        <v>7900</v>
      </c>
      <c r="C1164" s="38" t="s">
        <v>355</v>
      </c>
      <c r="D1164" s="30">
        <v>424</v>
      </c>
      <c r="E1164" s="30" t="s">
        <v>88</v>
      </c>
      <c r="F1164" s="37">
        <v>3960.273999999999</v>
      </c>
      <c r="G1164" s="59">
        <v>0.67532571478834647</v>
      </c>
      <c r="H1164" s="35">
        <v>1206</v>
      </c>
      <c r="I1164" s="58">
        <v>13</v>
      </c>
      <c r="J1164" s="57" t="s">
        <v>354</v>
      </c>
      <c r="K1164" s="24"/>
      <c r="O1164"/>
    </row>
    <row r="1165" spans="2:15" s="23" customFormat="1" ht="15">
      <c r="B1165" s="60">
        <v>7900</v>
      </c>
      <c r="C1165" s="38" t="s">
        <v>355</v>
      </c>
      <c r="D1165" s="30">
        <v>233</v>
      </c>
      <c r="E1165" s="30" t="s">
        <v>112</v>
      </c>
      <c r="F1165" s="37">
        <v>2960.0029999999992</v>
      </c>
      <c r="G1165" s="59">
        <v>0.70091460549794204</v>
      </c>
      <c r="H1165" s="35">
        <v>1216</v>
      </c>
      <c r="I1165" s="58">
        <v>13</v>
      </c>
      <c r="J1165" s="57" t="s">
        <v>354</v>
      </c>
      <c r="K1165" s="24"/>
      <c r="O1165"/>
    </row>
    <row r="1166" spans="2:15" s="23" customFormat="1" ht="15">
      <c r="B1166" s="76">
        <v>7900</v>
      </c>
      <c r="C1166" s="75" t="s">
        <v>355</v>
      </c>
      <c r="D1166" s="74">
        <v>224</v>
      </c>
      <c r="E1166" s="74" t="s">
        <v>85</v>
      </c>
      <c r="F1166" s="73">
        <v>3311.9080000000013</v>
      </c>
      <c r="G1166" s="72">
        <v>0.76375834730893599</v>
      </c>
      <c r="H1166" s="71">
        <v>1241</v>
      </c>
      <c r="I1166" s="70">
        <v>13</v>
      </c>
      <c r="J1166" s="69" t="s">
        <v>354</v>
      </c>
      <c r="K1166" s="24"/>
      <c r="O1166"/>
    </row>
    <row r="1167" spans="2:15" s="23" customFormat="1" ht="15">
      <c r="B1167" s="60">
        <v>7900</v>
      </c>
      <c r="C1167" s="38" t="s">
        <v>355</v>
      </c>
      <c r="D1167" s="30">
        <v>232</v>
      </c>
      <c r="E1167" s="30" t="s">
        <v>73</v>
      </c>
      <c r="F1167" s="37">
        <v>2985.1239999999989</v>
      </c>
      <c r="G1167" s="59">
        <v>0.80873427705784229</v>
      </c>
      <c r="H1167" s="35">
        <v>1264</v>
      </c>
      <c r="I1167" s="58">
        <v>13</v>
      </c>
      <c r="J1167" s="57" t="s">
        <v>354</v>
      </c>
      <c r="K1167" s="24"/>
      <c r="O1167"/>
    </row>
    <row r="1168" spans="2:15" s="23" customFormat="1" ht="15">
      <c r="B1168" s="60">
        <v>7900</v>
      </c>
      <c r="C1168" s="38" t="s">
        <v>355</v>
      </c>
      <c r="D1168" s="30">
        <v>222</v>
      </c>
      <c r="E1168" s="30" t="s">
        <v>243</v>
      </c>
      <c r="F1168" s="37">
        <v>3023.541999999999</v>
      </c>
      <c r="G1168" s="59">
        <v>0.81199522773030575</v>
      </c>
      <c r="H1168" s="35">
        <v>1266</v>
      </c>
      <c r="I1168" s="58">
        <v>13</v>
      </c>
      <c r="J1168" s="57" t="s">
        <v>354</v>
      </c>
      <c r="K1168" s="24"/>
      <c r="O1168"/>
    </row>
    <row r="1169" spans="2:15" s="23" customFormat="1" ht="15">
      <c r="B1169" s="60">
        <v>7900</v>
      </c>
      <c r="C1169" s="38" t="s">
        <v>355</v>
      </c>
      <c r="D1169" s="30">
        <v>231</v>
      </c>
      <c r="E1169" s="30" t="s">
        <v>75</v>
      </c>
      <c r="F1169" s="37">
        <v>5748.0769999999993</v>
      </c>
      <c r="G1169" s="59">
        <v>0.87774734241640273</v>
      </c>
      <c r="H1169" s="35">
        <v>1293</v>
      </c>
      <c r="I1169" s="58">
        <v>14</v>
      </c>
      <c r="J1169" s="57" t="s">
        <v>354</v>
      </c>
      <c r="K1169" s="24"/>
      <c r="O1169"/>
    </row>
    <row r="1170" spans="2:15" s="23" customFormat="1" ht="15">
      <c r="B1170" s="60">
        <v>7900</v>
      </c>
      <c r="C1170" s="38" t="s">
        <v>355</v>
      </c>
      <c r="D1170" s="30">
        <v>122</v>
      </c>
      <c r="E1170" s="30" t="s">
        <v>80</v>
      </c>
      <c r="F1170" s="37">
        <v>5058.1130000000003</v>
      </c>
      <c r="G1170" s="59">
        <v>1.3012044705193122</v>
      </c>
      <c r="H1170" s="35">
        <v>1437</v>
      </c>
      <c r="I1170" s="58">
        <v>15</v>
      </c>
      <c r="J1170" s="57" t="s">
        <v>354</v>
      </c>
      <c r="K1170" s="24"/>
      <c r="O1170"/>
    </row>
    <row r="1171" spans="2:15" s="23" customFormat="1" ht="15">
      <c r="B1171" s="60">
        <v>7900</v>
      </c>
      <c r="C1171" s="38" t="s">
        <v>355</v>
      </c>
      <c r="D1171" s="30">
        <v>211</v>
      </c>
      <c r="E1171" s="30" t="s">
        <v>68</v>
      </c>
      <c r="F1171" s="37">
        <v>11018.38</v>
      </c>
      <c r="G1171" s="59">
        <v>1.3055960461705511</v>
      </c>
      <c r="H1171" s="35">
        <v>1440</v>
      </c>
      <c r="I1171" s="58">
        <v>15</v>
      </c>
      <c r="J1171" s="57" t="s">
        <v>354</v>
      </c>
      <c r="K1171" s="24"/>
      <c r="O1171"/>
    </row>
    <row r="1172" spans="2:15" s="23" customFormat="1" ht="15">
      <c r="B1172" s="60">
        <v>7900</v>
      </c>
      <c r="C1172" s="38" t="s">
        <v>355</v>
      </c>
      <c r="D1172" s="30">
        <v>221</v>
      </c>
      <c r="E1172" s="30" t="s">
        <v>250</v>
      </c>
      <c r="F1172" s="37">
        <v>2440.998000000001</v>
      </c>
      <c r="G1172" s="59">
        <v>1.375188942340446</v>
      </c>
      <c r="H1172" s="35">
        <v>1456</v>
      </c>
      <c r="I1172" s="58">
        <v>16</v>
      </c>
      <c r="J1172" s="57" t="s">
        <v>354</v>
      </c>
      <c r="K1172" s="24"/>
      <c r="O1172"/>
    </row>
    <row r="1173" spans="2:15" s="23" customFormat="1" ht="15">
      <c r="B1173" s="60">
        <v>7900</v>
      </c>
      <c r="C1173" s="38" t="s">
        <v>355</v>
      </c>
      <c r="D1173" s="30">
        <v>223</v>
      </c>
      <c r="E1173" s="30" t="s">
        <v>77</v>
      </c>
      <c r="F1173" s="37">
        <v>3231.5220000000013</v>
      </c>
      <c r="G1173" s="59">
        <v>1.3772542492519881</v>
      </c>
      <c r="H1173" s="35">
        <v>1457</v>
      </c>
      <c r="I1173" s="58">
        <v>16</v>
      </c>
      <c r="J1173" s="57" t="s">
        <v>354</v>
      </c>
      <c r="K1173" s="24"/>
      <c r="O1173"/>
    </row>
    <row r="1174" spans="2:15" s="23" customFormat="1" ht="15">
      <c r="B1174" s="60">
        <v>7900</v>
      </c>
      <c r="C1174" s="38" t="s">
        <v>355</v>
      </c>
      <c r="D1174" s="30">
        <v>123</v>
      </c>
      <c r="E1174" s="30" t="s">
        <v>84</v>
      </c>
      <c r="F1174" s="37">
        <v>3295.0840000000007</v>
      </c>
      <c r="G1174" s="59">
        <v>1.6506027032324049</v>
      </c>
      <c r="H1174" s="35">
        <v>1522</v>
      </c>
      <c r="I1174" s="58">
        <v>17</v>
      </c>
      <c r="J1174" s="57" t="s">
        <v>354</v>
      </c>
      <c r="K1174" s="24"/>
      <c r="O1174"/>
    </row>
    <row r="1175" spans="2:15" s="23" customFormat="1" ht="15">
      <c r="B1175" s="60">
        <v>7900</v>
      </c>
      <c r="C1175" s="38" t="s">
        <v>355</v>
      </c>
      <c r="D1175" s="30">
        <v>212</v>
      </c>
      <c r="E1175" s="30" t="s">
        <v>356</v>
      </c>
      <c r="F1175" s="37">
        <v>3658.2070000000003</v>
      </c>
      <c r="G1175" s="59">
        <v>1.7811489469966189</v>
      </c>
      <c r="H1175" s="35">
        <v>1549</v>
      </c>
      <c r="I1175" s="58">
        <v>17</v>
      </c>
      <c r="J1175" s="57" t="s">
        <v>354</v>
      </c>
      <c r="K1175" s="24"/>
      <c r="O1175"/>
    </row>
    <row r="1176" spans="2:15" s="23" customFormat="1" ht="15">
      <c r="B1176" s="60">
        <v>7900</v>
      </c>
      <c r="C1176" s="38" t="s">
        <v>355</v>
      </c>
      <c r="D1176" s="30">
        <v>121</v>
      </c>
      <c r="E1176" s="30" t="s">
        <v>97</v>
      </c>
      <c r="F1176" s="37">
        <v>4071.5059999999994</v>
      </c>
      <c r="G1176" s="59">
        <v>1.913859126004215</v>
      </c>
      <c r="H1176" s="35">
        <v>1566</v>
      </c>
      <c r="I1176" s="58">
        <v>18</v>
      </c>
      <c r="J1176" s="57" t="s">
        <v>354</v>
      </c>
      <c r="K1176" s="24"/>
      <c r="O1176"/>
    </row>
    <row r="1177" spans="2:15" s="23" customFormat="1" ht="15">
      <c r="B1177" s="60">
        <v>7900</v>
      </c>
      <c r="C1177" s="38" t="s">
        <v>355</v>
      </c>
      <c r="D1177" s="30">
        <v>131</v>
      </c>
      <c r="E1177" s="30" t="s">
        <v>72</v>
      </c>
      <c r="F1177" s="37">
        <v>3603.2059999999983</v>
      </c>
      <c r="G1177" s="59">
        <v>1.9302050244887374</v>
      </c>
      <c r="H1177" s="35">
        <v>1570</v>
      </c>
      <c r="I1177" s="58">
        <v>18</v>
      </c>
      <c r="J1177" s="57" t="s">
        <v>354</v>
      </c>
      <c r="K1177" s="24"/>
      <c r="O1177"/>
    </row>
    <row r="1178" spans="2:15" s="23" customFormat="1" ht="15">
      <c r="B1178" s="60">
        <v>8000</v>
      </c>
      <c r="C1178" s="38" t="s">
        <v>351</v>
      </c>
      <c r="D1178" s="30">
        <v>6</v>
      </c>
      <c r="E1178" s="30" t="s">
        <v>189</v>
      </c>
      <c r="F1178" s="37">
        <v>3985.1939999999995</v>
      </c>
      <c r="G1178" s="59">
        <v>-1.6360781213473219</v>
      </c>
      <c r="H1178" s="35">
        <v>65</v>
      </c>
      <c r="I1178" s="58">
        <v>3</v>
      </c>
      <c r="J1178" s="57" t="s">
        <v>349</v>
      </c>
      <c r="K1178" s="24"/>
      <c r="O1178"/>
    </row>
    <row r="1179" spans="2:15" s="23" customFormat="1" ht="15">
      <c r="B1179" s="60">
        <v>8000</v>
      </c>
      <c r="C1179" s="38" t="s">
        <v>351</v>
      </c>
      <c r="D1179" s="30">
        <v>5</v>
      </c>
      <c r="E1179" s="30" t="s">
        <v>191</v>
      </c>
      <c r="F1179" s="37">
        <v>3380.219000000001</v>
      </c>
      <c r="G1179" s="59">
        <v>-1.0419773227217803</v>
      </c>
      <c r="H1179" s="35">
        <v>282</v>
      </c>
      <c r="I1179" s="58">
        <v>5</v>
      </c>
      <c r="J1179" s="57" t="s">
        <v>349</v>
      </c>
      <c r="K1179" s="24"/>
      <c r="O1179"/>
    </row>
    <row r="1180" spans="2:15" s="23" customFormat="1" ht="15">
      <c r="B1180" s="60">
        <v>8000</v>
      </c>
      <c r="C1180" s="38" t="s">
        <v>351</v>
      </c>
      <c r="D1180" s="30">
        <v>2</v>
      </c>
      <c r="E1180" s="30" t="s">
        <v>353</v>
      </c>
      <c r="F1180" s="37">
        <v>4600.6500000000051</v>
      </c>
      <c r="G1180" s="59">
        <v>-0.95806599924296865</v>
      </c>
      <c r="H1180" s="35">
        <v>304</v>
      </c>
      <c r="I1180" s="58">
        <v>6</v>
      </c>
      <c r="J1180" s="57" t="s">
        <v>349</v>
      </c>
      <c r="K1180" s="24"/>
      <c r="O1180"/>
    </row>
    <row r="1181" spans="2:15" s="23" customFormat="1" ht="15">
      <c r="B1181" s="60">
        <v>8000</v>
      </c>
      <c r="C1181" s="38" t="s">
        <v>351</v>
      </c>
      <c r="D1181" s="30">
        <v>4</v>
      </c>
      <c r="E1181" s="30" t="s">
        <v>193</v>
      </c>
      <c r="F1181" s="37">
        <v>3401.1920000000005</v>
      </c>
      <c r="G1181" s="59">
        <v>-0.78395441792260045</v>
      </c>
      <c r="H1181" s="35">
        <v>385</v>
      </c>
      <c r="I1181" s="58">
        <v>6</v>
      </c>
      <c r="J1181" s="57" t="s">
        <v>349</v>
      </c>
      <c r="K1181" s="24"/>
      <c r="O1181"/>
    </row>
    <row r="1182" spans="2:15" s="23" customFormat="1" ht="15">
      <c r="B1182" s="60">
        <v>8000</v>
      </c>
      <c r="C1182" s="38" t="s">
        <v>351</v>
      </c>
      <c r="D1182" s="30">
        <v>7</v>
      </c>
      <c r="E1182" s="30" t="s">
        <v>352</v>
      </c>
      <c r="F1182" s="37">
        <v>4742.5909999999976</v>
      </c>
      <c r="G1182" s="59">
        <v>-0.53241373021678107</v>
      </c>
      <c r="H1182" s="35">
        <v>504</v>
      </c>
      <c r="I1182" s="58">
        <v>8</v>
      </c>
      <c r="J1182" s="57" t="s">
        <v>349</v>
      </c>
      <c r="K1182" s="24"/>
      <c r="O1182"/>
    </row>
    <row r="1183" spans="2:15" s="23" customFormat="1" ht="15">
      <c r="B1183" s="60">
        <v>8000</v>
      </c>
      <c r="C1183" s="38" t="s">
        <v>351</v>
      </c>
      <c r="D1183" s="30">
        <v>8</v>
      </c>
      <c r="E1183" s="30" t="s">
        <v>192</v>
      </c>
      <c r="F1183" s="37">
        <v>4230.2449999999999</v>
      </c>
      <c r="G1183" s="59">
        <v>7.2306081123164626E-2</v>
      </c>
      <c r="H1183" s="35">
        <v>881</v>
      </c>
      <c r="I1183" s="58">
        <v>11</v>
      </c>
      <c r="J1183" s="57" t="s">
        <v>349</v>
      </c>
      <c r="K1183" s="24"/>
      <c r="O1183"/>
    </row>
    <row r="1184" spans="2:15" s="23" customFormat="1" ht="15">
      <c r="B1184" s="60">
        <v>8000</v>
      </c>
      <c r="C1184" s="38" t="s">
        <v>351</v>
      </c>
      <c r="D1184" s="30">
        <v>1</v>
      </c>
      <c r="E1184" s="30" t="s">
        <v>350</v>
      </c>
      <c r="F1184" s="37">
        <v>3288.7039999999997</v>
      </c>
      <c r="G1184" s="59">
        <v>0.48657946370348026</v>
      </c>
      <c r="H1184" s="35">
        <v>1113</v>
      </c>
      <c r="I1184" s="58">
        <v>12</v>
      </c>
      <c r="J1184" s="57" t="s">
        <v>349</v>
      </c>
      <c r="K1184" s="24"/>
      <c r="O1184"/>
    </row>
    <row r="1185" spans="2:15" s="23" customFormat="1" ht="15">
      <c r="B1185" s="60">
        <v>3557</v>
      </c>
      <c r="C1185" s="38" t="s">
        <v>348</v>
      </c>
      <c r="D1185" s="30">
        <v>1</v>
      </c>
      <c r="E1185" s="30" t="s">
        <v>61</v>
      </c>
      <c r="F1185" s="37">
        <v>3524.2809999999999</v>
      </c>
      <c r="G1185" s="59">
        <v>0.26800790194825458</v>
      </c>
      <c r="H1185" s="35">
        <v>1005</v>
      </c>
      <c r="I1185" s="58">
        <v>11</v>
      </c>
      <c r="J1185" s="57" t="s">
        <v>347</v>
      </c>
      <c r="K1185" s="24"/>
      <c r="O1185"/>
    </row>
    <row r="1186" spans="2:15" s="23" customFormat="1" ht="15">
      <c r="B1186" s="60">
        <v>195</v>
      </c>
      <c r="C1186" s="38" t="s">
        <v>346</v>
      </c>
      <c r="D1186" s="30">
        <v>5</v>
      </c>
      <c r="E1186" s="30" t="s">
        <v>191</v>
      </c>
      <c r="F1186" s="37">
        <v>2775.5240000000008</v>
      </c>
      <c r="G1186" s="59">
        <v>-0.24912461283074946</v>
      </c>
      <c r="H1186" s="35">
        <v>661</v>
      </c>
      <c r="I1186" s="58">
        <v>9</v>
      </c>
      <c r="J1186" s="57" t="s">
        <v>345</v>
      </c>
      <c r="K1186" s="24"/>
      <c r="O1186"/>
    </row>
    <row r="1187" spans="2:15" s="23" customFormat="1" ht="15">
      <c r="B1187" s="60">
        <v>195</v>
      </c>
      <c r="C1187" s="38" t="s">
        <v>346</v>
      </c>
      <c r="D1187" s="30">
        <v>1</v>
      </c>
      <c r="E1187" s="30" t="s">
        <v>61</v>
      </c>
      <c r="F1187" s="37">
        <v>5664.086000000003</v>
      </c>
      <c r="G1187" s="59">
        <v>0.8627213119045094</v>
      </c>
      <c r="H1187" s="35">
        <v>1288</v>
      </c>
      <c r="I1187" s="58">
        <v>14</v>
      </c>
      <c r="J1187" s="57" t="s">
        <v>345</v>
      </c>
      <c r="K1187" s="24"/>
      <c r="O1187"/>
    </row>
    <row r="1188" spans="2:15" s="23" customFormat="1" ht="15">
      <c r="B1188" s="60">
        <v>195</v>
      </c>
      <c r="C1188" s="38" t="s">
        <v>346</v>
      </c>
      <c r="D1188" s="30">
        <v>4</v>
      </c>
      <c r="E1188" s="30" t="s">
        <v>193</v>
      </c>
      <c r="F1188" s="37">
        <v>5565.8910000000033</v>
      </c>
      <c r="G1188" s="59">
        <v>0.97551776113583999</v>
      </c>
      <c r="H1188" s="35">
        <v>1333</v>
      </c>
      <c r="I1188" s="58">
        <v>14</v>
      </c>
      <c r="J1188" s="57" t="s">
        <v>345</v>
      </c>
      <c r="K1188" s="24"/>
      <c r="O1188"/>
    </row>
    <row r="1189" spans="2:15" s="23" customFormat="1" ht="15">
      <c r="B1189" s="60">
        <v>195</v>
      </c>
      <c r="C1189" s="38" t="s">
        <v>346</v>
      </c>
      <c r="D1189" s="30">
        <v>3</v>
      </c>
      <c r="E1189" s="30" t="s">
        <v>64</v>
      </c>
      <c r="F1189" s="37">
        <v>2466.0409999999983</v>
      </c>
      <c r="G1189" s="59">
        <v>1.4630212989948612</v>
      </c>
      <c r="H1189" s="35">
        <v>1484</v>
      </c>
      <c r="I1189" s="58">
        <v>16</v>
      </c>
      <c r="J1189" s="57" t="s">
        <v>345</v>
      </c>
      <c r="K1189" s="24"/>
      <c r="O1189"/>
    </row>
    <row r="1190" spans="2:15" s="23" customFormat="1" ht="15">
      <c r="B1190" s="60">
        <v>638</v>
      </c>
      <c r="C1190" s="38" t="s">
        <v>344</v>
      </c>
      <c r="D1190" s="30">
        <v>4</v>
      </c>
      <c r="E1190" s="30" t="s">
        <v>193</v>
      </c>
      <c r="F1190" s="37">
        <v>5220.7860000000001</v>
      </c>
      <c r="G1190" s="59">
        <v>-1.7116185063615661</v>
      </c>
      <c r="H1190" s="35">
        <v>47</v>
      </c>
      <c r="I1190" s="58">
        <v>3</v>
      </c>
      <c r="J1190" s="57" t="s">
        <v>343</v>
      </c>
      <c r="K1190" s="24"/>
      <c r="O1190"/>
    </row>
    <row r="1191" spans="2:15" s="23" customFormat="1" ht="15">
      <c r="B1191" s="60">
        <v>638</v>
      </c>
      <c r="C1191" s="38" t="s">
        <v>344</v>
      </c>
      <c r="D1191" s="30">
        <v>3</v>
      </c>
      <c r="E1191" s="30" t="s">
        <v>64</v>
      </c>
      <c r="F1191" s="37">
        <v>4845.1870000000017</v>
      </c>
      <c r="G1191" s="59">
        <v>-1.5787871023256355</v>
      </c>
      <c r="H1191" s="35">
        <v>80</v>
      </c>
      <c r="I1191" s="58">
        <v>3</v>
      </c>
      <c r="J1191" s="57" t="s">
        <v>343</v>
      </c>
      <c r="K1191" s="24"/>
      <c r="O1191"/>
    </row>
    <row r="1192" spans="2:15" s="23" customFormat="1" ht="15">
      <c r="B1192" s="60">
        <v>638</v>
      </c>
      <c r="C1192" s="38" t="s">
        <v>344</v>
      </c>
      <c r="D1192" s="30">
        <v>2</v>
      </c>
      <c r="E1192" s="30" t="s">
        <v>63</v>
      </c>
      <c r="F1192" s="37">
        <v>4816.6899999999996</v>
      </c>
      <c r="G1192" s="59">
        <v>-1.5443969882319724</v>
      </c>
      <c r="H1192" s="35">
        <v>90</v>
      </c>
      <c r="I1192" s="58">
        <v>4</v>
      </c>
      <c r="J1192" s="57" t="s">
        <v>343</v>
      </c>
      <c r="K1192" s="24"/>
      <c r="O1192"/>
    </row>
    <row r="1193" spans="2:15" s="23" customFormat="1" ht="15">
      <c r="B1193" s="60">
        <v>638</v>
      </c>
      <c r="C1193" s="38" t="s">
        <v>344</v>
      </c>
      <c r="D1193" s="30">
        <v>1</v>
      </c>
      <c r="E1193" s="30" t="s">
        <v>61</v>
      </c>
      <c r="F1193" s="37">
        <v>3279.684999999999</v>
      </c>
      <c r="G1193" s="59">
        <v>-1.3169689142408614</v>
      </c>
      <c r="H1193" s="35">
        <v>168</v>
      </c>
      <c r="I1193" s="58">
        <v>4</v>
      </c>
      <c r="J1193" s="57" t="s">
        <v>343</v>
      </c>
      <c r="K1193" s="24"/>
      <c r="O1193"/>
    </row>
    <row r="1194" spans="2:15" s="23" customFormat="1" ht="15">
      <c r="B1194" s="60">
        <v>1247</v>
      </c>
      <c r="C1194" s="38" t="s">
        <v>342</v>
      </c>
      <c r="D1194" s="30">
        <v>1</v>
      </c>
      <c r="E1194" s="30" t="s">
        <v>61</v>
      </c>
      <c r="F1194" s="37">
        <v>3320.3909999999983</v>
      </c>
      <c r="G1194" s="59">
        <v>0.66726674179867829</v>
      </c>
      <c r="H1194" s="35">
        <v>1203</v>
      </c>
      <c r="I1194" s="58">
        <v>13</v>
      </c>
      <c r="J1194" s="57" t="s">
        <v>341</v>
      </c>
      <c r="K1194" s="24"/>
      <c r="O1194"/>
    </row>
    <row r="1195" spans="2:15" s="23" customFormat="1" ht="15">
      <c r="B1195" s="60">
        <v>4100</v>
      </c>
      <c r="C1195" s="38" t="s">
        <v>340</v>
      </c>
      <c r="D1195" s="30">
        <v>1</v>
      </c>
      <c r="E1195" s="30" t="s">
        <v>61</v>
      </c>
      <c r="F1195" s="37">
        <v>6341.7479999999996</v>
      </c>
      <c r="G1195" s="59">
        <v>0.111966918313102</v>
      </c>
      <c r="H1195" s="35">
        <v>903</v>
      </c>
      <c r="I1195" s="58">
        <v>11</v>
      </c>
      <c r="J1195" s="57" t="s">
        <v>339</v>
      </c>
      <c r="K1195" s="24"/>
      <c r="O1195"/>
    </row>
    <row r="1196" spans="2:15" s="23" customFormat="1" ht="15">
      <c r="B1196" s="60">
        <v>2620</v>
      </c>
      <c r="C1196" s="38" t="s">
        <v>337</v>
      </c>
      <c r="D1196" s="30">
        <v>5</v>
      </c>
      <c r="E1196" s="30" t="s">
        <v>338</v>
      </c>
      <c r="F1196" s="37">
        <v>5440.813000000001</v>
      </c>
      <c r="G1196" s="59">
        <v>0.20114486561017544</v>
      </c>
      <c r="H1196" s="35">
        <v>957</v>
      </c>
      <c r="I1196" s="58">
        <v>11</v>
      </c>
      <c r="J1196" s="57" t="s">
        <v>336</v>
      </c>
      <c r="K1196" s="24"/>
      <c r="O1196"/>
    </row>
    <row r="1197" spans="2:15" s="23" customFormat="1" ht="15">
      <c r="B1197" s="60">
        <v>2620</v>
      </c>
      <c r="C1197" s="38" t="s">
        <v>337</v>
      </c>
      <c r="D1197" s="30">
        <v>3</v>
      </c>
      <c r="E1197" s="30" t="s">
        <v>64</v>
      </c>
      <c r="F1197" s="37">
        <v>3438.8359999999998</v>
      </c>
      <c r="G1197" s="59">
        <v>0.34582809339395509</v>
      </c>
      <c r="H1197" s="35">
        <v>1038</v>
      </c>
      <c r="I1197" s="58">
        <v>12</v>
      </c>
      <c r="J1197" s="57" t="s">
        <v>336</v>
      </c>
      <c r="K1197" s="24"/>
      <c r="O1197"/>
    </row>
    <row r="1198" spans="2:15" s="23" customFormat="1" ht="15">
      <c r="B1198" s="60">
        <v>2620</v>
      </c>
      <c r="C1198" s="38" t="s">
        <v>337</v>
      </c>
      <c r="D1198" s="30">
        <v>4</v>
      </c>
      <c r="E1198" s="30" t="s">
        <v>193</v>
      </c>
      <c r="F1198" s="37">
        <v>3111.1890000000008</v>
      </c>
      <c r="G1198" s="59">
        <v>0.44827969063822704</v>
      </c>
      <c r="H1198" s="35">
        <v>1097</v>
      </c>
      <c r="I1198" s="58">
        <v>12</v>
      </c>
      <c r="J1198" s="57" t="s">
        <v>336</v>
      </c>
      <c r="K1198" s="24"/>
      <c r="O1198"/>
    </row>
    <row r="1199" spans="2:15" s="23" customFormat="1" ht="15">
      <c r="B1199" s="60">
        <v>2620</v>
      </c>
      <c r="C1199" s="38" t="s">
        <v>337</v>
      </c>
      <c r="D1199" s="30">
        <v>6</v>
      </c>
      <c r="E1199" s="30" t="s">
        <v>189</v>
      </c>
      <c r="F1199" s="37">
        <v>4915.6259999999984</v>
      </c>
      <c r="G1199" s="59">
        <v>0.83162496154454113</v>
      </c>
      <c r="H1199" s="35">
        <v>1278</v>
      </c>
      <c r="I1199" s="58">
        <v>13</v>
      </c>
      <c r="J1199" s="57" t="s">
        <v>336</v>
      </c>
      <c r="K1199" s="24"/>
      <c r="O1199"/>
    </row>
    <row r="1200" spans="2:15" s="23" customFormat="1" ht="15">
      <c r="B1200" s="60">
        <v>2620</v>
      </c>
      <c r="C1200" s="38" t="s">
        <v>337</v>
      </c>
      <c r="D1200" s="30">
        <v>1</v>
      </c>
      <c r="E1200" s="30" t="s">
        <v>61</v>
      </c>
      <c r="F1200" s="37">
        <v>5512.484999999996</v>
      </c>
      <c r="G1200" s="59">
        <v>1.4821634839290201</v>
      </c>
      <c r="H1200" s="35">
        <v>1488</v>
      </c>
      <c r="I1200" s="58">
        <v>16</v>
      </c>
      <c r="J1200" s="57" t="s">
        <v>336</v>
      </c>
      <c r="K1200" s="24"/>
      <c r="O1200"/>
    </row>
    <row r="1201" spans="2:15" s="23" customFormat="1" ht="15">
      <c r="B1201" s="60">
        <v>2620</v>
      </c>
      <c r="C1201" s="38" t="s">
        <v>337</v>
      </c>
      <c r="D1201" s="30">
        <v>2</v>
      </c>
      <c r="E1201" s="30" t="s">
        <v>63</v>
      </c>
      <c r="F1201" s="37">
        <v>4187.4940000000015</v>
      </c>
      <c r="G1201" s="59">
        <v>1.9690191623161024</v>
      </c>
      <c r="H1201" s="35">
        <v>1575</v>
      </c>
      <c r="I1201" s="58">
        <v>18</v>
      </c>
      <c r="J1201" s="57" t="s">
        <v>336</v>
      </c>
      <c r="K1201" s="24"/>
      <c r="O1201"/>
    </row>
    <row r="1202" spans="2:15" s="23" customFormat="1" ht="15">
      <c r="B1202" s="60">
        <v>2620</v>
      </c>
      <c r="C1202" s="38" t="s">
        <v>337</v>
      </c>
      <c r="D1202" s="30">
        <v>8</v>
      </c>
      <c r="E1202" s="30" t="s">
        <v>192</v>
      </c>
      <c r="F1202" s="37">
        <v>3096.2830000000017</v>
      </c>
      <c r="G1202" s="59">
        <v>2.1823064636431693</v>
      </c>
      <c r="H1202" s="35">
        <v>1597</v>
      </c>
      <c r="I1202" s="58">
        <v>19</v>
      </c>
      <c r="J1202" s="57" t="s">
        <v>336</v>
      </c>
      <c r="K1202" s="24"/>
      <c r="O1202"/>
    </row>
    <row r="1203" spans="2:15" s="23" customFormat="1" ht="15">
      <c r="B1203" s="60">
        <v>3611</v>
      </c>
      <c r="C1203" s="38" t="s">
        <v>335</v>
      </c>
      <c r="D1203" s="30">
        <v>1</v>
      </c>
      <c r="E1203" s="30" t="s">
        <v>61</v>
      </c>
      <c r="F1203" s="37">
        <v>5790.6930000000029</v>
      </c>
      <c r="G1203" s="59">
        <v>-0.33642674235399694</v>
      </c>
      <c r="H1203" s="35">
        <v>604</v>
      </c>
      <c r="I1203" s="58">
        <v>9</v>
      </c>
      <c r="J1203" s="57" t="s">
        <v>334</v>
      </c>
      <c r="K1203" s="24"/>
      <c r="O1203"/>
    </row>
    <row r="1204" spans="2:15" s="23" customFormat="1" ht="15">
      <c r="B1204" s="60">
        <v>6800</v>
      </c>
      <c r="C1204" s="38" t="s">
        <v>333</v>
      </c>
      <c r="D1204" s="30">
        <v>12</v>
      </c>
      <c r="E1204" s="30" t="s">
        <v>212</v>
      </c>
      <c r="F1204" s="37">
        <v>3640.9860000000003</v>
      </c>
      <c r="G1204" s="59">
        <v>-0.57655127047967214</v>
      </c>
      <c r="H1204" s="35">
        <v>480</v>
      </c>
      <c r="I1204" s="58">
        <v>7</v>
      </c>
      <c r="J1204" s="57" t="s">
        <v>332</v>
      </c>
      <c r="K1204" s="24"/>
      <c r="O1204"/>
    </row>
    <row r="1205" spans="2:15" s="23" customFormat="1" ht="15">
      <c r="B1205" s="60">
        <v>6800</v>
      </c>
      <c r="C1205" s="38" t="s">
        <v>333</v>
      </c>
      <c r="D1205" s="30">
        <v>13</v>
      </c>
      <c r="E1205" s="30" t="s">
        <v>213</v>
      </c>
      <c r="F1205" s="37">
        <v>4452.8259999999973</v>
      </c>
      <c r="G1205" s="59">
        <v>-0.4237883952331698</v>
      </c>
      <c r="H1205" s="35">
        <v>553</v>
      </c>
      <c r="I1205" s="58">
        <v>8</v>
      </c>
      <c r="J1205" s="57" t="s">
        <v>332</v>
      </c>
      <c r="K1205" s="24"/>
      <c r="O1205"/>
    </row>
    <row r="1206" spans="2:15" s="23" customFormat="1" ht="15">
      <c r="B1206" s="60">
        <v>6800</v>
      </c>
      <c r="C1206" s="38" t="s">
        <v>333</v>
      </c>
      <c r="D1206" s="30">
        <v>14</v>
      </c>
      <c r="E1206" s="30" t="s">
        <v>215</v>
      </c>
      <c r="F1206" s="37">
        <v>4476.4949999999981</v>
      </c>
      <c r="G1206" s="59">
        <v>-0.34649319545683216</v>
      </c>
      <c r="H1206" s="35">
        <v>596</v>
      </c>
      <c r="I1206" s="58">
        <v>9</v>
      </c>
      <c r="J1206" s="57" t="s">
        <v>332</v>
      </c>
      <c r="K1206" s="24"/>
      <c r="O1206"/>
    </row>
    <row r="1207" spans="2:15" s="23" customFormat="1" ht="15">
      <c r="B1207" s="60">
        <v>6800</v>
      </c>
      <c r="C1207" s="38" t="s">
        <v>333</v>
      </c>
      <c r="D1207" s="30">
        <v>31</v>
      </c>
      <c r="E1207" s="30" t="s">
        <v>210</v>
      </c>
      <c r="F1207" s="37">
        <v>3188.2850000000008</v>
      </c>
      <c r="G1207" s="59">
        <v>-0.22770798168185236</v>
      </c>
      <c r="H1207" s="35">
        <v>678</v>
      </c>
      <c r="I1207" s="58">
        <v>9</v>
      </c>
      <c r="J1207" s="57" t="s">
        <v>332</v>
      </c>
      <c r="K1207" s="24"/>
      <c r="O1207"/>
    </row>
    <row r="1208" spans="2:15" s="23" customFormat="1" ht="15">
      <c r="B1208" s="60">
        <v>6800</v>
      </c>
      <c r="C1208" s="38" t="s">
        <v>333</v>
      </c>
      <c r="D1208" s="30">
        <v>32</v>
      </c>
      <c r="E1208" s="30" t="s">
        <v>209</v>
      </c>
      <c r="F1208" s="37">
        <v>3085.4480000000008</v>
      </c>
      <c r="G1208" s="59">
        <v>-0.22733929806269615</v>
      </c>
      <c r="H1208" s="35">
        <v>679</v>
      </c>
      <c r="I1208" s="58">
        <v>9</v>
      </c>
      <c r="J1208" s="57" t="s">
        <v>332</v>
      </c>
      <c r="K1208" s="24"/>
      <c r="O1208"/>
    </row>
    <row r="1209" spans="2:15" s="23" customFormat="1" ht="15">
      <c r="B1209" s="60">
        <v>6800</v>
      </c>
      <c r="C1209" s="38" t="s">
        <v>333</v>
      </c>
      <c r="D1209" s="30">
        <v>23</v>
      </c>
      <c r="E1209" s="30" t="s">
        <v>229</v>
      </c>
      <c r="F1209" s="37">
        <v>4308.3389999999981</v>
      </c>
      <c r="G1209" s="59">
        <v>-0.19728670716322388</v>
      </c>
      <c r="H1209" s="35">
        <v>698</v>
      </c>
      <c r="I1209" s="58">
        <v>10</v>
      </c>
      <c r="J1209" s="57" t="s">
        <v>332</v>
      </c>
      <c r="K1209" s="24"/>
      <c r="O1209"/>
    </row>
    <row r="1210" spans="2:15" s="23" customFormat="1" ht="15">
      <c r="B1210" s="60">
        <v>6800</v>
      </c>
      <c r="C1210" s="38" t="s">
        <v>333</v>
      </c>
      <c r="D1210" s="30">
        <v>24</v>
      </c>
      <c r="E1210" s="30" t="s">
        <v>222</v>
      </c>
      <c r="F1210" s="37">
        <v>4313.2610000000022</v>
      </c>
      <c r="G1210" s="59">
        <v>-9.9337216088325575E-2</v>
      </c>
      <c r="H1210" s="35">
        <v>762</v>
      </c>
      <c r="I1210" s="58">
        <v>10</v>
      </c>
      <c r="J1210" s="57" t="s">
        <v>332</v>
      </c>
      <c r="K1210" s="24"/>
      <c r="O1210"/>
    </row>
    <row r="1211" spans="2:15" s="23" customFormat="1" ht="15">
      <c r="B1211" s="60">
        <v>6800</v>
      </c>
      <c r="C1211" s="38" t="s">
        <v>333</v>
      </c>
      <c r="D1211" s="30">
        <v>21</v>
      </c>
      <c r="E1211" s="30" t="s">
        <v>221</v>
      </c>
      <c r="F1211" s="37">
        <v>5817.9790000000003</v>
      </c>
      <c r="G1211" s="59">
        <v>1.8773062807933737E-2</v>
      </c>
      <c r="H1211" s="35">
        <v>840</v>
      </c>
      <c r="I1211" s="58">
        <v>10</v>
      </c>
      <c r="J1211" s="57" t="s">
        <v>332</v>
      </c>
      <c r="K1211" s="24"/>
      <c r="O1211"/>
    </row>
    <row r="1212" spans="2:15" s="23" customFormat="1" ht="15">
      <c r="B1212" s="60">
        <v>6800</v>
      </c>
      <c r="C1212" s="38" t="s">
        <v>333</v>
      </c>
      <c r="D1212" s="30">
        <v>25</v>
      </c>
      <c r="E1212" s="30" t="s">
        <v>211</v>
      </c>
      <c r="F1212" s="37">
        <v>5707.4550000000036</v>
      </c>
      <c r="G1212" s="59">
        <v>0.23347299980575581</v>
      </c>
      <c r="H1212" s="35">
        <v>982</v>
      </c>
      <c r="I1212" s="58">
        <v>11</v>
      </c>
      <c r="J1212" s="57" t="s">
        <v>332</v>
      </c>
      <c r="K1212" s="24"/>
      <c r="O1212"/>
    </row>
    <row r="1213" spans="2:15" s="23" customFormat="1" ht="15">
      <c r="B1213" s="60">
        <v>6800</v>
      </c>
      <c r="C1213" s="38" t="s">
        <v>333</v>
      </c>
      <c r="D1213" s="30">
        <v>22</v>
      </c>
      <c r="E1213" s="30" t="s">
        <v>227</v>
      </c>
      <c r="F1213" s="37">
        <v>4928.213999999999</v>
      </c>
      <c r="G1213" s="59">
        <v>0.38282037354711607</v>
      </c>
      <c r="H1213" s="35">
        <v>1058</v>
      </c>
      <c r="I1213" s="58">
        <v>12</v>
      </c>
      <c r="J1213" s="57" t="s">
        <v>332</v>
      </c>
      <c r="K1213" s="24"/>
      <c r="O1213"/>
    </row>
    <row r="1214" spans="2:15" s="23" customFormat="1" ht="15">
      <c r="B1214" s="60">
        <v>6800</v>
      </c>
      <c r="C1214" s="38" t="s">
        <v>333</v>
      </c>
      <c r="D1214" s="30">
        <v>11</v>
      </c>
      <c r="E1214" s="30" t="s">
        <v>235</v>
      </c>
      <c r="F1214" s="37">
        <v>5352.4319999999989</v>
      </c>
      <c r="G1214" s="59">
        <v>0.86175574106300568</v>
      </c>
      <c r="H1214" s="35">
        <v>1287</v>
      </c>
      <c r="I1214" s="58">
        <v>14</v>
      </c>
      <c r="J1214" s="57" t="s">
        <v>332</v>
      </c>
      <c r="K1214" s="24"/>
      <c r="O1214"/>
    </row>
    <row r="1215" spans="2:15" s="23" customFormat="1" ht="15">
      <c r="B1215" s="60">
        <v>9500</v>
      </c>
      <c r="C1215" s="38" t="s">
        <v>331</v>
      </c>
      <c r="D1215" s="30">
        <v>2</v>
      </c>
      <c r="E1215" s="30" t="s">
        <v>63</v>
      </c>
      <c r="F1215" s="37">
        <v>5193.1289999999972</v>
      </c>
      <c r="G1215" s="59">
        <v>-0.42032441111950192</v>
      </c>
      <c r="H1215" s="35">
        <v>558</v>
      </c>
      <c r="I1215" s="58">
        <v>8</v>
      </c>
      <c r="J1215" s="57" t="s">
        <v>330</v>
      </c>
      <c r="K1215" s="24"/>
      <c r="O1215"/>
    </row>
    <row r="1216" spans="2:15" s="23" customFormat="1" ht="15">
      <c r="B1216" s="60">
        <v>9500</v>
      </c>
      <c r="C1216" s="38" t="s">
        <v>331</v>
      </c>
      <c r="D1216" s="30">
        <v>5</v>
      </c>
      <c r="E1216" s="30" t="s">
        <v>191</v>
      </c>
      <c r="F1216" s="37">
        <v>4375.8780000000006</v>
      </c>
      <c r="G1216" s="59">
        <v>-0.13675644894211944</v>
      </c>
      <c r="H1216" s="35">
        <v>734</v>
      </c>
      <c r="I1216" s="58">
        <v>10</v>
      </c>
      <c r="J1216" s="57" t="s">
        <v>330</v>
      </c>
      <c r="K1216" s="24"/>
      <c r="O1216"/>
    </row>
    <row r="1217" spans="2:15" s="23" customFormat="1" ht="15">
      <c r="B1217" s="60">
        <v>9500</v>
      </c>
      <c r="C1217" s="38" t="s">
        <v>331</v>
      </c>
      <c r="D1217" s="30">
        <v>11</v>
      </c>
      <c r="E1217" s="30" t="s">
        <v>235</v>
      </c>
      <c r="F1217" s="37">
        <v>5139.8999999999996</v>
      </c>
      <c r="G1217" s="59">
        <v>5.0157133408641578E-2</v>
      </c>
      <c r="H1217" s="35">
        <v>863</v>
      </c>
      <c r="I1217" s="58">
        <v>11</v>
      </c>
      <c r="J1217" s="57" t="s">
        <v>330</v>
      </c>
      <c r="K1217" s="24"/>
      <c r="O1217"/>
    </row>
    <row r="1218" spans="2:15" s="23" customFormat="1" ht="15">
      <c r="B1218" s="60">
        <v>9500</v>
      </c>
      <c r="C1218" s="38" t="s">
        <v>331</v>
      </c>
      <c r="D1218" s="30">
        <v>7</v>
      </c>
      <c r="E1218" s="30" t="s">
        <v>187</v>
      </c>
      <c r="F1218" s="37">
        <v>3516.4790000000003</v>
      </c>
      <c r="G1218" s="59">
        <v>0.25470288683057585</v>
      </c>
      <c r="H1218" s="35">
        <v>999</v>
      </c>
      <c r="I1218" s="58">
        <v>11</v>
      </c>
      <c r="J1218" s="57" t="s">
        <v>330</v>
      </c>
      <c r="K1218" s="24"/>
      <c r="O1218"/>
    </row>
    <row r="1219" spans="2:15" s="23" customFormat="1" ht="15">
      <c r="B1219" s="60">
        <v>9500</v>
      </c>
      <c r="C1219" s="38" t="s">
        <v>331</v>
      </c>
      <c r="D1219" s="30">
        <v>6</v>
      </c>
      <c r="E1219" s="30" t="s">
        <v>189</v>
      </c>
      <c r="F1219" s="37">
        <v>2188.3170000000005</v>
      </c>
      <c r="G1219" s="59">
        <v>0.27633114838315259</v>
      </c>
      <c r="H1219" s="35">
        <v>1009</v>
      </c>
      <c r="I1219" s="58">
        <v>11</v>
      </c>
      <c r="J1219" s="57" t="s">
        <v>330</v>
      </c>
      <c r="K1219" s="24"/>
      <c r="O1219"/>
    </row>
    <row r="1220" spans="2:15" s="23" customFormat="1" ht="15">
      <c r="B1220" s="60">
        <v>9500</v>
      </c>
      <c r="C1220" s="38" t="s">
        <v>331</v>
      </c>
      <c r="D1220" s="30">
        <v>3</v>
      </c>
      <c r="E1220" s="30" t="s">
        <v>64</v>
      </c>
      <c r="F1220" s="37">
        <v>3516.587</v>
      </c>
      <c r="G1220" s="59">
        <v>0.3408691865331554</v>
      </c>
      <c r="H1220" s="35">
        <v>1036</v>
      </c>
      <c r="I1220" s="58">
        <v>12</v>
      </c>
      <c r="J1220" s="57" t="s">
        <v>330</v>
      </c>
      <c r="K1220" s="24"/>
      <c r="O1220"/>
    </row>
    <row r="1221" spans="2:15" s="23" customFormat="1" ht="15">
      <c r="B1221" s="60">
        <v>9500</v>
      </c>
      <c r="C1221" s="38" t="s">
        <v>331</v>
      </c>
      <c r="D1221" s="30">
        <v>10</v>
      </c>
      <c r="E1221" s="30" t="s">
        <v>274</v>
      </c>
      <c r="F1221" s="37">
        <v>3727.62</v>
      </c>
      <c r="G1221" s="59">
        <v>0.602045107641208</v>
      </c>
      <c r="H1221" s="35">
        <v>1166</v>
      </c>
      <c r="I1221" s="58">
        <v>13</v>
      </c>
      <c r="J1221" s="57" t="s">
        <v>330</v>
      </c>
      <c r="K1221" s="24"/>
      <c r="O1221"/>
    </row>
    <row r="1222" spans="2:15" s="23" customFormat="1" ht="15">
      <c r="B1222" s="60">
        <v>9500</v>
      </c>
      <c r="C1222" s="38" t="s">
        <v>331</v>
      </c>
      <c r="D1222" s="30">
        <v>9</v>
      </c>
      <c r="E1222" s="30" t="s">
        <v>273</v>
      </c>
      <c r="F1222" s="37">
        <v>4434.0690000000013</v>
      </c>
      <c r="G1222" s="59">
        <v>0.82354993492103157</v>
      </c>
      <c r="H1222" s="35">
        <v>1274</v>
      </c>
      <c r="I1222" s="58">
        <v>13</v>
      </c>
      <c r="J1222" s="57" t="s">
        <v>330</v>
      </c>
      <c r="K1222" s="24"/>
      <c r="O1222"/>
    </row>
    <row r="1223" spans="2:15" s="23" customFormat="1" ht="15">
      <c r="B1223" s="60">
        <v>9500</v>
      </c>
      <c r="C1223" s="38" t="s">
        <v>331</v>
      </c>
      <c r="D1223" s="30">
        <v>8</v>
      </c>
      <c r="E1223" s="30" t="s">
        <v>192</v>
      </c>
      <c r="F1223" s="37">
        <v>2460.4579999999996</v>
      </c>
      <c r="G1223" s="59">
        <v>1.0231262973214328</v>
      </c>
      <c r="H1223" s="35">
        <v>1347</v>
      </c>
      <c r="I1223" s="58">
        <v>14</v>
      </c>
      <c r="J1223" s="57" t="s">
        <v>330</v>
      </c>
      <c r="K1223" s="24"/>
      <c r="O1223"/>
    </row>
    <row r="1224" spans="2:15" s="23" customFormat="1" ht="15">
      <c r="B1224" s="60">
        <v>9500</v>
      </c>
      <c r="C1224" s="38" t="s">
        <v>331</v>
      </c>
      <c r="D1224" s="30">
        <v>4</v>
      </c>
      <c r="E1224" s="30" t="s">
        <v>193</v>
      </c>
      <c r="F1224" s="37">
        <v>2121.7239999999997</v>
      </c>
      <c r="G1224" s="59">
        <v>1.5554226317092927</v>
      </c>
      <c r="H1224" s="35">
        <v>1502</v>
      </c>
      <c r="I1224" s="58">
        <v>16</v>
      </c>
      <c r="J1224" s="57" t="s">
        <v>330</v>
      </c>
      <c r="K1224" s="24"/>
      <c r="O1224"/>
    </row>
    <row r="1225" spans="2:15" s="23" customFormat="1" ht="15">
      <c r="B1225" s="60">
        <v>2630</v>
      </c>
      <c r="C1225" s="38" t="s">
        <v>326</v>
      </c>
      <c r="D1225" s="30">
        <v>22</v>
      </c>
      <c r="E1225" s="30" t="s">
        <v>227</v>
      </c>
      <c r="F1225" s="37">
        <v>2863.1190000000024</v>
      </c>
      <c r="G1225" s="59">
        <v>-0.89268706552473676</v>
      </c>
      <c r="H1225" s="35">
        <v>328</v>
      </c>
      <c r="I1225" s="58">
        <v>6</v>
      </c>
      <c r="J1225" s="57" t="s">
        <v>325</v>
      </c>
      <c r="K1225" s="24"/>
      <c r="O1225"/>
    </row>
    <row r="1226" spans="2:15" s="23" customFormat="1" ht="15">
      <c r="B1226" s="60">
        <v>2630</v>
      </c>
      <c r="C1226" s="38" t="s">
        <v>326</v>
      </c>
      <c r="D1226" s="30">
        <v>15</v>
      </c>
      <c r="E1226" s="30" t="s">
        <v>207</v>
      </c>
      <c r="F1226" s="37">
        <v>3711.5029999999992</v>
      </c>
      <c r="G1226" s="59">
        <v>-0.85396511592508917</v>
      </c>
      <c r="H1226" s="35">
        <v>346</v>
      </c>
      <c r="I1226" s="58">
        <v>6</v>
      </c>
      <c r="J1226" s="57" t="s">
        <v>325</v>
      </c>
      <c r="K1226" s="24"/>
      <c r="O1226"/>
    </row>
    <row r="1227" spans="2:15" s="23" customFormat="1" ht="15">
      <c r="B1227" s="60">
        <v>2630</v>
      </c>
      <c r="C1227" s="38" t="s">
        <v>326</v>
      </c>
      <c r="D1227" s="30">
        <v>25</v>
      </c>
      <c r="E1227" s="30" t="s">
        <v>211</v>
      </c>
      <c r="F1227" s="37">
        <v>2961.11</v>
      </c>
      <c r="G1227" s="59">
        <v>-0.8222414064981145</v>
      </c>
      <c r="H1227" s="35">
        <v>361</v>
      </c>
      <c r="I1227" s="58">
        <v>6</v>
      </c>
      <c r="J1227" s="57" t="s">
        <v>325</v>
      </c>
      <c r="K1227" s="24"/>
      <c r="O1227"/>
    </row>
    <row r="1228" spans="2:15" s="23" customFormat="1" ht="15">
      <c r="B1228" s="60">
        <v>2630</v>
      </c>
      <c r="C1228" s="38" t="s">
        <v>326</v>
      </c>
      <c r="D1228" s="30">
        <v>24</v>
      </c>
      <c r="E1228" s="30" t="s">
        <v>222</v>
      </c>
      <c r="F1228" s="37">
        <v>4654.3089999999984</v>
      </c>
      <c r="G1228" s="59">
        <v>-0.74048025336254741</v>
      </c>
      <c r="H1228" s="35">
        <v>402</v>
      </c>
      <c r="I1228" s="58">
        <v>7</v>
      </c>
      <c r="J1228" s="57" t="s">
        <v>325</v>
      </c>
      <c r="K1228" s="24"/>
      <c r="O1228"/>
    </row>
    <row r="1229" spans="2:15" s="23" customFormat="1" ht="15">
      <c r="B1229" s="60">
        <v>2630</v>
      </c>
      <c r="C1229" s="38" t="s">
        <v>326</v>
      </c>
      <c r="D1229" s="30">
        <v>12</v>
      </c>
      <c r="E1229" s="30" t="s">
        <v>329</v>
      </c>
      <c r="F1229" s="37">
        <v>3902.5389999999984</v>
      </c>
      <c r="G1229" s="59">
        <v>-0.67441343308943325</v>
      </c>
      <c r="H1229" s="35">
        <v>432</v>
      </c>
      <c r="I1229" s="58">
        <v>7</v>
      </c>
      <c r="J1229" s="57" t="s">
        <v>325</v>
      </c>
      <c r="K1229" s="24"/>
      <c r="O1229"/>
    </row>
    <row r="1230" spans="2:15" s="23" customFormat="1" ht="15">
      <c r="B1230" s="60">
        <v>2630</v>
      </c>
      <c r="C1230" s="38" t="s">
        <v>326</v>
      </c>
      <c r="D1230" s="30">
        <v>33</v>
      </c>
      <c r="E1230" s="30" t="s">
        <v>328</v>
      </c>
      <c r="F1230" s="37">
        <v>3915.94</v>
      </c>
      <c r="G1230" s="59">
        <v>-0.64108998381224169</v>
      </c>
      <c r="H1230" s="35">
        <v>446</v>
      </c>
      <c r="I1230" s="58">
        <v>7</v>
      </c>
      <c r="J1230" s="57" t="s">
        <v>325</v>
      </c>
      <c r="K1230" s="24"/>
      <c r="O1230"/>
    </row>
    <row r="1231" spans="2:15" s="23" customFormat="1" ht="15">
      <c r="B1231" s="60">
        <v>2630</v>
      </c>
      <c r="C1231" s="38" t="s">
        <v>326</v>
      </c>
      <c r="D1231" s="30">
        <v>21</v>
      </c>
      <c r="E1231" s="30" t="s">
        <v>221</v>
      </c>
      <c r="F1231" s="37">
        <v>2468.3219999999997</v>
      </c>
      <c r="G1231" s="59">
        <v>-0.43369915727037772</v>
      </c>
      <c r="H1231" s="35">
        <v>543</v>
      </c>
      <c r="I1231" s="58">
        <v>8</v>
      </c>
      <c r="J1231" s="57" t="s">
        <v>325</v>
      </c>
      <c r="K1231" s="24"/>
      <c r="O1231"/>
    </row>
    <row r="1232" spans="2:15" s="23" customFormat="1" ht="15">
      <c r="B1232" s="60">
        <v>2630</v>
      </c>
      <c r="C1232" s="38" t="s">
        <v>326</v>
      </c>
      <c r="D1232" s="30">
        <v>14</v>
      </c>
      <c r="E1232" s="30" t="s">
        <v>215</v>
      </c>
      <c r="F1232" s="37">
        <v>3860.2850000000003</v>
      </c>
      <c r="G1232" s="59">
        <v>-0.42740115917916122</v>
      </c>
      <c r="H1232" s="35">
        <v>550</v>
      </c>
      <c r="I1232" s="58">
        <v>8</v>
      </c>
      <c r="J1232" s="57" t="s">
        <v>325</v>
      </c>
      <c r="K1232" s="24"/>
      <c r="O1232"/>
    </row>
    <row r="1233" spans="2:15" s="23" customFormat="1" ht="15">
      <c r="B1233" s="60">
        <v>2630</v>
      </c>
      <c r="C1233" s="38" t="s">
        <v>326</v>
      </c>
      <c r="D1233" s="30">
        <v>37</v>
      </c>
      <c r="E1233" s="30" t="s">
        <v>327</v>
      </c>
      <c r="F1233" s="37">
        <v>2709.0509999999995</v>
      </c>
      <c r="G1233" s="59">
        <v>-0.42392789069314646</v>
      </c>
      <c r="H1233" s="35">
        <v>552</v>
      </c>
      <c r="I1233" s="58">
        <v>8</v>
      </c>
      <c r="J1233" s="57" t="s">
        <v>325</v>
      </c>
      <c r="K1233" s="24"/>
      <c r="O1233"/>
    </row>
    <row r="1234" spans="2:15" s="23" customFormat="1" ht="15">
      <c r="B1234" s="60">
        <v>2630</v>
      </c>
      <c r="C1234" s="38" t="s">
        <v>326</v>
      </c>
      <c r="D1234" s="30">
        <v>34</v>
      </c>
      <c r="E1234" s="30" t="s">
        <v>224</v>
      </c>
      <c r="F1234" s="37">
        <v>3912.5179999999991</v>
      </c>
      <c r="G1234" s="59">
        <v>-0.34712664590830872</v>
      </c>
      <c r="H1234" s="35">
        <v>594</v>
      </c>
      <c r="I1234" s="58">
        <v>9</v>
      </c>
      <c r="J1234" s="57" t="s">
        <v>325</v>
      </c>
      <c r="K1234" s="24"/>
      <c r="O1234"/>
    </row>
    <row r="1235" spans="2:15" s="23" customFormat="1" ht="15">
      <c r="B1235" s="60">
        <v>2630</v>
      </c>
      <c r="C1235" s="38" t="s">
        <v>326</v>
      </c>
      <c r="D1235" s="30">
        <v>36</v>
      </c>
      <c r="E1235" s="30" t="s">
        <v>217</v>
      </c>
      <c r="F1235" s="37">
        <v>3419.3389999999999</v>
      </c>
      <c r="G1235" s="59">
        <v>-0.22630139827904366</v>
      </c>
      <c r="H1235" s="35">
        <v>680</v>
      </c>
      <c r="I1235" s="58">
        <v>9</v>
      </c>
      <c r="J1235" s="57" t="s">
        <v>325</v>
      </c>
      <c r="K1235" s="24"/>
      <c r="O1235"/>
    </row>
    <row r="1236" spans="2:15" s="23" customFormat="1" ht="15">
      <c r="B1236" s="60">
        <v>2630</v>
      </c>
      <c r="C1236" s="38" t="s">
        <v>326</v>
      </c>
      <c r="D1236" s="30">
        <v>35</v>
      </c>
      <c r="E1236" s="30" t="s">
        <v>216</v>
      </c>
      <c r="F1236" s="37">
        <v>2368.1260000000011</v>
      </c>
      <c r="G1236" s="59">
        <v>-0.22208193322039868</v>
      </c>
      <c r="H1236" s="35">
        <v>684</v>
      </c>
      <c r="I1236" s="58">
        <v>9</v>
      </c>
      <c r="J1236" s="57" t="s">
        <v>325</v>
      </c>
      <c r="K1236" s="24"/>
      <c r="O1236"/>
    </row>
    <row r="1237" spans="2:15" s="23" customFormat="1" ht="15">
      <c r="B1237" s="60">
        <v>2630</v>
      </c>
      <c r="C1237" s="38" t="s">
        <v>326</v>
      </c>
      <c r="D1237" s="30">
        <v>23</v>
      </c>
      <c r="E1237" s="30" t="s">
        <v>229</v>
      </c>
      <c r="F1237" s="37">
        <v>2507.9480000000012</v>
      </c>
      <c r="G1237" s="59">
        <v>-0.11268925268443057</v>
      </c>
      <c r="H1237" s="35">
        <v>757</v>
      </c>
      <c r="I1237" s="58">
        <v>10</v>
      </c>
      <c r="J1237" s="57" t="s">
        <v>325</v>
      </c>
      <c r="K1237" s="24"/>
      <c r="O1237"/>
    </row>
    <row r="1238" spans="2:15" s="23" customFormat="1" ht="15">
      <c r="B1238" s="60">
        <v>2630</v>
      </c>
      <c r="C1238" s="38" t="s">
        <v>326</v>
      </c>
      <c r="D1238" s="30">
        <v>32</v>
      </c>
      <c r="E1238" s="30" t="s">
        <v>209</v>
      </c>
      <c r="F1238" s="37">
        <v>3287.127</v>
      </c>
      <c r="G1238" s="59">
        <v>5.6785364790740957E-2</v>
      </c>
      <c r="H1238" s="35">
        <v>868</v>
      </c>
      <c r="I1238" s="58">
        <v>11</v>
      </c>
      <c r="J1238" s="57" t="s">
        <v>325</v>
      </c>
      <c r="K1238" s="24"/>
      <c r="O1238"/>
    </row>
    <row r="1239" spans="2:15" s="23" customFormat="1" ht="15">
      <c r="B1239" s="60">
        <v>2300</v>
      </c>
      <c r="C1239" s="38" t="s">
        <v>323</v>
      </c>
      <c r="D1239" s="30">
        <v>1</v>
      </c>
      <c r="E1239" s="30" t="s">
        <v>61</v>
      </c>
      <c r="F1239" s="37">
        <v>5709.2340000000004</v>
      </c>
      <c r="G1239" s="59">
        <v>0.97565602117640104</v>
      </c>
      <c r="H1239" s="35">
        <v>1334</v>
      </c>
      <c r="I1239" s="58">
        <v>14</v>
      </c>
      <c r="J1239" s="57" t="s">
        <v>322</v>
      </c>
      <c r="K1239" s="24"/>
      <c r="O1239"/>
    </row>
    <row r="1240" spans="2:15" s="23" customFormat="1" ht="15">
      <c r="B1240" s="60">
        <v>2300</v>
      </c>
      <c r="C1240" s="38" t="s">
        <v>323</v>
      </c>
      <c r="D1240" s="30">
        <v>3</v>
      </c>
      <c r="E1240" s="30" t="s">
        <v>324</v>
      </c>
      <c r="F1240" s="37">
        <v>6429.3750000000009</v>
      </c>
      <c r="G1240" s="59">
        <v>1.2673844860671508</v>
      </c>
      <c r="H1240" s="35">
        <v>1429</v>
      </c>
      <c r="I1240" s="58">
        <v>15</v>
      </c>
      <c r="J1240" s="57" t="s">
        <v>322</v>
      </c>
      <c r="K1240" s="24"/>
      <c r="O1240"/>
    </row>
    <row r="1241" spans="2:15" s="23" customFormat="1" ht="15">
      <c r="B1241" s="60">
        <v>2300</v>
      </c>
      <c r="C1241" s="38" t="s">
        <v>323</v>
      </c>
      <c r="D1241" s="30">
        <v>2</v>
      </c>
      <c r="E1241" s="30" t="s">
        <v>63</v>
      </c>
      <c r="F1241" s="37">
        <v>3381.66</v>
      </c>
      <c r="G1241" s="59">
        <v>1.3018320679571302</v>
      </c>
      <c r="H1241" s="35">
        <v>1438</v>
      </c>
      <c r="I1241" s="58">
        <v>15</v>
      </c>
      <c r="J1241" s="57" t="s">
        <v>322</v>
      </c>
      <c r="K1241" s="24"/>
      <c r="O1241"/>
    </row>
    <row r="1242" spans="2:15" s="23" customFormat="1" ht="15">
      <c r="B1242" s="60">
        <v>9600</v>
      </c>
      <c r="C1242" s="38" t="s">
        <v>319</v>
      </c>
      <c r="D1242" s="30">
        <v>22</v>
      </c>
      <c r="E1242" s="30" t="s">
        <v>227</v>
      </c>
      <c r="F1242" s="37">
        <v>2019.3579999999993</v>
      </c>
      <c r="G1242" s="59">
        <v>-1.0417041474193154</v>
      </c>
      <c r="H1242" s="35">
        <v>283</v>
      </c>
      <c r="I1242" s="58">
        <v>5</v>
      </c>
      <c r="J1242" s="57" t="s">
        <v>318</v>
      </c>
      <c r="K1242" s="24"/>
      <c r="O1242"/>
    </row>
    <row r="1243" spans="2:15" s="23" customFormat="1" ht="15">
      <c r="B1243" s="60">
        <v>9600</v>
      </c>
      <c r="C1243" s="38" t="s">
        <v>319</v>
      </c>
      <c r="D1243" s="30">
        <v>13</v>
      </c>
      <c r="E1243" s="30" t="s">
        <v>213</v>
      </c>
      <c r="F1243" s="37">
        <v>3413.4869999999983</v>
      </c>
      <c r="G1243" s="59">
        <v>-0.83095451601728132</v>
      </c>
      <c r="H1243" s="35">
        <v>354</v>
      </c>
      <c r="I1243" s="58">
        <v>6</v>
      </c>
      <c r="J1243" s="57" t="s">
        <v>318</v>
      </c>
      <c r="K1243" s="24"/>
      <c r="O1243"/>
    </row>
    <row r="1244" spans="2:15" s="23" customFormat="1" ht="15">
      <c r="B1244" s="60">
        <v>9600</v>
      </c>
      <c r="C1244" s="38" t="s">
        <v>319</v>
      </c>
      <c r="D1244" s="30">
        <v>25</v>
      </c>
      <c r="E1244" s="30" t="s">
        <v>321</v>
      </c>
      <c r="F1244" s="37">
        <v>3371.0360000000005</v>
      </c>
      <c r="G1244" s="59">
        <v>-0.81741415782898819</v>
      </c>
      <c r="H1244" s="35">
        <v>366</v>
      </c>
      <c r="I1244" s="58">
        <v>6</v>
      </c>
      <c r="J1244" s="57" t="s">
        <v>318</v>
      </c>
      <c r="K1244" s="24"/>
      <c r="O1244"/>
    </row>
    <row r="1245" spans="2:15" s="23" customFormat="1" ht="15">
      <c r="B1245" s="60">
        <v>9600</v>
      </c>
      <c r="C1245" s="38" t="s">
        <v>319</v>
      </c>
      <c r="D1245" s="30">
        <v>23</v>
      </c>
      <c r="E1245" s="30" t="s">
        <v>320</v>
      </c>
      <c r="F1245" s="37">
        <v>2971.3750000000005</v>
      </c>
      <c r="G1245" s="59">
        <v>-0.4726969367062589</v>
      </c>
      <c r="H1245" s="35">
        <v>524</v>
      </c>
      <c r="I1245" s="58">
        <v>8</v>
      </c>
      <c r="J1245" s="57" t="s">
        <v>318</v>
      </c>
      <c r="K1245" s="24"/>
      <c r="O1245"/>
    </row>
    <row r="1246" spans="2:15" s="23" customFormat="1" ht="15">
      <c r="B1246" s="60">
        <v>9600</v>
      </c>
      <c r="C1246" s="38" t="s">
        <v>319</v>
      </c>
      <c r="D1246" s="30">
        <v>32</v>
      </c>
      <c r="E1246" s="30" t="s">
        <v>209</v>
      </c>
      <c r="F1246" s="37">
        <v>3529.69</v>
      </c>
      <c r="G1246" s="59">
        <v>-0.30206567203651424</v>
      </c>
      <c r="H1246" s="35">
        <v>622</v>
      </c>
      <c r="I1246" s="58">
        <v>9</v>
      </c>
      <c r="J1246" s="57" t="s">
        <v>318</v>
      </c>
      <c r="K1246" s="24"/>
      <c r="O1246"/>
    </row>
    <row r="1247" spans="2:15" s="23" customFormat="1" ht="15">
      <c r="B1247" s="60">
        <v>9600</v>
      </c>
      <c r="C1247" s="38" t="s">
        <v>319</v>
      </c>
      <c r="D1247" s="30">
        <v>33</v>
      </c>
      <c r="E1247" s="30" t="s">
        <v>223</v>
      </c>
      <c r="F1247" s="37">
        <v>3046.2850000000008</v>
      </c>
      <c r="G1247" s="59">
        <v>-0.10280049655664049</v>
      </c>
      <c r="H1247" s="35">
        <v>761</v>
      </c>
      <c r="I1247" s="58">
        <v>10</v>
      </c>
      <c r="J1247" s="57" t="s">
        <v>318</v>
      </c>
      <c r="K1247" s="24"/>
      <c r="O1247"/>
    </row>
    <row r="1248" spans="2:15" s="23" customFormat="1" ht="15">
      <c r="B1248" s="60">
        <v>9600</v>
      </c>
      <c r="C1248" s="38" t="s">
        <v>319</v>
      </c>
      <c r="D1248" s="30">
        <v>12</v>
      </c>
      <c r="E1248" s="30" t="s">
        <v>212</v>
      </c>
      <c r="F1248" s="37">
        <v>4398.8450000000012</v>
      </c>
      <c r="G1248" s="59">
        <v>7.4084450304136795E-2</v>
      </c>
      <c r="H1248" s="35">
        <v>883</v>
      </c>
      <c r="I1248" s="58">
        <v>11</v>
      </c>
      <c r="J1248" s="57" t="s">
        <v>318</v>
      </c>
      <c r="K1248" s="24"/>
      <c r="O1248"/>
    </row>
    <row r="1249" spans="2:15" s="23" customFormat="1" ht="15">
      <c r="B1249" s="60">
        <v>9600</v>
      </c>
      <c r="C1249" s="38" t="s">
        <v>319</v>
      </c>
      <c r="D1249" s="30">
        <v>34</v>
      </c>
      <c r="E1249" s="30" t="s">
        <v>224</v>
      </c>
      <c r="F1249" s="37">
        <v>4894.2950000000001</v>
      </c>
      <c r="G1249" s="59">
        <v>0.18680288686219654</v>
      </c>
      <c r="H1249" s="35">
        <v>949</v>
      </c>
      <c r="I1249" s="58">
        <v>11</v>
      </c>
      <c r="J1249" s="57" t="s">
        <v>318</v>
      </c>
      <c r="K1249" s="24"/>
      <c r="O1249"/>
    </row>
    <row r="1250" spans="2:15" s="23" customFormat="1" ht="15">
      <c r="B1250" s="60">
        <v>9600</v>
      </c>
      <c r="C1250" s="38" t="s">
        <v>319</v>
      </c>
      <c r="D1250" s="30">
        <v>31</v>
      </c>
      <c r="E1250" s="30" t="s">
        <v>210</v>
      </c>
      <c r="F1250" s="37">
        <v>3121.8520000000003</v>
      </c>
      <c r="G1250" s="59">
        <v>0.20821028457602553</v>
      </c>
      <c r="H1250" s="35">
        <v>963</v>
      </c>
      <c r="I1250" s="58">
        <v>11</v>
      </c>
      <c r="J1250" s="57" t="s">
        <v>318</v>
      </c>
      <c r="K1250" s="24"/>
      <c r="O1250"/>
    </row>
    <row r="1251" spans="2:15" s="23" customFormat="1" ht="15">
      <c r="B1251" s="60">
        <v>9600</v>
      </c>
      <c r="C1251" s="38" t="s">
        <v>319</v>
      </c>
      <c r="D1251" s="30">
        <v>14</v>
      </c>
      <c r="E1251" s="30" t="s">
        <v>215</v>
      </c>
      <c r="F1251" s="37">
        <v>3493.6780000000008</v>
      </c>
      <c r="G1251" s="59">
        <v>0.38006368627231069</v>
      </c>
      <c r="H1251" s="35">
        <v>1056</v>
      </c>
      <c r="I1251" s="58">
        <v>12</v>
      </c>
      <c r="J1251" s="57" t="s">
        <v>318</v>
      </c>
      <c r="K1251" s="24"/>
      <c r="O1251"/>
    </row>
    <row r="1252" spans="2:15" s="23" customFormat="1" ht="15">
      <c r="B1252" s="60">
        <v>9600</v>
      </c>
      <c r="C1252" s="38" t="s">
        <v>319</v>
      </c>
      <c r="D1252" s="30">
        <v>11</v>
      </c>
      <c r="E1252" s="30" t="s">
        <v>235</v>
      </c>
      <c r="F1252" s="37">
        <v>2478.0680000000011</v>
      </c>
      <c r="G1252" s="59">
        <v>0.53992521218051315</v>
      </c>
      <c r="H1252" s="35">
        <v>1143</v>
      </c>
      <c r="I1252" s="58">
        <v>12</v>
      </c>
      <c r="J1252" s="57" t="s">
        <v>318</v>
      </c>
      <c r="K1252" s="24"/>
      <c r="O1252"/>
    </row>
    <row r="1253" spans="2:15" s="23" customFormat="1" ht="15">
      <c r="B1253" s="60">
        <v>1137</v>
      </c>
      <c r="C1253" s="38" t="s">
        <v>317</v>
      </c>
      <c r="D1253" s="30">
        <v>1</v>
      </c>
      <c r="E1253" s="30" t="s">
        <v>61</v>
      </c>
      <c r="F1253" s="37">
        <v>2241.1419999999998</v>
      </c>
      <c r="G1253" s="59">
        <v>-0.72284189487917661</v>
      </c>
      <c r="H1253" s="35">
        <v>408</v>
      </c>
      <c r="I1253" s="58">
        <v>7</v>
      </c>
      <c r="J1253" s="57" t="s">
        <v>316</v>
      </c>
      <c r="K1253" s="24"/>
      <c r="O1253"/>
    </row>
    <row r="1254" spans="2:15" s="23" customFormat="1" ht="15">
      <c r="B1254" s="60">
        <v>8200</v>
      </c>
      <c r="C1254" s="38" t="s">
        <v>314</v>
      </c>
      <c r="D1254" s="30">
        <v>23</v>
      </c>
      <c r="E1254" s="30" t="s">
        <v>229</v>
      </c>
      <c r="F1254" s="37">
        <v>2160.873</v>
      </c>
      <c r="G1254" s="59">
        <v>-5.7122837741803031E-2</v>
      </c>
      <c r="H1254" s="35">
        <v>785</v>
      </c>
      <c r="I1254" s="58">
        <v>10</v>
      </c>
      <c r="J1254" s="57" t="s">
        <v>313</v>
      </c>
      <c r="K1254" s="24"/>
      <c r="O1254"/>
    </row>
    <row r="1255" spans="2:15" s="23" customFormat="1" ht="15">
      <c r="B1255" s="60">
        <v>8200</v>
      </c>
      <c r="C1255" s="38" t="s">
        <v>314</v>
      </c>
      <c r="D1255" s="30">
        <v>22</v>
      </c>
      <c r="E1255" s="30" t="s">
        <v>227</v>
      </c>
      <c r="F1255" s="37">
        <v>5099.174</v>
      </c>
      <c r="G1255" s="59">
        <v>8.8173615774513863E-3</v>
      </c>
      <c r="H1255" s="35">
        <v>833</v>
      </c>
      <c r="I1255" s="58">
        <v>10</v>
      </c>
      <c r="J1255" s="57" t="s">
        <v>313</v>
      </c>
      <c r="K1255" s="24"/>
      <c r="O1255"/>
    </row>
    <row r="1256" spans="2:15" s="23" customFormat="1" ht="15">
      <c r="B1256" s="60">
        <v>8200</v>
      </c>
      <c r="C1256" s="38" t="s">
        <v>314</v>
      </c>
      <c r="D1256" s="30">
        <v>33</v>
      </c>
      <c r="E1256" s="30" t="s">
        <v>223</v>
      </c>
      <c r="F1256" s="37">
        <v>3238.6710000000003</v>
      </c>
      <c r="G1256" s="59">
        <v>0.23964081056558151</v>
      </c>
      <c r="H1256" s="35">
        <v>988</v>
      </c>
      <c r="I1256" s="58">
        <v>11</v>
      </c>
      <c r="J1256" s="57" t="s">
        <v>313</v>
      </c>
      <c r="K1256" s="24"/>
      <c r="O1256"/>
    </row>
    <row r="1257" spans="2:15" s="23" customFormat="1" ht="15">
      <c r="B1257" s="60">
        <v>8200</v>
      </c>
      <c r="C1257" s="38" t="s">
        <v>314</v>
      </c>
      <c r="D1257" s="30">
        <v>32</v>
      </c>
      <c r="E1257" s="30" t="s">
        <v>315</v>
      </c>
      <c r="F1257" s="37">
        <v>3989.6850000000018</v>
      </c>
      <c r="G1257" s="59">
        <v>0.24306366847413419</v>
      </c>
      <c r="H1257" s="35">
        <v>990</v>
      </c>
      <c r="I1257" s="58">
        <v>11</v>
      </c>
      <c r="J1257" s="57" t="s">
        <v>313</v>
      </c>
      <c r="K1257" s="24"/>
      <c r="O1257"/>
    </row>
    <row r="1258" spans="2:15" s="23" customFormat="1" ht="15">
      <c r="B1258" s="60">
        <v>8200</v>
      </c>
      <c r="C1258" s="38" t="s">
        <v>314</v>
      </c>
      <c r="D1258" s="30">
        <v>21</v>
      </c>
      <c r="E1258" s="30" t="s">
        <v>221</v>
      </c>
      <c r="F1258" s="37">
        <v>4294.1949999999988</v>
      </c>
      <c r="G1258" s="59">
        <v>0.32910584905143081</v>
      </c>
      <c r="H1258" s="35">
        <v>1027</v>
      </c>
      <c r="I1258" s="58">
        <v>12</v>
      </c>
      <c r="J1258" s="57" t="s">
        <v>313</v>
      </c>
      <c r="K1258" s="24"/>
      <c r="O1258"/>
    </row>
    <row r="1259" spans="2:15" s="23" customFormat="1" ht="15">
      <c r="B1259" s="60">
        <v>8200</v>
      </c>
      <c r="C1259" s="38" t="s">
        <v>314</v>
      </c>
      <c r="D1259" s="30">
        <v>14</v>
      </c>
      <c r="E1259" s="30" t="s">
        <v>215</v>
      </c>
      <c r="F1259" s="37">
        <v>3280.47</v>
      </c>
      <c r="G1259" s="59">
        <v>0.45121774073152443</v>
      </c>
      <c r="H1259" s="35">
        <v>1099</v>
      </c>
      <c r="I1259" s="58">
        <v>12</v>
      </c>
      <c r="J1259" s="57" t="s">
        <v>313</v>
      </c>
      <c r="K1259" s="24"/>
      <c r="O1259"/>
    </row>
    <row r="1260" spans="2:15" s="23" customFormat="1" ht="15">
      <c r="B1260" s="60">
        <v>8200</v>
      </c>
      <c r="C1260" s="38" t="s">
        <v>314</v>
      </c>
      <c r="D1260" s="30">
        <v>13</v>
      </c>
      <c r="E1260" s="30" t="s">
        <v>213</v>
      </c>
      <c r="F1260" s="37">
        <v>3322.8830000000003</v>
      </c>
      <c r="G1260" s="59">
        <v>0.49507483462231461</v>
      </c>
      <c r="H1260" s="35">
        <v>1119</v>
      </c>
      <c r="I1260" s="58">
        <v>12</v>
      </c>
      <c r="J1260" s="57" t="s">
        <v>313</v>
      </c>
      <c r="K1260" s="24"/>
      <c r="O1260"/>
    </row>
    <row r="1261" spans="2:15" s="23" customFormat="1" ht="15">
      <c r="B1261" s="60">
        <v>8200</v>
      </c>
      <c r="C1261" s="38" t="s">
        <v>314</v>
      </c>
      <c r="D1261" s="30">
        <v>34</v>
      </c>
      <c r="E1261" s="30" t="s">
        <v>224</v>
      </c>
      <c r="F1261" s="37">
        <v>3876.07</v>
      </c>
      <c r="G1261" s="59">
        <v>0.57491656827044391</v>
      </c>
      <c r="H1261" s="35">
        <v>1156</v>
      </c>
      <c r="I1261" s="58">
        <v>12</v>
      </c>
      <c r="J1261" s="57" t="s">
        <v>313</v>
      </c>
      <c r="K1261" s="24"/>
      <c r="O1261"/>
    </row>
    <row r="1262" spans="2:15" s="23" customFormat="1" ht="15">
      <c r="B1262" s="60">
        <v>8200</v>
      </c>
      <c r="C1262" s="38" t="s">
        <v>314</v>
      </c>
      <c r="D1262" s="30">
        <v>11</v>
      </c>
      <c r="E1262" s="30" t="s">
        <v>235</v>
      </c>
      <c r="F1262" s="37">
        <v>4651.070999999999</v>
      </c>
      <c r="G1262" s="59">
        <v>0.82945506592188245</v>
      </c>
      <c r="H1262" s="35">
        <v>1277</v>
      </c>
      <c r="I1262" s="58">
        <v>13</v>
      </c>
      <c r="J1262" s="57" t="s">
        <v>313</v>
      </c>
      <c r="K1262" s="24"/>
      <c r="O1262"/>
    </row>
    <row r="1263" spans="2:15" s="23" customFormat="1" ht="15">
      <c r="B1263" s="60">
        <v>8200</v>
      </c>
      <c r="C1263" s="38" t="s">
        <v>314</v>
      </c>
      <c r="D1263" s="30">
        <v>12</v>
      </c>
      <c r="E1263" s="30" t="s">
        <v>212</v>
      </c>
      <c r="F1263" s="37">
        <v>3195.7640000000006</v>
      </c>
      <c r="G1263" s="59">
        <v>1.0278626126615944</v>
      </c>
      <c r="H1263" s="35">
        <v>1348</v>
      </c>
      <c r="I1263" s="58">
        <v>14</v>
      </c>
      <c r="J1263" s="57" t="s">
        <v>313</v>
      </c>
      <c r="K1263" s="24"/>
      <c r="O1263"/>
    </row>
    <row r="1264" spans="2:15" s="23" customFormat="1" ht="15">
      <c r="B1264" s="60">
        <v>1034</v>
      </c>
      <c r="C1264" s="38" t="s">
        <v>312</v>
      </c>
      <c r="D1264" s="30">
        <v>6</v>
      </c>
      <c r="E1264" s="30" t="s">
        <v>189</v>
      </c>
      <c r="F1264" s="37">
        <v>4480.5239999999994</v>
      </c>
      <c r="G1264" s="59">
        <v>-1.2390104242615199</v>
      </c>
      <c r="H1264" s="35">
        <v>203</v>
      </c>
      <c r="I1264" s="58">
        <v>4</v>
      </c>
      <c r="J1264" s="57" t="s">
        <v>311</v>
      </c>
      <c r="K1264" s="24"/>
      <c r="O1264"/>
    </row>
    <row r="1265" spans="2:15" s="23" customFormat="1" ht="15">
      <c r="B1265" s="60">
        <v>1034</v>
      </c>
      <c r="C1265" s="38" t="s">
        <v>312</v>
      </c>
      <c r="D1265" s="30">
        <v>7</v>
      </c>
      <c r="E1265" s="30" t="s">
        <v>187</v>
      </c>
      <c r="F1265" s="37">
        <v>2519.4789999999985</v>
      </c>
      <c r="G1265" s="59">
        <v>-0.82846166048269265</v>
      </c>
      <c r="H1265" s="35">
        <v>356</v>
      </c>
      <c r="I1265" s="58">
        <v>6</v>
      </c>
      <c r="J1265" s="57" t="s">
        <v>311</v>
      </c>
      <c r="K1265" s="24"/>
      <c r="O1265"/>
    </row>
    <row r="1266" spans="2:15" s="23" customFormat="1" ht="15">
      <c r="B1266" s="60">
        <v>1034</v>
      </c>
      <c r="C1266" s="38" t="s">
        <v>312</v>
      </c>
      <c r="D1266" s="30">
        <v>3</v>
      </c>
      <c r="E1266" s="30" t="s">
        <v>64</v>
      </c>
      <c r="F1266" s="37">
        <v>3064.7</v>
      </c>
      <c r="G1266" s="59">
        <v>-0.69286250105085234</v>
      </c>
      <c r="H1266" s="35">
        <v>425</v>
      </c>
      <c r="I1266" s="58">
        <v>7</v>
      </c>
      <c r="J1266" s="57" t="s">
        <v>311</v>
      </c>
      <c r="K1266" s="24"/>
      <c r="O1266"/>
    </row>
    <row r="1267" spans="2:15" s="23" customFormat="1" ht="15">
      <c r="B1267" s="60">
        <v>1034</v>
      </c>
      <c r="C1267" s="38" t="s">
        <v>312</v>
      </c>
      <c r="D1267" s="30">
        <v>2</v>
      </c>
      <c r="E1267" s="30" t="s">
        <v>63</v>
      </c>
      <c r="F1267" s="37">
        <v>3977.8090000000011</v>
      </c>
      <c r="G1267" s="59">
        <v>-0.58650205329341454</v>
      </c>
      <c r="H1267" s="35">
        <v>474</v>
      </c>
      <c r="I1267" s="58">
        <v>7</v>
      </c>
      <c r="J1267" s="57" t="s">
        <v>311</v>
      </c>
      <c r="K1267" s="24"/>
      <c r="O1267"/>
    </row>
    <row r="1268" spans="2:15" s="23" customFormat="1" ht="15">
      <c r="B1268" s="60">
        <v>1034</v>
      </c>
      <c r="C1268" s="38" t="s">
        <v>312</v>
      </c>
      <c r="D1268" s="30">
        <v>5</v>
      </c>
      <c r="E1268" s="30" t="s">
        <v>191</v>
      </c>
      <c r="F1268" s="37">
        <v>3961.2089999999989</v>
      </c>
      <c r="G1268" s="59">
        <v>-0.54712574464556563</v>
      </c>
      <c r="H1268" s="35">
        <v>498</v>
      </c>
      <c r="I1268" s="58">
        <v>7</v>
      </c>
      <c r="J1268" s="57" t="s">
        <v>311</v>
      </c>
      <c r="K1268" s="24"/>
      <c r="O1268"/>
    </row>
    <row r="1269" spans="2:15" s="23" customFormat="1" ht="15">
      <c r="B1269" s="60">
        <v>1034</v>
      </c>
      <c r="C1269" s="38" t="s">
        <v>312</v>
      </c>
      <c r="D1269" s="30">
        <v>4</v>
      </c>
      <c r="E1269" s="30" t="s">
        <v>193</v>
      </c>
      <c r="F1269" s="37">
        <v>2141.558</v>
      </c>
      <c r="G1269" s="59">
        <v>-0.34568709203398557</v>
      </c>
      <c r="H1269" s="35">
        <v>598</v>
      </c>
      <c r="I1269" s="58">
        <v>9</v>
      </c>
      <c r="J1269" s="57" t="s">
        <v>311</v>
      </c>
      <c r="K1269" s="24"/>
      <c r="O1269"/>
    </row>
    <row r="1270" spans="2:15" s="23" customFormat="1" ht="15">
      <c r="B1270" s="60">
        <v>469</v>
      </c>
      <c r="C1270" s="38" t="s">
        <v>310</v>
      </c>
      <c r="D1270" s="30">
        <v>3</v>
      </c>
      <c r="E1270" s="30" t="s">
        <v>64</v>
      </c>
      <c r="F1270" s="37">
        <v>3014.5970000000007</v>
      </c>
      <c r="G1270" s="59">
        <v>-0.43426042213588761</v>
      </c>
      <c r="H1270" s="35">
        <v>541</v>
      </c>
      <c r="I1270" s="58">
        <v>8</v>
      </c>
      <c r="J1270" s="57" t="s">
        <v>309</v>
      </c>
      <c r="K1270" s="24"/>
      <c r="O1270"/>
    </row>
    <row r="1271" spans="2:15" s="23" customFormat="1" ht="15">
      <c r="B1271" s="60">
        <v>469</v>
      </c>
      <c r="C1271" s="38" t="s">
        <v>310</v>
      </c>
      <c r="D1271" s="30">
        <v>2</v>
      </c>
      <c r="E1271" s="30" t="s">
        <v>63</v>
      </c>
      <c r="F1271" s="37">
        <v>4209.5720000000001</v>
      </c>
      <c r="G1271" s="59">
        <v>-0.19473239316768023</v>
      </c>
      <c r="H1271" s="35">
        <v>701</v>
      </c>
      <c r="I1271" s="58">
        <v>10</v>
      </c>
      <c r="J1271" s="57" t="s">
        <v>309</v>
      </c>
      <c r="K1271" s="24"/>
      <c r="O1271"/>
    </row>
    <row r="1272" spans="2:15" s="23" customFormat="1" ht="15">
      <c r="B1272" s="60">
        <v>469</v>
      </c>
      <c r="C1272" s="38" t="s">
        <v>310</v>
      </c>
      <c r="D1272" s="30">
        <v>4</v>
      </c>
      <c r="E1272" s="30" t="s">
        <v>193</v>
      </c>
      <c r="F1272" s="37">
        <v>2618.415</v>
      </c>
      <c r="G1272" s="59">
        <v>-0.15012924833546795</v>
      </c>
      <c r="H1272" s="35">
        <v>726</v>
      </c>
      <c r="I1272" s="58">
        <v>10</v>
      </c>
      <c r="J1272" s="57" t="s">
        <v>309</v>
      </c>
      <c r="K1272" s="24"/>
      <c r="O1272"/>
    </row>
    <row r="1273" spans="2:15" s="23" customFormat="1" ht="15">
      <c r="B1273" s="60">
        <v>2800</v>
      </c>
      <c r="C1273" s="38" t="s">
        <v>307</v>
      </c>
      <c r="D1273" s="30">
        <v>4</v>
      </c>
      <c r="E1273" s="30" t="s">
        <v>193</v>
      </c>
      <c r="F1273" s="37">
        <v>4048.4740000000002</v>
      </c>
      <c r="G1273" s="59">
        <v>-0.58178458585661286</v>
      </c>
      <c r="H1273" s="35">
        <v>478</v>
      </c>
      <c r="I1273" s="58">
        <v>7</v>
      </c>
      <c r="J1273" s="57" t="s">
        <v>305</v>
      </c>
      <c r="K1273" s="24"/>
      <c r="O1273"/>
    </row>
    <row r="1274" spans="2:15" s="23" customFormat="1" ht="15">
      <c r="B1274" s="60">
        <v>2800</v>
      </c>
      <c r="C1274" s="38" t="s">
        <v>307</v>
      </c>
      <c r="D1274" s="30">
        <v>8</v>
      </c>
      <c r="E1274" s="30" t="s">
        <v>192</v>
      </c>
      <c r="F1274" s="37">
        <v>3629.8580000000015</v>
      </c>
      <c r="G1274" s="59">
        <v>-0.23237448390008977</v>
      </c>
      <c r="H1274" s="35">
        <v>671</v>
      </c>
      <c r="I1274" s="58">
        <v>9</v>
      </c>
      <c r="J1274" s="57" t="s">
        <v>305</v>
      </c>
      <c r="K1274" s="24"/>
      <c r="O1274"/>
    </row>
    <row r="1275" spans="2:15" s="23" customFormat="1" ht="15">
      <c r="B1275" s="60">
        <v>2800</v>
      </c>
      <c r="C1275" s="38" t="s">
        <v>307</v>
      </c>
      <c r="D1275" s="30">
        <v>3</v>
      </c>
      <c r="E1275" s="30" t="s">
        <v>64</v>
      </c>
      <c r="F1275" s="37">
        <v>3232.9110000000005</v>
      </c>
      <c r="G1275" s="59">
        <v>-0.17514566117093447</v>
      </c>
      <c r="H1275" s="35">
        <v>709</v>
      </c>
      <c r="I1275" s="58">
        <v>10</v>
      </c>
      <c r="J1275" s="57" t="s">
        <v>305</v>
      </c>
      <c r="K1275" s="24"/>
      <c r="O1275"/>
    </row>
    <row r="1276" spans="2:15" s="23" customFormat="1" ht="15">
      <c r="B1276" s="60">
        <v>2800</v>
      </c>
      <c r="C1276" s="38" t="s">
        <v>307</v>
      </c>
      <c r="D1276" s="30">
        <v>6</v>
      </c>
      <c r="E1276" s="30" t="s">
        <v>308</v>
      </c>
      <c r="F1276" s="37">
        <v>4663.9819999999991</v>
      </c>
      <c r="G1276" s="59">
        <v>-0.1401825480519758</v>
      </c>
      <c r="H1276" s="35">
        <v>733</v>
      </c>
      <c r="I1276" s="58">
        <v>10</v>
      </c>
      <c r="J1276" s="57" t="s">
        <v>305</v>
      </c>
      <c r="K1276" s="24"/>
      <c r="O1276"/>
    </row>
    <row r="1277" spans="2:15" s="23" customFormat="1" ht="15">
      <c r="B1277" s="60">
        <v>2800</v>
      </c>
      <c r="C1277" s="38" t="s">
        <v>307</v>
      </c>
      <c r="D1277" s="30">
        <v>2</v>
      </c>
      <c r="E1277" s="30" t="s">
        <v>63</v>
      </c>
      <c r="F1277" s="37">
        <v>4682.4680000000017</v>
      </c>
      <c r="G1277" s="59">
        <v>3.675705041338468E-2</v>
      </c>
      <c r="H1277" s="35">
        <v>853</v>
      </c>
      <c r="I1277" s="58">
        <v>11</v>
      </c>
      <c r="J1277" s="57" t="s">
        <v>305</v>
      </c>
      <c r="K1277" s="24"/>
      <c r="O1277"/>
    </row>
    <row r="1278" spans="2:15" s="23" customFormat="1" ht="15">
      <c r="B1278" s="60">
        <v>2800</v>
      </c>
      <c r="C1278" s="38" t="s">
        <v>307</v>
      </c>
      <c r="D1278" s="30">
        <v>10</v>
      </c>
      <c r="E1278" s="30" t="s">
        <v>306</v>
      </c>
      <c r="F1278" s="37">
        <v>2414.4699999999998</v>
      </c>
      <c r="G1278" s="59">
        <v>0.1750761091200875</v>
      </c>
      <c r="H1278" s="35">
        <v>945</v>
      </c>
      <c r="I1278" s="58">
        <v>11</v>
      </c>
      <c r="J1278" s="57" t="s">
        <v>305</v>
      </c>
      <c r="K1278" s="24"/>
      <c r="O1278"/>
    </row>
    <row r="1279" spans="2:15" s="23" customFormat="1" ht="15">
      <c r="B1279" s="60">
        <v>3640</v>
      </c>
      <c r="C1279" s="38" t="s">
        <v>304</v>
      </c>
      <c r="D1279" s="30">
        <v>1</v>
      </c>
      <c r="E1279" s="30" t="s">
        <v>61</v>
      </c>
      <c r="F1279" s="37">
        <v>5703.1890000000003</v>
      </c>
      <c r="G1279" s="59">
        <v>0.38809579821696844</v>
      </c>
      <c r="H1279" s="35">
        <v>1061</v>
      </c>
      <c r="I1279" s="58">
        <v>12</v>
      </c>
      <c r="J1279" s="57" t="s">
        <v>303</v>
      </c>
      <c r="K1279" s="24"/>
      <c r="O1279"/>
    </row>
    <row r="1280" spans="2:15" s="23" customFormat="1" ht="15">
      <c r="B1280" s="60">
        <v>543</v>
      </c>
      <c r="C1280" s="38" t="s">
        <v>302</v>
      </c>
      <c r="D1280" s="30">
        <v>1</v>
      </c>
      <c r="E1280" s="30" t="s">
        <v>61</v>
      </c>
      <c r="F1280" s="37">
        <v>7149.7959999999985</v>
      </c>
      <c r="G1280" s="59">
        <v>-0.60696907661697419</v>
      </c>
      <c r="H1280" s="35">
        <v>463</v>
      </c>
      <c r="I1280" s="58">
        <v>7</v>
      </c>
      <c r="J1280" s="57" t="s">
        <v>301</v>
      </c>
      <c r="K1280" s="24"/>
      <c r="O1280"/>
    </row>
    <row r="1281" spans="2:15" s="23" customFormat="1" ht="15">
      <c r="B1281" s="60">
        <v>2640</v>
      </c>
      <c r="C1281" s="38" t="s">
        <v>300</v>
      </c>
      <c r="D1281" s="30">
        <v>3</v>
      </c>
      <c r="E1281" s="30" t="s">
        <v>64</v>
      </c>
      <c r="F1281" s="37">
        <v>3509.6459999999988</v>
      </c>
      <c r="G1281" s="59">
        <v>-0.6224753269337191</v>
      </c>
      <c r="H1281" s="35">
        <v>455</v>
      </c>
      <c r="I1281" s="58">
        <v>7</v>
      </c>
      <c r="J1281" s="57" t="s">
        <v>299</v>
      </c>
      <c r="K1281" s="24"/>
      <c r="O1281"/>
    </row>
    <row r="1282" spans="2:15" s="23" customFormat="1" ht="15">
      <c r="B1282" s="60">
        <v>2640</v>
      </c>
      <c r="C1282" s="38" t="s">
        <v>300</v>
      </c>
      <c r="D1282" s="30">
        <v>4</v>
      </c>
      <c r="E1282" s="30" t="s">
        <v>193</v>
      </c>
      <c r="F1282" s="37">
        <v>4220.6610000000019</v>
      </c>
      <c r="G1282" s="59">
        <v>-0.51470824060464915</v>
      </c>
      <c r="H1282" s="35">
        <v>509</v>
      </c>
      <c r="I1282" s="58">
        <v>8</v>
      </c>
      <c r="J1282" s="57" t="s">
        <v>299</v>
      </c>
      <c r="K1282" s="24"/>
      <c r="O1282"/>
    </row>
    <row r="1283" spans="2:15" s="23" customFormat="1" ht="15">
      <c r="B1283" s="60">
        <v>2640</v>
      </c>
      <c r="C1283" s="38" t="s">
        <v>300</v>
      </c>
      <c r="D1283" s="30">
        <v>6</v>
      </c>
      <c r="E1283" s="30" t="s">
        <v>189</v>
      </c>
      <c r="F1283" s="37">
        <v>3065.2890000000002</v>
      </c>
      <c r="G1283" s="59">
        <v>-0.2942441761842105</v>
      </c>
      <c r="H1283" s="35">
        <v>626</v>
      </c>
      <c r="I1283" s="58">
        <v>9</v>
      </c>
      <c r="J1283" s="57" t="s">
        <v>299</v>
      </c>
      <c r="K1283" s="24"/>
      <c r="O1283"/>
    </row>
    <row r="1284" spans="2:15" s="23" customFormat="1" ht="15">
      <c r="B1284" s="60">
        <v>2640</v>
      </c>
      <c r="C1284" s="38" t="s">
        <v>300</v>
      </c>
      <c r="D1284" s="30">
        <v>2</v>
      </c>
      <c r="E1284" s="30" t="s">
        <v>63</v>
      </c>
      <c r="F1284" s="37">
        <v>4578.8630000000021</v>
      </c>
      <c r="G1284" s="59">
        <v>-0.15847360218427442</v>
      </c>
      <c r="H1284" s="35">
        <v>721</v>
      </c>
      <c r="I1284" s="58">
        <v>10</v>
      </c>
      <c r="J1284" s="57" t="s">
        <v>299</v>
      </c>
      <c r="K1284" s="24"/>
      <c r="O1284"/>
    </row>
    <row r="1285" spans="2:15" s="23" customFormat="1" ht="15">
      <c r="B1285" s="60">
        <v>2640</v>
      </c>
      <c r="C1285" s="38" t="s">
        <v>300</v>
      </c>
      <c r="D1285" s="30">
        <v>5</v>
      </c>
      <c r="E1285" s="30" t="s">
        <v>191</v>
      </c>
      <c r="F1285" s="37">
        <v>3137.4279999999999</v>
      </c>
      <c r="G1285" s="59">
        <v>-0.12186709325602044</v>
      </c>
      <c r="H1285" s="35">
        <v>746</v>
      </c>
      <c r="I1285" s="58">
        <v>10</v>
      </c>
      <c r="J1285" s="57" t="s">
        <v>299</v>
      </c>
      <c r="K1285" s="24"/>
      <c r="O1285"/>
    </row>
    <row r="1286" spans="2:15" s="23" customFormat="1" ht="15">
      <c r="B1286" s="60">
        <v>2640</v>
      </c>
      <c r="C1286" s="38" t="s">
        <v>300</v>
      </c>
      <c r="D1286" s="30">
        <v>7</v>
      </c>
      <c r="E1286" s="30" t="s">
        <v>187</v>
      </c>
      <c r="F1286" s="37">
        <v>3868.0820000000003</v>
      </c>
      <c r="G1286" s="59">
        <v>0.29820857700535869</v>
      </c>
      <c r="H1286" s="35">
        <v>1013</v>
      </c>
      <c r="I1286" s="58">
        <v>12</v>
      </c>
      <c r="J1286" s="57" t="s">
        <v>299</v>
      </c>
      <c r="K1286" s="24"/>
      <c r="O1286"/>
    </row>
    <row r="1287" spans="2:15" s="23" customFormat="1" ht="15">
      <c r="B1287" s="60">
        <v>2640</v>
      </c>
      <c r="C1287" s="38" t="s">
        <v>300</v>
      </c>
      <c r="D1287" s="30">
        <v>9</v>
      </c>
      <c r="E1287" s="30" t="s">
        <v>273</v>
      </c>
      <c r="F1287" s="37">
        <v>2939.9260000000004</v>
      </c>
      <c r="G1287" s="59">
        <v>0.65963084633659153</v>
      </c>
      <c r="H1287" s="35">
        <v>1195</v>
      </c>
      <c r="I1287" s="58">
        <v>13</v>
      </c>
      <c r="J1287" s="57" t="s">
        <v>299</v>
      </c>
      <c r="K1287" s="24"/>
      <c r="O1287"/>
    </row>
    <row r="1288" spans="2:15" s="23" customFormat="1" ht="15">
      <c r="B1288" s="68">
        <v>2640</v>
      </c>
      <c r="C1288" s="67" t="s">
        <v>300</v>
      </c>
      <c r="D1288" s="66">
        <v>11</v>
      </c>
      <c r="E1288" s="66" t="s">
        <v>235</v>
      </c>
      <c r="F1288" s="65">
        <v>3316.5490000000004</v>
      </c>
      <c r="G1288" s="64">
        <v>0.7937056970142885</v>
      </c>
      <c r="H1288" s="63">
        <v>1258</v>
      </c>
      <c r="I1288" s="62">
        <v>13</v>
      </c>
      <c r="J1288" s="61" t="s">
        <v>299</v>
      </c>
      <c r="K1288" s="24"/>
      <c r="O1288"/>
    </row>
    <row r="1289" spans="2:15" s="23" customFormat="1" ht="15">
      <c r="B1289" s="60">
        <v>2640</v>
      </c>
      <c r="C1289" s="38" t="s">
        <v>300</v>
      </c>
      <c r="D1289" s="30">
        <v>13</v>
      </c>
      <c r="E1289" s="30" t="s">
        <v>213</v>
      </c>
      <c r="F1289" s="37">
        <v>3826.2869999999984</v>
      </c>
      <c r="G1289" s="59">
        <v>1.2391105574772108</v>
      </c>
      <c r="H1289" s="35">
        <v>1416</v>
      </c>
      <c r="I1289" s="58">
        <v>15</v>
      </c>
      <c r="J1289" s="57" t="s">
        <v>299</v>
      </c>
      <c r="K1289" s="24"/>
      <c r="O1289"/>
    </row>
    <row r="1290" spans="2:15" s="23" customFormat="1" ht="15">
      <c r="B1290" s="60">
        <v>2640</v>
      </c>
      <c r="C1290" s="38" t="s">
        <v>300</v>
      </c>
      <c r="D1290" s="30">
        <v>12</v>
      </c>
      <c r="E1290" s="30" t="s">
        <v>212</v>
      </c>
      <c r="F1290" s="37">
        <v>2071.3939999999993</v>
      </c>
      <c r="G1290" s="59">
        <v>1.3108428684243822</v>
      </c>
      <c r="H1290" s="35">
        <v>1443</v>
      </c>
      <c r="I1290" s="58">
        <v>15</v>
      </c>
      <c r="J1290" s="57" t="s">
        <v>299</v>
      </c>
      <c r="K1290" s="24"/>
      <c r="O1290"/>
    </row>
    <row r="1291" spans="2:15" s="23" customFormat="1" ht="15">
      <c r="B1291" s="60">
        <v>2640</v>
      </c>
      <c r="C1291" s="38" t="s">
        <v>300</v>
      </c>
      <c r="D1291" s="30">
        <v>8</v>
      </c>
      <c r="E1291" s="30" t="s">
        <v>192</v>
      </c>
      <c r="F1291" s="37">
        <v>3136.0050000000006</v>
      </c>
      <c r="G1291" s="59">
        <v>1.6383570886212133</v>
      </c>
      <c r="H1291" s="35">
        <v>1519</v>
      </c>
      <c r="I1291" s="58">
        <v>17</v>
      </c>
      <c r="J1291" s="57" t="s">
        <v>299</v>
      </c>
      <c r="K1291" s="24"/>
      <c r="O1291"/>
    </row>
    <row r="1292" spans="2:15" s="23" customFormat="1" ht="15">
      <c r="B1292" s="60">
        <v>26</v>
      </c>
      <c r="C1292" s="38" t="s">
        <v>298</v>
      </c>
      <c r="D1292" s="30">
        <v>1</v>
      </c>
      <c r="E1292" s="30" t="s">
        <v>61</v>
      </c>
      <c r="F1292" s="37">
        <v>2624.47</v>
      </c>
      <c r="G1292" s="59">
        <v>0.62805899953920352</v>
      </c>
      <c r="H1292" s="35">
        <v>1175</v>
      </c>
      <c r="I1292" s="58">
        <v>13</v>
      </c>
      <c r="J1292" s="57" t="s">
        <v>297</v>
      </c>
      <c r="K1292" s="24"/>
      <c r="O1292"/>
    </row>
    <row r="1293" spans="2:15" s="23" customFormat="1" ht="15">
      <c r="B1293" s="60">
        <v>8300</v>
      </c>
      <c r="C1293" s="38" t="s">
        <v>276</v>
      </c>
      <c r="D1293" s="30">
        <v>511</v>
      </c>
      <c r="E1293" s="30" t="s">
        <v>296</v>
      </c>
      <c r="F1293" s="37">
        <v>5073.6809999999996</v>
      </c>
      <c r="G1293" s="59">
        <v>-1.1909009526577241</v>
      </c>
      <c r="H1293" s="35">
        <v>218</v>
      </c>
      <c r="I1293" s="58">
        <v>5</v>
      </c>
      <c r="J1293" s="57" t="s">
        <v>275</v>
      </c>
      <c r="K1293" s="24"/>
      <c r="O1293"/>
    </row>
    <row r="1294" spans="2:15" s="23" customFormat="1" ht="15">
      <c r="B1294" s="60">
        <v>8300</v>
      </c>
      <c r="C1294" s="38" t="s">
        <v>276</v>
      </c>
      <c r="D1294" s="30">
        <v>512</v>
      </c>
      <c r="E1294" s="30" t="s">
        <v>295</v>
      </c>
      <c r="F1294" s="37">
        <v>3505.7940000000012</v>
      </c>
      <c r="G1294" s="59">
        <v>-0.7700604899330159</v>
      </c>
      <c r="H1294" s="35">
        <v>389</v>
      </c>
      <c r="I1294" s="58">
        <v>7</v>
      </c>
      <c r="J1294" s="57" t="s">
        <v>275</v>
      </c>
      <c r="K1294" s="24"/>
      <c r="O1294"/>
    </row>
    <row r="1295" spans="2:15" s="23" customFormat="1" ht="15">
      <c r="B1295" s="60">
        <v>8300</v>
      </c>
      <c r="C1295" s="38" t="s">
        <v>276</v>
      </c>
      <c r="D1295" s="30">
        <v>513</v>
      </c>
      <c r="E1295" s="30" t="s">
        <v>149</v>
      </c>
      <c r="F1295" s="37">
        <v>2975.2070000000003</v>
      </c>
      <c r="G1295" s="59">
        <v>-0.76585610118066294</v>
      </c>
      <c r="H1295" s="35">
        <v>391</v>
      </c>
      <c r="I1295" s="58">
        <v>7</v>
      </c>
      <c r="J1295" s="57" t="s">
        <v>275</v>
      </c>
      <c r="K1295" s="24"/>
      <c r="O1295"/>
    </row>
    <row r="1296" spans="2:15" s="23" customFormat="1" ht="15">
      <c r="B1296" s="60">
        <v>8300</v>
      </c>
      <c r="C1296" s="38" t="s">
        <v>276</v>
      </c>
      <c r="D1296" s="30">
        <v>311</v>
      </c>
      <c r="E1296" s="30" t="s">
        <v>246</v>
      </c>
      <c r="F1296" s="37">
        <v>3218.5260000000007</v>
      </c>
      <c r="G1296" s="59">
        <v>-0.30471311801401085</v>
      </c>
      <c r="H1296" s="35">
        <v>619</v>
      </c>
      <c r="I1296" s="58">
        <v>9</v>
      </c>
      <c r="J1296" s="57" t="s">
        <v>275</v>
      </c>
      <c r="K1296" s="24"/>
      <c r="O1296"/>
    </row>
    <row r="1297" spans="2:15" s="23" customFormat="1" ht="15">
      <c r="B1297" s="60">
        <v>8300</v>
      </c>
      <c r="C1297" s="38" t="s">
        <v>276</v>
      </c>
      <c r="D1297" s="30">
        <v>213</v>
      </c>
      <c r="E1297" s="30" t="s">
        <v>92</v>
      </c>
      <c r="F1297" s="37">
        <v>3926.9139999999989</v>
      </c>
      <c r="G1297" s="59">
        <v>-0.19851869579550604</v>
      </c>
      <c r="H1297" s="35">
        <v>697</v>
      </c>
      <c r="I1297" s="58">
        <v>10</v>
      </c>
      <c r="J1297" s="57" t="s">
        <v>275</v>
      </c>
      <c r="K1297" s="24"/>
      <c r="O1297"/>
    </row>
    <row r="1298" spans="2:15" s="23" customFormat="1" ht="15">
      <c r="B1298" s="60">
        <v>8300</v>
      </c>
      <c r="C1298" s="38" t="s">
        <v>276</v>
      </c>
      <c r="D1298" s="30">
        <v>125</v>
      </c>
      <c r="E1298" s="30" t="s">
        <v>100</v>
      </c>
      <c r="F1298" s="37">
        <v>4926.3240000000005</v>
      </c>
      <c r="G1298" s="59">
        <v>-0.1529815073310529</v>
      </c>
      <c r="H1298" s="35">
        <v>724</v>
      </c>
      <c r="I1298" s="58">
        <v>10</v>
      </c>
      <c r="J1298" s="57" t="s">
        <v>275</v>
      </c>
      <c r="K1298" s="24"/>
      <c r="O1298"/>
    </row>
    <row r="1299" spans="2:15" s="23" customFormat="1" ht="15">
      <c r="B1299" s="60">
        <v>8300</v>
      </c>
      <c r="C1299" s="38" t="s">
        <v>276</v>
      </c>
      <c r="D1299" s="30">
        <v>116</v>
      </c>
      <c r="E1299" s="30" t="s">
        <v>244</v>
      </c>
      <c r="F1299" s="37">
        <v>4351.3680000000004</v>
      </c>
      <c r="G1299" s="59">
        <v>-0.1271201490600152</v>
      </c>
      <c r="H1299" s="35">
        <v>745</v>
      </c>
      <c r="I1299" s="58">
        <v>10</v>
      </c>
      <c r="J1299" s="57" t="s">
        <v>275</v>
      </c>
      <c r="K1299" s="24"/>
      <c r="O1299"/>
    </row>
    <row r="1300" spans="2:15" s="23" customFormat="1" ht="15">
      <c r="B1300" s="60">
        <v>8300</v>
      </c>
      <c r="C1300" s="38" t="s">
        <v>276</v>
      </c>
      <c r="D1300" s="30">
        <v>126</v>
      </c>
      <c r="E1300" s="30" t="s">
        <v>294</v>
      </c>
      <c r="F1300" s="37">
        <v>5186.6069999999954</v>
      </c>
      <c r="G1300" s="59">
        <v>-8.3280865971487539E-2</v>
      </c>
      <c r="H1300" s="35">
        <v>768</v>
      </c>
      <c r="I1300" s="58">
        <v>10</v>
      </c>
      <c r="J1300" s="57" t="s">
        <v>275</v>
      </c>
      <c r="K1300" s="24"/>
      <c r="O1300"/>
    </row>
    <row r="1301" spans="2:15" s="23" customFormat="1" ht="15">
      <c r="B1301" s="60">
        <v>8300</v>
      </c>
      <c r="C1301" s="38" t="s">
        <v>276</v>
      </c>
      <c r="D1301" s="30">
        <v>123</v>
      </c>
      <c r="E1301" s="30" t="s">
        <v>84</v>
      </c>
      <c r="F1301" s="37">
        <v>3021.375</v>
      </c>
      <c r="G1301" s="59">
        <v>-1.0040364493825712E-2</v>
      </c>
      <c r="H1301" s="35">
        <v>815</v>
      </c>
      <c r="I1301" s="58">
        <v>10</v>
      </c>
      <c r="J1301" s="57" t="s">
        <v>275</v>
      </c>
      <c r="K1301" s="24"/>
      <c r="O1301"/>
    </row>
    <row r="1302" spans="2:15" s="23" customFormat="1" ht="15">
      <c r="B1302" s="60">
        <v>8300</v>
      </c>
      <c r="C1302" s="38" t="s">
        <v>276</v>
      </c>
      <c r="D1302" s="30">
        <v>114</v>
      </c>
      <c r="E1302" s="30" t="s">
        <v>87</v>
      </c>
      <c r="F1302" s="37">
        <v>4905.5369999999994</v>
      </c>
      <c r="G1302" s="59">
        <v>4.0241030253283468E-2</v>
      </c>
      <c r="H1302" s="35">
        <v>857</v>
      </c>
      <c r="I1302" s="58">
        <v>11</v>
      </c>
      <c r="J1302" s="57" t="s">
        <v>275</v>
      </c>
      <c r="K1302" s="24"/>
      <c r="O1302"/>
    </row>
    <row r="1303" spans="2:15" s="23" customFormat="1" ht="15">
      <c r="B1303" s="60">
        <v>8300</v>
      </c>
      <c r="C1303" s="38" t="s">
        <v>276</v>
      </c>
      <c r="D1303" s="30">
        <v>212</v>
      </c>
      <c r="E1303" s="30" t="s">
        <v>95</v>
      </c>
      <c r="F1303" s="37">
        <v>4883.299</v>
      </c>
      <c r="G1303" s="59">
        <v>5.2602294842172617E-2</v>
      </c>
      <c r="H1303" s="35">
        <v>865</v>
      </c>
      <c r="I1303" s="58">
        <v>11</v>
      </c>
      <c r="J1303" s="57" t="s">
        <v>275</v>
      </c>
      <c r="K1303" s="24"/>
      <c r="O1303"/>
    </row>
    <row r="1304" spans="2:15" s="23" customFormat="1" ht="15">
      <c r="B1304" s="60">
        <v>8300</v>
      </c>
      <c r="C1304" s="38" t="s">
        <v>276</v>
      </c>
      <c r="D1304" s="30">
        <v>115</v>
      </c>
      <c r="E1304" s="30" t="s">
        <v>70</v>
      </c>
      <c r="F1304" s="37">
        <v>4433.7260000000024</v>
      </c>
      <c r="G1304" s="59">
        <v>7.3945358519282675E-2</v>
      </c>
      <c r="H1304" s="35">
        <v>882</v>
      </c>
      <c r="I1304" s="58">
        <v>11</v>
      </c>
      <c r="J1304" s="57" t="s">
        <v>275</v>
      </c>
      <c r="K1304" s="24"/>
      <c r="O1304"/>
    </row>
    <row r="1305" spans="2:15" s="23" customFormat="1" ht="15">
      <c r="B1305" s="60">
        <v>8300</v>
      </c>
      <c r="C1305" s="38" t="s">
        <v>276</v>
      </c>
      <c r="D1305" s="30">
        <v>315</v>
      </c>
      <c r="E1305" s="30" t="s">
        <v>101</v>
      </c>
      <c r="F1305" s="37">
        <v>3455.2060000000006</v>
      </c>
      <c r="G1305" s="59">
        <v>0.13802512382973631</v>
      </c>
      <c r="H1305" s="35">
        <v>921</v>
      </c>
      <c r="I1305" s="58">
        <v>11</v>
      </c>
      <c r="J1305" s="57" t="s">
        <v>275</v>
      </c>
      <c r="K1305" s="24"/>
      <c r="O1305"/>
    </row>
    <row r="1306" spans="2:15" s="23" customFormat="1" ht="15">
      <c r="B1306" s="60">
        <v>8300</v>
      </c>
      <c r="C1306" s="38" t="s">
        <v>276</v>
      </c>
      <c r="D1306" s="30">
        <v>124</v>
      </c>
      <c r="E1306" s="30" t="s">
        <v>71</v>
      </c>
      <c r="F1306" s="37">
        <v>2588.3070000000002</v>
      </c>
      <c r="G1306" s="59">
        <v>0.15464663413471297</v>
      </c>
      <c r="H1306" s="35">
        <v>933</v>
      </c>
      <c r="I1306" s="58">
        <v>11</v>
      </c>
      <c r="J1306" s="57" t="s">
        <v>275</v>
      </c>
      <c r="K1306" s="24"/>
      <c r="O1306"/>
    </row>
    <row r="1307" spans="2:15" s="23" customFormat="1" ht="15">
      <c r="B1307" s="60">
        <v>8300</v>
      </c>
      <c r="C1307" s="38" t="s">
        <v>276</v>
      </c>
      <c r="D1307" s="30">
        <v>121</v>
      </c>
      <c r="E1307" s="30" t="s">
        <v>97</v>
      </c>
      <c r="F1307" s="37">
        <v>4363.5119999999979</v>
      </c>
      <c r="G1307" s="59">
        <v>0.16909386802556517</v>
      </c>
      <c r="H1307" s="35">
        <v>943</v>
      </c>
      <c r="I1307" s="58">
        <v>11</v>
      </c>
      <c r="J1307" s="57" t="s">
        <v>275</v>
      </c>
      <c r="K1307" s="24"/>
      <c r="O1307"/>
    </row>
    <row r="1308" spans="2:15" s="23" customFormat="1" ht="15">
      <c r="B1308" s="60">
        <v>8300</v>
      </c>
      <c r="C1308" s="38" t="s">
        <v>276</v>
      </c>
      <c r="D1308" s="30">
        <v>312</v>
      </c>
      <c r="E1308" s="30" t="s">
        <v>240</v>
      </c>
      <c r="F1308" s="37">
        <v>3492.8349999999991</v>
      </c>
      <c r="G1308" s="59">
        <v>0.21137245294313076</v>
      </c>
      <c r="H1308" s="35">
        <v>965</v>
      </c>
      <c r="I1308" s="58">
        <v>11</v>
      </c>
      <c r="J1308" s="57" t="s">
        <v>275</v>
      </c>
      <c r="K1308" s="24"/>
      <c r="O1308"/>
    </row>
    <row r="1309" spans="2:15" s="23" customFormat="1" ht="15">
      <c r="B1309" s="60">
        <v>8300</v>
      </c>
      <c r="C1309" s="38" t="s">
        <v>276</v>
      </c>
      <c r="D1309" s="30">
        <v>117</v>
      </c>
      <c r="E1309" s="30" t="s">
        <v>268</v>
      </c>
      <c r="F1309" s="37">
        <v>4233.9040000000014</v>
      </c>
      <c r="G1309" s="59">
        <v>0.22572207483007717</v>
      </c>
      <c r="H1309" s="35">
        <v>977</v>
      </c>
      <c r="I1309" s="58">
        <v>11</v>
      </c>
      <c r="J1309" s="57" t="s">
        <v>275</v>
      </c>
      <c r="K1309" s="24"/>
      <c r="O1309"/>
    </row>
    <row r="1310" spans="2:15" s="23" customFormat="1" ht="15">
      <c r="B1310" s="60">
        <v>8300</v>
      </c>
      <c r="C1310" s="38" t="s">
        <v>276</v>
      </c>
      <c r="D1310" s="30">
        <v>122</v>
      </c>
      <c r="E1310" s="30" t="s">
        <v>80</v>
      </c>
      <c r="F1310" s="37">
        <v>3303.087</v>
      </c>
      <c r="G1310" s="59">
        <v>0.24610850299779391</v>
      </c>
      <c r="H1310" s="35">
        <v>994</v>
      </c>
      <c r="I1310" s="58">
        <v>11</v>
      </c>
      <c r="J1310" s="57" t="s">
        <v>275</v>
      </c>
      <c r="K1310" s="24"/>
      <c r="O1310"/>
    </row>
    <row r="1311" spans="2:15" s="23" customFormat="1" ht="15">
      <c r="B1311" s="60">
        <v>8300</v>
      </c>
      <c r="C1311" s="38" t="s">
        <v>276</v>
      </c>
      <c r="D1311" s="30">
        <v>221</v>
      </c>
      <c r="E1311" s="30" t="s">
        <v>250</v>
      </c>
      <c r="F1311" s="37">
        <v>5349.7960000000012</v>
      </c>
      <c r="G1311" s="59">
        <v>0.25512620581630813</v>
      </c>
      <c r="H1311" s="35">
        <v>1000</v>
      </c>
      <c r="I1311" s="58">
        <v>11</v>
      </c>
      <c r="J1311" s="57" t="s">
        <v>275</v>
      </c>
      <c r="K1311" s="24"/>
      <c r="O1311"/>
    </row>
    <row r="1312" spans="2:15" s="23" customFormat="1" ht="15">
      <c r="B1312" s="60">
        <v>8300</v>
      </c>
      <c r="C1312" s="38" t="s">
        <v>276</v>
      </c>
      <c r="D1312" s="30">
        <v>624</v>
      </c>
      <c r="E1312" s="30" t="s">
        <v>293</v>
      </c>
      <c r="F1312" s="37">
        <v>5094.2009999999982</v>
      </c>
      <c r="G1312" s="59">
        <v>0.26905114026696669</v>
      </c>
      <c r="H1312" s="35">
        <v>1006</v>
      </c>
      <c r="I1312" s="58">
        <v>11</v>
      </c>
      <c r="J1312" s="57" t="s">
        <v>275</v>
      </c>
      <c r="K1312" s="24"/>
      <c r="O1312"/>
    </row>
    <row r="1313" spans="2:15" s="23" customFormat="1" ht="15">
      <c r="B1313" s="60">
        <v>8300</v>
      </c>
      <c r="C1313" s="38" t="s">
        <v>276</v>
      </c>
      <c r="D1313" s="30">
        <v>523</v>
      </c>
      <c r="E1313" s="30" t="s">
        <v>292</v>
      </c>
      <c r="F1313" s="37">
        <v>3150.1119999999996</v>
      </c>
      <c r="G1313" s="59">
        <v>0.31114608256287157</v>
      </c>
      <c r="H1313" s="35">
        <v>1017</v>
      </c>
      <c r="I1313" s="58">
        <v>12</v>
      </c>
      <c r="J1313" s="57" t="s">
        <v>275</v>
      </c>
      <c r="K1313" s="24"/>
      <c r="O1313"/>
    </row>
    <row r="1314" spans="2:15" s="23" customFormat="1" ht="15">
      <c r="B1314" s="60">
        <v>8300</v>
      </c>
      <c r="C1314" s="38" t="s">
        <v>276</v>
      </c>
      <c r="D1314" s="30">
        <v>314</v>
      </c>
      <c r="E1314" s="30" t="s">
        <v>108</v>
      </c>
      <c r="F1314" s="37">
        <v>4412.6130000000003</v>
      </c>
      <c r="G1314" s="59">
        <v>0.3244743793367269</v>
      </c>
      <c r="H1314" s="35">
        <v>1023</v>
      </c>
      <c r="I1314" s="58">
        <v>12</v>
      </c>
      <c r="J1314" s="57" t="s">
        <v>275</v>
      </c>
      <c r="K1314" s="24"/>
      <c r="O1314"/>
    </row>
    <row r="1315" spans="2:15" s="23" customFormat="1" ht="15">
      <c r="B1315" s="60">
        <v>8300</v>
      </c>
      <c r="C1315" s="38" t="s">
        <v>276</v>
      </c>
      <c r="D1315" s="30">
        <v>522</v>
      </c>
      <c r="E1315" s="30" t="s">
        <v>291</v>
      </c>
      <c r="F1315" s="37">
        <v>4798.4829999999984</v>
      </c>
      <c r="G1315" s="59">
        <v>0.35300913848445237</v>
      </c>
      <c r="H1315" s="35">
        <v>1041</v>
      </c>
      <c r="I1315" s="58">
        <v>12</v>
      </c>
      <c r="J1315" s="57" t="s">
        <v>275</v>
      </c>
      <c r="K1315" s="24"/>
      <c r="O1315"/>
    </row>
    <row r="1316" spans="2:15" s="23" customFormat="1" ht="15">
      <c r="B1316" s="60">
        <v>8300</v>
      </c>
      <c r="C1316" s="38" t="s">
        <v>276</v>
      </c>
      <c r="D1316" s="30">
        <v>225</v>
      </c>
      <c r="E1316" s="30" t="s">
        <v>151</v>
      </c>
      <c r="F1316" s="37">
        <v>3456.1310000000026</v>
      </c>
      <c r="G1316" s="59">
        <v>0.37141321378843689</v>
      </c>
      <c r="H1316" s="35">
        <v>1052</v>
      </c>
      <c r="I1316" s="58">
        <v>12</v>
      </c>
      <c r="J1316" s="57" t="s">
        <v>275</v>
      </c>
      <c r="K1316" s="24"/>
      <c r="O1316"/>
    </row>
    <row r="1317" spans="2:15" s="23" customFormat="1" ht="15">
      <c r="B1317" s="60">
        <v>8300</v>
      </c>
      <c r="C1317" s="38" t="s">
        <v>276</v>
      </c>
      <c r="D1317" s="30">
        <v>532</v>
      </c>
      <c r="E1317" s="30" t="s">
        <v>290</v>
      </c>
      <c r="F1317" s="37">
        <v>2152.0549999999998</v>
      </c>
      <c r="G1317" s="59">
        <v>0.4336212681511844</v>
      </c>
      <c r="H1317" s="35">
        <v>1088</v>
      </c>
      <c r="I1317" s="58">
        <v>12</v>
      </c>
      <c r="J1317" s="57" t="s">
        <v>275</v>
      </c>
      <c r="K1317" s="24"/>
      <c r="O1317"/>
    </row>
    <row r="1318" spans="2:15" s="23" customFormat="1" ht="15">
      <c r="B1318" s="60">
        <v>8300</v>
      </c>
      <c r="C1318" s="38" t="s">
        <v>276</v>
      </c>
      <c r="D1318" s="30">
        <v>521</v>
      </c>
      <c r="E1318" s="30" t="s">
        <v>289</v>
      </c>
      <c r="F1318" s="37">
        <v>3037.1970000000001</v>
      </c>
      <c r="G1318" s="59">
        <v>0.43955997087315657</v>
      </c>
      <c r="H1318" s="35">
        <v>1090</v>
      </c>
      <c r="I1318" s="58">
        <v>12</v>
      </c>
      <c r="J1318" s="57" t="s">
        <v>275</v>
      </c>
      <c r="K1318" s="24"/>
      <c r="O1318"/>
    </row>
    <row r="1319" spans="2:15" s="23" customFormat="1" ht="15">
      <c r="B1319" s="60">
        <v>8300</v>
      </c>
      <c r="C1319" s="38" t="s">
        <v>276</v>
      </c>
      <c r="D1319" s="30">
        <v>425</v>
      </c>
      <c r="E1319" s="30" t="s">
        <v>269</v>
      </c>
      <c r="F1319" s="37">
        <v>3203.7370000000001</v>
      </c>
      <c r="G1319" s="59">
        <v>0.45029402048688433</v>
      </c>
      <c r="H1319" s="35">
        <v>1098</v>
      </c>
      <c r="I1319" s="58">
        <v>12</v>
      </c>
      <c r="J1319" s="57" t="s">
        <v>275</v>
      </c>
      <c r="K1319" s="24"/>
      <c r="O1319"/>
    </row>
    <row r="1320" spans="2:15" s="23" customFormat="1" ht="15">
      <c r="B1320" s="60">
        <v>8300</v>
      </c>
      <c r="C1320" s="38" t="s">
        <v>276</v>
      </c>
      <c r="D1320" s="30">
        <v>222</v>
      </c>
      <c r="E1320" s="30" t="s">
        <v>243</v>
      </c>
      <c r="F1320" s="37">
        <v>2993.0849999999987</v>
      </c>
      <c r="G1320" s="59">
        <v>0.48428478236782974</v>
      </c>
      <c r="H1320" s="35">
        <v>1109</v>
      </c>
      <c r="I1320" s="58">
        <v>12</v>
      </c>
      <c r="J1320" s="57" t="s">
        <v>275</v>
      </c>
      <c r="K1320" s="24"/>
      <c r="O1320"/>
    </row>
    <row r="1321" spans="2:15" s="23" customFormat="1" ht="15">
      <c r="B1321" s="60">
        <v>8300</v>
      </c>
      <c r="C1321" s="38" t="s">
        <v>276</v>
      </c>
      <c r="D1321" s="30">
        <v>426</v>
      </c>
      <c r="E1321" s="30" t="s">
        <v>288</v>
      </c>
      <c r="F1321" s="37">
        <v>4713.5829999999978</v>
      </c>
      <c r="G1321" s="59">
        <v>0.4852847591827596</v>
      </c>
      <c r="H1321" s="35">
        <v>1110</v>
      </c>
      <c r="I1321" s="58">
        <v>12</v>
      </c>
      <c r="J1321" s="57" t="s">
        <v>275</v>
      </c>
      <c r="K1321" s="24"/>
      <c r="O1321"/>
    </row>
    <row r="1322" spans="2:15" s="23" customFormat="1" ht="15">
      <c r="B1322" s="60">
        <v>8300</v>
      </c>
      <c r="C1322" s="38" t="s">
        <v>276</v>
      </c>
      <c r="D1322" s="30">
        <v>224</v>
      </c>
      <c r="E1322" s="30" t="s">
        <v>85</v>
      </c>
      <c r="F1322" s="37">
        <v>2703.4530000000004</v>
      </c>
      <c r="G1322" s="59">
        <v>0.5030206885985713</v>
      </c>
      <c r="H1322" s="35">
        <v>1124</v>
      </c>
      <c r="I1322" s="58">
        <v>12</v>
      </c>
      <c r="J1322" s="57" t="s">
        <v>275</v>
      </c>
      <c r="K1322" s="24"/>
      <c r="O1322"/>
    </row>
    <row r="1323" spans="2:15" s="23" customFormat="1" ht="15">
      <c r="B1323" s="60">
        <v>8300</v>
      </c>
      <c r="C1323" s="38" t="s">
        <v>276</v>
      </c>
      <c r="D1323" s="30">
        <v>616</v>
      </c>
      <c r="E1323" s="30" t="s">
        <v>287</v>
      </c>
      <c r="F1323" s="37">
        <v>3918.7339999999981</v>
      </c>
      <c r="G1323" s="59">
        <v>0.51404434967010204</v>
      </c>
      <c r="H1323" s="35">
        <v>1130</v>
      </c>
      <c r="I1323" s="58">
        <v>12</v>
      </c>
      <c r="J1323" s="57" t="s">
        <v>275</v>
      </c>
      <c r="K1323" s="24"/>
      <c r="O1323"/>
    </row>
    <row r="1324" spans="2:15" s="23" customFormat="1" ht="15">
      <c r="B1324" s="60">
        <v>8300</v>
      </c>
      <c r="C1324" s="38" t="s">
        <v>276</v>
      </c>
      <c r="D1324" s="30">
        <v>313</v>
      </c>
      <c r="E1324" s="30" t="s">
        <v>118</v>
      </c>
      <c r="F1324" s="37">
        <v>5420.08</v>
      </c>
      <c r="G1324" s="59">
        <v>0.53897805512773067</v>
      </c>
      <c r="H1324" s="35">
        <v>1142</v>
      </c>
      <c r="I1324" s="58">
        <v>12</v>
      </c>
      <c r="J1324" s="57" t="s">
        <v>275</v>
      </c>
      <c r="K1324" s="24"/>
      <c r="O1324"/>
    </row>
    <row r="1325" spans="2:15" s="23" customFormat="1" ht="15">
      <c r="B1325" s="60">
        <v>8300</v>
      </c>
      <c r="C1325" s="38" t="s">
        <v>276</v>
      </c>
      <c r="D1325" s="30">
        <v>413</v>
      </c>
      <c r="E1325" s="30" t="s">
        <v>96</v>
      </c>
      <c r="F1325" s="37">
        <v>4937.688000000001</v>
      </c>
      <c r="G1325" s="59">
        <v>0.55304284430803119</v>
      </c>
      <c r="H1325" s="35">
        <v>1148</v>
      </c>
      <c r="I1325" s="58">
        <v>12</v>
      </c>
      <c r="J1325" s="57" t="s">
        <v>275</v>
      </c>
      <c r="K1325" s="24"/>
      <c r="O1325"/>
    </row>
    <row r="1326" spans="2:15" s="23" customFormat="1" ht="15">
      <c r="B1326" s="60">
        <v>8300</v>
      </c>
      <c r="C1326" s="38" t="s">
        <v>276</v>
      </c>
      <c r="D1326" s="30">
        <v>422</v>
      </c>
      <c r="E1326" s="30" t="s">
        <v>98</v>
      </c>
      <c r="F1326" s="37">
        <v>3700.82</v>
      </c>
      <c r="G1326" s="59">
        <v>0.57958766246668003</v>
      </c>
      <c r="H1326" s="35">
        <v>1158</v>
      </c>
      <c r="I1326" s="58">
        <v>12</v>
      </c>
      <c r="J1326" s="57" t="s">
        <v>275</v>
      </c>
      <c r="K1326" s="24"/>
      <c r="O1326"/>
    </row>
    <row r="1327" spans="2:15" s="23" customFormat="1" ht="15">
      <c r="B1327" s="60">
        <v>8300</v>
      </c>
      <c r="C1327" s="38" t="s">
        <v>276</v>
      </c>
      <c r="D1327" s="30">
        <v>533</v>
      </c>
      <c r="E1327" s="30" t="s">
        <v>286</v>
      </c>
      <c r="F1327" s="37">
        <v>4736.6479999999983</v>
      </c>
      <c r="G1327" s="59">
        <v>0.59596483568914582</v>
      </c>
      <c r="H1327" s="35">
        <v>1161</v>
      </c>
      <c r="I1327" s="58">
        <v>13</v>
      </c>
      <c r="J1327" s="57" t="s">
        <v>275</v>
      </c>
      <c r="K1327" s="24"/>
      <c r="O1327"/>
    </row>
    <row r="1328" spans="2:15" s="23" customFormat="1" ht="15">
      <c r="B1328" s="60">
        <v>8300</v>
      </c>
      <c r="C1328" s="38" t="s">
        <v>276</v>
      </c>
      <c r="D1328" s="30">
        <v>534</v>
      </c>
      <c r="E1328" s="30" t="s">
        <v>285</v>
      </c>
      <c r="F1328" s="37">
        <v>6708.5319999999992</v>
      </c>
      <c r="G1328" s="59">
        <v>0.59647788939226698</v>
      </c>
      <c r="H1328" s="35">
        <v>1163</v>
      </c>
      <c r="I1328" s="58">
        <v>13</v>
      </c>
      <c r="J1328" s="57" t="s">
        <v>275</v>
      </c>
      <c r="K1328" s="24"/>
      <c r="O1328"/>
    </row>
    <row r="1329" spans="2:15" s="23" customFormat="1" ht="15">
      <c r="B1329" s="60">
        <v>8300</v>
      </c>
      <c r="C1329" s="38" t="s">
        <v>276</v>
      </c>
      <c r="D1329" s="30">
        <v>421</v>
      </c>
      <c r="E1329" s="30" t="s">
        <v>91</v>
      </c>
      <c r="F1329" s="37">
        <v>4378.8749999999991</v>
      </c>
      <c r="G1329" s="59">
        <v>0.62991582566906335</v>
      </c>
      <c r="H1329" s="35">
        <v>1177</v>
      </c>
      <c r="I1329" s="58">
        <v>13</v>
      </c>
      <c r="J1329" s="57" t="s">
        <v>275</v>
      </c>
      <c r="K1329" s="24"/>
      <c r="O1329"/>
    </row>
    <row r="1330" spans="2:15" s="23" customFormat="1" ht="15">
      <c r="B1330" s="60">
        <v>8300</v>
      </c>
      <c r="C1330" s="38" t="s">
        <v>276</v>
      </c>
      <c r="D1330" s="30">
        <v>623</v>
      </c>
      <c r="E1330" s="30" t="s">
        <v>284</v>
      </c>
      <c r="F1330" s="37">
        <v>1986.1719999999996</v>
      </c>
      <c r="G1330" s="59">
        <v>0.65473343881699619</v>
      </c>
      <c r="H1330" s="35">
        <v>1191</v>
      </c>
      <c r="I1330" s="58">
        <v>13</v>
      </c>
      <c r="J1330" s="57" t="s">
        <v>275</v>
      </c>
      <c r="K1330" s="24"/>
      <c r="O1330"/>
    </row>
    <row r="1331" spans="2:15" s="23" customFormat="1" ht="15">
      <c r="B1331" s="60">
        <v>8300</v>
      </c>
      <c r="C1331" s="38" t="s">
        <v>276</v>
      </c>
      <c r="D1331" s="30">
        <v>617</v>
      </c>
      <c r="E1331" s="30" t="s">
        <v>283</v>
      </c>
      <c r="F1331" s="37">
        <v>5213.4310000000014</v>
      </c>
      <c r="G1331" s="59">
        <v>0.65655603864678924</v>
      </c>
      <c r="H1331" s="35">
        <v>1192</v>
      </c>
      <c r="I1331" s="58">
        <v>13</v>
      </c>
      <c r="J1331" s="57" t="s">
        <v>275</v>
      </c>
      <c r="K1331" s="24"/>
      <c r="O1331"/>
    </row>
    <row r="1332" spans="2:15" s="23" customFormat="1" ht="15">
      <c r="B1332" s="60">
        <v>8300</v>
      </c>
      <c r="C1332" s="38" t="s">
        <v>276</v>
      </c>
      <c r="D1332" s="30">
        <v>615</v>
      </c>
      <c r="E1332" s="30" t="s">
        <v>282</v>
      </c>
      <c r="F1332" s="37">
        <v>5148.6540000000014</v>
      </c>
      <c r="G1332" s="59">
        <v>0.66669155267765956</v>
      </c>
      <c r="H1332" s="35">
        <v>1202</v>
      </c>
      <c r="I1332" s="58">
        <v>13</v>
      </c>
      <c r="J1332" s="57" t="s">
        <v>275</v>
      </c>
      <c r="K1332" s="24"/>
      <c r="O1332"/>
    </row>
    <row r="1333" spans="2:15" s="23" customFormat="1" ht="15">
      <c r="B1333" s="60">
        <v>8300</v>
      </c>
      <c r="C1333" s="38" t="s">
        <v>276</v>
      </c>
      <c r="D1333" s="30">
        <v>223</v>
      </c>
      <c r="E1333" s="30" t="s">
        <v>77</v>
      </c>
      <c r="F1333" s="37">
        <v>3984.7639999999992</v>
      </c>
      <c r="G1333" s="59">
        <v>0.69947113723186316</v>
      </c>
      <c r="H1333" s="35">
        <v>1215</v>
      </c>
      <c r="I1333" s="58">
        <v>13</v>
      </c>
      <c r="J1333" s="57" t="s">
        <v>275</v>
      </c>
      <c r="K1333" s="24"/>
      <c r="O1333"/>
    </row>
    <row r="1334" spans="2:15" s="23" customFormat="1" ht="15">
      <c r="B1334" s="60">
        <v>8300</v>
      </c>
      <c r="C1334" s="38" t="s">
        <v>276</v>
      </c>
      <c r="D1334" s="30">
        <v>423</v>
      </c>
      <c r="E1334" s="30" t="s">
        <v>79</v>
      </c>
      <c r="F1334" s="37">
        <v>3939.9960000000005</v>
      </c>
      <c r="G1334" s="59">
        <v>0.77311919906614457</v>
      </c>
      <c r="H1334" s="35">
        <v>1249</v>
      </c>
      <c r="I1334" s="58">
        <v>13</v>
      </c>
      <c r="J1334" s="57" t="s">
        <v>275</v>
      </c>
      <c r="K1334" s="24"/>
      <c r="O1334"/>
    </row>
    <row r="1335" spans="2:15" s="23" customFormat="1" ht="15">
      <c r="B1335" s="60">
        <v>8300</v>
      </c>
      <c r="C1335" s="38" t="s">
        <v>276</v>
      </c>
      <c r="D1335" s="30">
        <v>515</v>
      </c>
      <c r="E1335" s="30" t="s">
        <v>119</v>
      </c>
      <c r="F1335" s="37">
        <v>2372.8519999999999</v>
      </c>
      <c r="G1335" s="59">
        <v>0.77415794202408039</v>
      </c>
      <c r="H1335" s="35">
        <v>1250</v>
      </c>
      <c r="I1335" s="58">
        <v>13</v>
      </c>
      <c r="J1335" s="57" t="s">
        <v>275</v>
      </c>
      <c r="K1335" s="24"/>
      <c r="O1335"/>
    </row>
    <row r="1336" spans="2:15" s="23" customFormat="1" ht="15">
      <c r="B1336" s="60">
        <v>8300</v>
      </c>
      <c r="C1336" s="38" t="s">
        <v>276</v>
      </c>
      <c r="D1336" s="30">
        <v>211</v>
      </c>
      <c r="E1336" s="30" t="s">
        <v>68</v>
      </c>
      <c r="F1336" s="37">
        <v>3884.6219999999985</v>
      </c>
      <c r="G1336" s="59">
        <v>0.80467835763098383</v>
      </c>
      <c r="H1336" s="35">
        <v>1260</v>
      </c>
      <c r="I1336" s="58">
        <v>13</v>
      </c>
      <c r="J1336" s="57" t="s">
        <v>275</v>
      </c>
      <c r="K1336" s="24"/>
      <c r="O1336"/>
    </row>
    <row r="1337" spans="2:15" s="23" customFormat="1" ht="15">
      <c r="B1337" s="60">
        <v>8300</v>
      </c>
      <c r="C1337" s="38" t="s">
        <v>276</v>
      </c>
      <c r="D1337" s="30">
        <v>524</v>
      </c>
      <c r="E1337" s="30" t="s">
        <v>281</v>
      </c>
      <c r="F1337" s="37">
        <v>3370.8980000000006</v>
      </c>
      <c r="G1337" s="59">
        <v>0.89284394949129597</v>
      </c>
      <c r="H1337" s="35">
        <v>1298</v>
      </c>
      <c r="I1337" s="58">
        <v>14</v>
      </c>
      <c r="J1337" s="57" t="s">
        <v>275</v>
      </c>
      <c r="K1337" s="24"/>
      <c r="O1337"/>
    </row>
    <row r="1338" spans="2:15" s="23" customFormat="1" ht="15">
      <c r="B1338" s="60">
        <v>8300</v>
      </c>
      <c r="C1338" s="38" t="s">
        <v>276</v>
      </c>
      <c r="D1338" s="30">
        <v>214</v>
      </c>
      <c r="E1338" s="30" t="s">
        <v>81</v>
      </c>
      <c r="F1338" s="37">
        <v>4877.8529999999973</v>
      </c>
      <c r="G1338" s="59">
        <v>0.93289269307591638</v>
      </c>
      <c r="H1338" s="35">
        <v>1316</v>
      </c>
      <c r="I1338" s="58">
        <v>14</v>
      </c>
      <c r="J1338" s="57" t="s">
        <v>275</v>
      </c>
      <c r="K1338" s="24"/>
      <c r="O1338"/>
    </row>
    <row r="1339" spans="2:15" s="23" customFormat="1" ht="15">
      <c r="B1339" s="60">
        <v>8300</v>
      </c>
      <c r="C1339" s="38" t="s">
        <v>276</v>
      </c>
      <c r="D1339" s="30">
        <v>113</v>
      </c>
      <c r="E1339" s="30" t="s">
        <v>78</v>
      </c>
      <c r="F1339" s="37">
        <v>2938.5550000000003</v>
      </c>
      <c r="G1339" s="59">
        <v>0.94882357187740651</v>
      </c>
      <c r="H1339" s="35">
        <v>1322</v>
      </c>
      <c r="I1339" s="58">
        <v>14</v>
      </c>
      <c r="J1339" s="57" t="s">
        <v>275</v>
      </c>
      <c r="K1339" s="24"/>
      <c r="O1339"/>
    </row>
    <row r="1340" spans="2:15" s="23" customFormat="1" ht="15">
      <c r="B1340" s="60">
        <v>8300</v>
      </c>
      <c r="C1340" s="38" t="s">
        <v>276</v>
      </c>
      <c r="D1340" s="30">
        <v>424</v>
      </c>
      <c r="E1340" s="30" t="s">
        <v>88</v>
      </c>
      <c r="F1340" s="37">
        <v>3409.572999999999</v>
      </c>
      <c r="G1340" s="59">
        <v>0.96632568369631244</v>
      </c>
      <c r="H1340" s="35">
        <v>1329</v>
      </c>
      <c r="I1340" s="58">
        <v>14</v>
      </c>
      <c r="J1340" s="57" t="s">
        <v>275</v>
      </c>
      <c r="K1340" s="24"/>
      <c r="O1340"/>
    </row>
    <row r="1341" spans="2:15" s="23" customFormat="1" ht="15">
      <c r="B1341" s="60">
        <v>8300</v>
      </c>
      <c r="C1341" s="38" t="s">
        <v>276</v>
      </c>
      <c r="D1341" s="30">
        <v>215</v>
      </c>
      <c r="E1341" s="30" t="s">
        <v>133</v>
      </c>
      <c r="F1341" s="37">
        <v>4805.6369999999997</v>
      </c>
      <c r="G1341" s="59">
        <v>0.98690627552457033</v>
      </c>
      <c r="H1341" s="35">
        <v>1336</v>
      </c>
      <c r="I1341" s="58">
        <v>14</v>
      </c>
      <c r="J1341" s="57" t="s">
        <v>275</v>
      </c>
      <c r="K1341" s="24"/>
      <c r="O1341"/>
    </row>
    <row r="1342" spans="2:15" s="23" customFormat="1" ht="15">
      <c r="B1342" s="60">
        <v>8300</v>
      </c>
      <c r="C1342" s="38" t="s">
        <v>276</v>
      </c>
      <c r="D1342" s="30">
        <v>614</v>
      </c>
      <c r="E1342" s="30" t="s">
        <v>280</v>
      </c>
      <c r="F1342" s="37">
        <v>6085.7579999999989</v>
      </c>
      <c r="G1342" s="59">
        <v>0.9891736168537546</v>
      </c>
      <c r="H1342" s="35">
        <v>1338</v>
      </c>
      <c r="I1342" s="58">
        <v>14</v>
      </c>
      <c r="J1342" s="57" t="s">
        <v>275</v>
      </c>
      <c r="K1342" s="24"/>
      <c r="O1342"/>
    </row>
    <row r="1343" spans="2:15" s="23" customFormat="1" ht="15">
      <c r="B1343" s="60">
        <v>8300</v>
      </c>
      <c r="C1343" s="38" t="s">
        <v>276</v>
      </c>
      <c r="D1343" s="30">
        <v>531</v>
      </c>
      <c r="E1343" s="30" t="s">
        <v>279</v>
      </c>
      <c r="F1343" s="37">
        <v>4933.4169999999986</v>
      </c>
      <c r="G1343" s="59">
        <v>1.0443171966517306</v>
      </c>
      <c r="H1343" s="35">
        <v>1352</v>
      </c>
      <c r="I1343" s="58">
        <v>14</v>
      </c>
      <c r="J1343" s="57" t="s">
        <v>275</v>
      </c>
      <c r="K1343" s="24"/>
      <c r="O1343"/>
    </row>
    <row r="1344" spans="2:15" s="23" customFormat="1" ht="15">
      <c r="B1344" s="60">
        <v>8300</v>
      </c>
      <c r="C1344" s="38" t="s">
        <v>276</v>
      </c>
      <c r="D1344" s="30">
        <v>516</v>
      </c>
      <c r="E1344" s="30" t="s">
        <v>126</v>
      </c>
      <c r="F1344" s="37">
        <v>3758.2859999999991</v>
      </c>
      <c r="G1344" s="59">
        <v>1.1489866107447952</v>
      </c>
      <c r="H1344" s="35">
        <v>1384</v>
      </c>
      <c r="I1344" s="58">
        <v>15</v>
      </c>
      <c r="J1344" s="57" t="s">
        <v>275</v>
      </c>
      <c r="K1344" s="24"/>
      <c r="O1344"/>
    </row>
    <row r="1345" spans="2:15" s="23" customFormat="1" ht="15">
      <c r="B1345" s="60">
        <v>8300</v>
      </c>
      <c r="C1345" s="38" t="s">
        <v>276</v>
      </c>
      <c r="D1345" s="30">
        <v>412</v>
      </c>
      <c r="E1345" s="30" t="s">
        <v>278</v>
      </c>
      <c r="F1345" s="37">
        <v>6233.8369999999986</v>
      </c>
      <c r="G1345" s="59">
        <v>1.1665198423693484</v>
      </c>
      <c r="H1345" s="35">
        <v>1391</v>
      </c>
      <c r="I1345" s="58">
        <v>15</v>
      </c>
      <c r="J1345" s="57" t="s">
        <v>275</v>
      </c>
      <c r="K1345" s="24"/>
      <c r="O1345"/>
    </row>
    <row r="1346" spans="2:15" s="23" customFormat="1" ht="15">
      <c r="B1346" s="60">
        <v>8300</v>
      </c>
      <c r="C1346" s="38" t="s">
        <v>276</v>
      </c>
      <c r="D1346" s="30">
        <v>611</v>
      </c>
      <c r="E1346" s="30" t="s">
        <v>277</v>
      </c>
      <c r="F1346" s="37">
        <v>2591.9920000000011</v>
      </c>
      <c r="G1346" s="59">
        <v>1.1798439974961759</v>
      </c>
      <c r="H1346" s="35">
        <v>1395</v>
      </c>
      <c r="I1346" s="58">
        <v>15</v>
      </c>
      <c r="J1346" s="57" t="s">
        <v>275</v>
      </c>
      <c r="K1346" s="24"/>
      <c r="O1346"/>
    </row>
    <row r="1347" spans="2:15" s="23" customFormat="1" ht="15">
      <c r="B1347" s="60">
        <v>8300</v>
      </c>
      <c r="C1347" s="38" t="s">
        <v>276</v>
      </c>
      <c r="D1347" s="30">
        <v>514</v>
      </c>
      <c r="E1347" s="30" t="s">
        <v>137</v>
      </c>
      <c r="F1347" s="37">
        <v>4005.2710000000011</v>
      </c>
      <c r="G1347" s="59">
        <v>1.2522381991225955</v>
      </c>
      <c r="H1347" s="35">
        <v>1421</v>
      </c>
      <c r="I1347" s="58">
        <v>15</v>
      </c>
      <c r="J1347" s="57" t="s">
        <v>275</v>
      </c>
      <c r="K1347" s="24"/>
      <c r="O1347"/>
    </row>
    <row r="1348" spans="2:15" s="23" customFormat="1" ht="15">
      <c r="B1348" s="60">
        <v>1161</v>
      </c>
      <c r="C1348" s="38" t="s">
        <v>272</v>
      </c>
      <c r="D1348" s="30">
        <v>10</v>
      </c>
      <c r="E1348" s="30" t="s">
        <v>274</v>
      </c>
      <c r="F1348" s="37">
        <v>2679.7270000000003</v>
      </c>
      <c r="G1348" s="59">
        <v>-2.9521366754762304</v>
      </c>
      <c r="H1348" s="35">
        <v>1</v>
      </c>
      <c r="I1348" s="58">
        <v>1</v>
      </c>
      <c r="J1348" s="57" t="s">
        <v>271</v>
      </c>
      <c r="K1348" s="24"/>
      <c r="O1348"/>
    </row>
    <row r="1349" spans="2:15" s="23" customFormat="1" ht="15">
      <c r="B1349" s="60">
        <v>1161</v>
      </c>
      <c r="C1349" s="38" t="s">
        <v>272</v>
      </c>
      <c r="D1349" s="30">
        <v>3</v>
      </c>
      <c r="E1349" s="30" t="s">
        <v>64</v>
      </c>
      <c r="F1349" s="37">
        <v>7029.1199999999944</v>
      </c>
      <c r="G1349" s="59">
        <v>-2.1545927740842759</v>
      </c>
      <c r="H1349" s="35">
        <v>6</v>
      </c>
      <c r="I1349" s="58">
        <v>2</v>
      </c>
      <c r="J1349" s="57" t="s">
        <v>271</v>
      </c>
      <c r="K1349" s="24"/>
      <c r="O1349"/>
    </row>
    <row r="1350" spans="2:15" s="23" customFormat="1" ht="15">
      <c r="B1350" s="60">
        <v>1161</v>
      </c>
      <c r="C1350" s="38" t="s">
        <v>272</v>
      </c>
      <c r="D1350" s="30">
        <v>4</v>
      </c>
      <c r="E1350" s="30" t="s">
        <v>193</v>
      </c>
      <c r="F1350" s="37">
        <v>6911.1739999999982</v>
      </c>
      <c r="G1350" s="59">
        <v>-1.8277853822800165</v>
      </c>
      <c r="H1350" s="35">
        <v>34</v>
      </c>
      <c r="I1350" s="58">
        <v>2</v>
      </c>
      <c r="J1350" s="57" t="s">
        <v>271</v>
      </c>
      <c r="K1350" s="24"/>
      <c r="O1350"/>
    </row>
    <row r="1351" spans="2:15" s="23" customFormat="1" ht="15">
      <c r="B1351" s="60">
        <v>1161</v>
      </c>
      <c r="C1351" s="38" t="s">
        <v>272</v>
      </c>
      <c r="D1351" s="30">
        <v>8</v>
      </c>
      <c r="E1351" s="30" t="s">
        <v>192</v>
      </c>
      <c r="F1351" s="37">
        <v>3557.5319999999997</v>
      </c>
      <c r="G1351" s="59">
        <v>-1.659858460491761</v>
      </c>
      <c r="H1351" s="35">
        <v>57</v>
      </c>
      <c r="I1351" s="58">
        <v>3</v>
      </c>
      <c r="J1351" s="57" t="s">
        <v>271</v>
      </c>
      <c r="K1351" s="24"/>
      <c r="O1351"/>
    </row>
    <row r="1352" spans="2:15" s="23" customFormat="1" ht="15">
      <c r="B1352" s="60">
        <v>1161</v>
      </c>
      <c r="C1352" s="38" t="s">
        <v>272</v>
      </c>
      <c r="D1352" s="30">
        <v>7</v>
      </c>
      <c r="E1352" s="30" t="s">
        <v>187</v>
      </c>
      <c r="F1352" s="37">
        <v>5418.86</v>
      </c>
      <c r="G1352" s="59">
        <v>-1.646229365251666</v>
      </c>
      <c r="H1352" s="35">
        <v>62</v>
      </c>
      <c r="I1352" s="58">
        <v>3</v>
      </c>
      <c r="J1352" s="57" t="s">
        <v>271</v>
      </c>
      <c r="K1352" s="24"/>
      <c r="O1352"/>
    </row>
    <row r="1353" spans="2:15" s="23" customFormat="1" ht="15">
      <c r="B1353" s="60">
        <v>1161</v>
      </c>
      <c r="C1353" s="38" t="s">
        <v>272</v>
      </c>
      <c r="D1353" s="30">
        <v>2</v>
      </c>
      <c r="E1353" s="30" t="s">
        <v>63</v>
      </c>
      <c r="F1353" s="37">
        <v>3894.0620000000004</v>
      </c>
      <c r="G1353" s="59">
        <v>-1.5862702526509982</v>
      </c>
      <c r="H1353" s="35">
        <v>76</v>
      </c>
      <c r="I1353" s="58">
        <v>3</v>
      </c>
      <c r="J1353" s="57" t="s">
        <v>271</v>
      </c>
      <c r="K1353" s="24"/>
      <c r="O1353"/>
    </row>
    <row r="1354" spans="2:15" s="23" customFormat="1" ht="15">
      <c r="B1354" s="60">
        <v>1161</v>
      </c>
      <c r="C1354" s="38" t="s">
        <v>272</v>
      </c>
      <c r="D1354" s="30">
        <v>5</v>
      </c>
      <c r="E1354" s="30" t="s">
        <v>191</v>
      </c>
      <c r="F1354" s="37">
        <v>3039.1860000000001</v>
      </c>
      <c r="G1354" s="59">
        <v>-1.5635928596299931</v>
      </c>
      <c r="H1354" s="35">
        <v>85</v>
      </c>
      <c r="I1354" s="58">
        <v>4</v>
      </c>
      <c r="J1354" s="57" t="s">
        <v>271</v>
      </c>
      <c r="K1354" s="24"/>
      <c r="O1354"/>
    </row>
    <row r="1355" spans="2:15" s="23" customFormat="1" ht="15">
      <c r="B1355" s="60">
        <v>1161</v>
      </c>
      <c r="C1355" s="38" t="s">
        <v>272</v>
      </c>
      <c r="D1355" s="30">
        <v>9</v>
      </c>
      <c r="E1355" s="30" t="s">
        <v>273</v>
      </c>
      <c r="F1355" s="37">
        <v>4511.0720000000001</v>
      </c>
      <c r="G1355" s="59">
        <v>-1.5526408138320824</v>
      </c>
      <c r="H1355" s="35">
        <v>88</v>
      </c>
      <c r="I1355" s="58">
        <v>4</v>
      </c>
      <c r="J1355" s="57" t="s">
        <v>271</v>
      </c>
      <c r="K1355" s="24"/>
      <c r="O1355"/>
    </row>
    <row r="1356" spans="2:15" s="23" customFormat="1" ht="15">
      <c r="B1356" s="60">
        <v>1161</v>
      </c>
      <c r="C1356" s="38" t="s">
        <v>272</v>
      </c>
      <c r="D1356" s="30">
        <v>11</v>
      </c>
      <c r="E1356" s="30" t="s">
        <v>235</v>
      </c>
      <c r="F1356" s="37">
        <v>5816.2960000000012</v>
      </c>
      <c r="G1356" s="59">
        <v>-1.2745717902289424</v>
      </c>
      <c r="H1356" s="35">
        <v>184</v>
      </c>
      <c r="I1356" s="58">
        <v>4</v>
      </c>
      <c r="J1356" s="57" t="s">
        <v>271</v>
      </c>
      <c r="K1356" s="24"/>
      <c r="O1356"/>
    </row>
    <row r="1357" spans="2:15" s="23" customFormat="1" ht="15">
      <c r="B1357" s="60">
        <v>1161</v>
      </c>
      <c r="C1357" s="38" t="s">
        <v>272</v>
      </c>
      <c r="D1357" s="30">
        <v>1</v>
      </c>
      <c r="E1357" s="30" t="s">
        <v>61</v>
      </c>
      <c r="F1357" s="37">
        <v>3572.31</v>
      </c>
      <c r="G1357" s="59">
        <v>-1.2256972954844876</v>
      </c>
      <c r="H1357" s="35">
        <v>206</v>
      </c>
      <c r="I1357" s="58">
        <v>4</v>
      </c>
      <c r="J1357" s="57" t="s">
        <v>271</v>
      </c>
      <c r="K1357" s="24"/>
      <c r="O1357"/>
    </row>
    <row r="1358" spans="2:15" s="23" customFormat="1" ht="15">
      <c r="B1358" s="60">
        <v>1161</v>
      </c>
      <c r="C1358" s="38" t="s">
        <v>272</v>
      </c>
      <c r="D1358" s="30">
        <v>6</v>
      </c>
      <c r="E1358" s="30" t="s">
        <v>189</v>
      </c>
      <c r="F1358" s="37">
        <v>3480.5990000000006</v>
      </c>
      <c r="G1358" s="59">
        <v>-1.0836912179163327</v>
      </c>
      <c r="H1358" s="35">
        <v>262</v>
      </c>
      <c r="I1358" s="58">
        <v>5</v>
      </c>
      <c r="J1358" s="57" t="s">
        <v>271</v>
      </c>
      <c r="K1358" s="24"/>
      <c r="O1358"/>
    </row>
    <row r="1359" spans="2:15" s="23" customFormat="1" ht="15">
      <c r="B1359" s="60">
        <v>8400</v>
      </c>
      <c r="C1359" s="38" t="s">
        <v>265</v>
      </c>
      <c r="D1359" s="30">
        <v>432</v>
      </c>
      <c r="E1359" s="30" t="s">
        <v>270</v>
      </c>
      <c r="F1359" s="37">
        <v>5968.1539999999968</v>
      </c>
      <c r="G1359" s="59">
        <v>-1.1485838248371423</v>
      </c>
      <c r="H1359" s="35">
        <v>235</v>
      </c>
      <c r="I1359" s="58">
        <v>5</v>
      </c>
      <c r="J1359" s="57" t="s">
        <v>264</v>
      </c>
      <c r="K1359" s="24"/>
      <c r="O1359"/>
    </row>
    <row r="1360" spans="2:15" s="23" customFormat="1" ht="15">
      <c r="B1360" s="60">
        <v>8400</v>
      </c>
      <c r="C1360" s="38" t="s">
        <v>265</v>
      </c>
      <c r="D1360" s="30">
        <v>425</v>
      </c>
      <c r="E1360" s="30" t="s">
        <v>269</v>
      </c>
      <c r="F1360" s="37">
        <v>3452.3049999999998</v>
      </c>
      <c r="G1360" s="59">
        <v>-0.34627848816229567</v>
      </c>
      <c r="H1360" s="35">
        <v>597</v>
      </c>
      <c r="I1360" s="58">
        <v>9</v>
      </c>
      <c r="J1360" s="57" t="s">
        <v>264</v>
      </c>
      <c r="K1360" s="24"/>
      <c r="O1360"/>
    </row>
    <row r="1361" spans="2:15" s="23" customFormat="1" ht="15">
      <c r="B1361" s="60">
        <v>8400</v>
      </c>
      <c r="C1361" s="38" t="s">
        <v>265</v>
      </c>
      <c r="D1361" s="30">
        <v>313</v>
      </c>
      <c r="E1361" s="30" t="s">
        <v>118</v>
      </c>
      <c r="F1361" s="37">
        <v>2625.2450000000003</v>
      </c>
      <c r="G1361" s="59">
        <v>-0.27904703823904453</v>
      </c>
      <c r="H1361" s="35">
        <v>636</v>
      </c>
      <c r="I1361" s="58">
        <v>9</v>
      </c>
      <c r="J1361" s="57" t="s">
        <v>264</v>
      </c>
      <c r="K1361" s="24"/>
      <c r="O1361"/>
    </row>
    <row r="1362" spans="2:15" s="23" customFormat="1" ht="15">
      <c r="B1362" s="60">
        <v>8400</v>
      </c>
      <c r="C1362" s="38" t="s">
        <v>265</v>
      </c>
      <c r="D1362" s="30">
        <v>212</v>
      </c>
      <c r="E1362" s="30" t="s">
        <v>95</v>
      </c>
      <c r="F1362" s="37">
        <v>2094.8249999999998</v>
      </c>
      <c r="G1362" s="59">
        <v>-0.26086785553614095</v>
      </c>
      <c r="H1362" s="35">
        <v>646</v>
      </c>
      <c r="I1362" s="58">
        <v>9</v>
      </c>
      <c r="J1362" s="57" t="s">
        <v>264</v>
      </c>
      <c r="K1362" s="24"/>
      <c r="O1362"/>
    </row>
    <row r="1363" spans="2:15" s="23" customFormat="1" ht="15">
      <c r="B1363" s="60">
        <v>8400</v>
      </c>
      <c r="C1363" s="38" t="s">
        <v>265</v>
      </c>
      <c r="D1363" s="30">
        <v>232</v>
      </c>
      <c r="E1363" s="30" t="s">
        <v>73</v>
      </c>
      <c r="F1363" s="37">
        <v>4215.9990000000016</v>
      </c>
      <c r="G1363" s="59">
        <v>-0.23286051391368948</v>
      </c>
      <c r="H1363" s="35">
        <v>670</v>
      </c>
      <c r="I1363" s="58">
        <v>9</v>
      </c>
      <c r="J1363" s="57" t="s">
        <v>264</v>
      </c>
      <c r="K1363" s="24"/>
      <c r="O1363"/>
    </row>
    <row r="1364" spans="2:15" s="23" customFormat="1" ht="15">
      <c r="B1364" s="60">
        <v>8400</v>
      </c>
      <c r="C1364" s="38" t="s">
        <v>265</v>
      </c>
      <c r="D1364" s="30">
        <v>222</v>
      </c>
      <c r="E1364" s="30" t="s">
        <v>74</v>
      </c>
      <c r="F1364" s="37">
        <v>7937.6879999999965</v>
      </c>
      <c r="G1364" s="59">
        <v>-0.18585886267721877</v>
      </c>
      <c r="H1364" s="35">
        <v>704</v>
      </c>
      <c r="I1364" s="58">
        <v>10</v>
      </c>
      <c r="J1364" s="57" t="s">
        <v>264</v>
      </c>
      <c r="K1364" s="24"/>
      <c r="O1364"/>
    </row>
    <row r="1365" spans="2:15" s="23" customFormat="1" ht="15">
      <c r="B1365" s="60">
        <v>8400</v>
      </c>
      <c r="C1365" s="38" t="s">
        <v>265</v>
      </c>
      <c r="D1365" s="30">
        <v>322</v>
      </c>
      <c r="E1365" s="30" t="s">
        <v>252</v>
      </c>
      <c r="F1365" s="37">
        <v>4817.3269999999984</v>
      </c>
      <c r="G1365" s="59">
        <v>-0.12086426444374908</v>
      </c>
      <c r="H1365" s="35">
        <v>748</v>
      </c>
      <c r="I1365" s="58">
        <v>10</v>
      </c>
      <c r="J1365" s="57" t="s">
        <v>264</v>
      </c>
      <c r="K1365" s="24"/>
      <c r="O1365"/>
    </row>
    <row r="1366" spans="2:15" s="23" customFormat="1" ht="15">
      <c r="B1366" s="60">
        <v>8400</v>
      </c>
      <c r="C1366" s="38" t="s">
        <v>265</v>
      </c>
      <c r="D1366" s="30">
        <v>117</v>
      </c>
      <c r="E1366" s="30" t="s">
        <v>268</v>
      </c>
      <c r="F1366" s="37">
        <v>4409.1930000000029</v>
      </c>
      <c r="G1366" s="59">
        <v>-0.11904247715434015</v>
      </c>
      <c r="H1366" s="35">
        <v>750</v>
      </c>
      <c r="I1366" s="58">
        <v>10</v>
      </c>
      <c r="J1366" s="57" t="s">
        <v>264</v>
      </c>
      <c r="K1366" s="24"/>
      <c r="O1366"/>
    </row>
    <row r="1367" spans="2:15" s="23" customFormat="1" ht="15">
      <c r="B1367" s="60">
        <v>8400</v>
      </c>
      <c r="C1367" s="38" t="s">
        <v>265</v>
      </c>
      <c r="D1367" s="30">
        <v>321</v>
      </c>
      <c r="E1367" s="30" t="s">
        <v>249</v>
      </c>
      <c r="F1367" s="37">
        <v>4348.0830000000005</v>
      </c>
      <c r="G1367" s="59">
        <v>-1.0235999716998892E-2</v>
      </c>
      <c r="H1367" s="35">
        <v>814</v>
      </c>
      <c r="I1367" s="58">
        <v>10</v>
      </c>
      <c r="J1367" s="57" t="s">
        <v>264</v>
      </c>
      <c r="K1367" s="24"/>
      <c r="O1367"/>
    </row>
    <row r="1368" spans="2:15" s="23" customFormat="1" ht="15">
      <c r="B1368" s="60">
        <v>8400</v>
      </c>
      <c r="C1368" s="38" t="s">
        <v>265</v>
      </c>
      <c r="D1368" s="30">
        <v>231</v>
      </c>
      <c r="E1368" s="30" t="s">
        <v>75</v>
      </c>
      <c r="F1368" s="37">
        <v>2445.962</v>
      </c>
      <c r="G1368" s="59">
        <v>9.0080924547572702E-2</v>
      </c>
      <c r="H1368" s="35">
        <v>894</v>
      </c>
      <c r="I1368" s="58">
        <v>11</v>
      </c>
      <c r="J1368" s="57" t="s">
        <v>264</v>
      </c>
      <c r="K1368" s="24"/>
      <c r="O1368"/>
    </row>
    <row r="1369" spans="2:15" s="23" customFormat="1" ht="15">
      <c r="B1369" s="60">
        <v>8400</v>
      </c>
      <c r="C1369" s="38" t="s">
        <v>265</v>
      </c>
      <c r="D1369" s="30">
        <v>211</v>
      </c>
      <c r="E1369" s="30" t="s">
        <v>68</v>
      </c>
      <c r="F1369" s="37">
        <v>3354.6320000000019</v>
      </c>
      <c r="G1369" s="59">
        <v>0.24322979332186087</v>
      </c>
      <c r="H1369" s="35">
        <v>991</v>
      </c>
      <c r="I1369" s="58">
        <v>11</v>
      </c>
      <c r="J1369" s="57" t="s">
        <v>264</v>
      </c>
      <c r="K1369" s="24"/>
      <c r="O1369"/>
    </row>
    <row r="1370" spans="2:15" s="23" customFormat="1" ht="15">
      <c r="B1370" s="60">
        <v>8400</v>
      </c>
      <c r="C1370" s="38" t="s">
        <v>265</v>
      </c>
      <c r="D1370" s="30">
        <v>411</v>
      </c>
      <c r="E1370" s="30" t="s">
        <v>93</v>
      </c>
      <c r="F1370" s="37">
        <v>3533.6939999999991</v>
      </c>
      <c r="G1370" s="59">
        <v>0.45782085395522731</v>
      </c>
      <c r="H1370" s="35">
        <v>1101</v>
      </c>
      <c r="I1370" s="58">
        <v>12</v>
      </c>
      <c r="J1370" s="57" t="s">
        <v>264</v>
      </c>
      <c r="K1370" s="24"/>
      <c r="O1370"/>
    </row>
    <row r="1371" spans="2:15" s="23" customFormat="1" ht="15">
      <c r="B1371" s="60">
        <v>8400</v>
      </c>
      <c r="C1371" s="38" t="s">
        <v>265</v>
      </c>
      <c r="D1371" s="30">
        <v>431</v>
      </c>
      <c r="E1371" s="30" t="s">
        <v>105</v>
      </c>
      <c r="F1371" s="37">
        <v>4583.1539999999995</v>
      </c>
      <c r="G1371" s="59">
        <v>0.47025139107017577</v>
      </c>
      <c r="H1371" s="35">
        <v>1103</v>
      </c>
      <c r="I1371" s="58">
        <v>12</v>
      </c>
      <c r="J1371" s="57" t="s">
        <v>264</v>
      </c>
      <c r="K1371" s="24"/>
      <c r="O1371"/>
    </row>
    <row r="1372" spans="2:15" s="23" customFormat="1" ht="15">
      <c r="B1372" s="60">
        <v>8400</v>
      </c>
      <c r="C1372" s="38" t="s">
        <v>265</v>
      </c>
      <c r="D1372" s="30">
        <v>121</v>
      </c>
      <c r="E1372" s="30" t="s">
        <v>97</v>
      </c>
      <c r="F1372" s="37">
        <v>3733.5149999999981</v>
      </c>
      <c r="G1372" s="59">
        <v>0.68980819926695003</v>
      </c>
      <c r="H1372" s="35">
        <v>1212</v>
      </c>
      <c r="I1372" s="58">
        <v>13</v>
      </c>
      <c r="J1372" s="57" t="s">
        <v>264</v>
      </c>
      <c r="K1372" s="24"/>
      <c r="O1372"/>
    </row>
    <row r="1373" spans="2:15" s="23" customFormat="1" ht="15">
      <c r="B1373" s="60">
        <v>8400</v>
      </c>
      <c r="C1373" s="38" t="s">
        <v>265</v>
      </c>
      <c r="D1373" s="30">
        <v>116</v>
      </c>
      <c r="E1373" s="30" t="s">
        <v>244</v>
      </c>
      <c r="F1373" s="37">
        <v>4213.3100000000004</v>
      </c>
      <c r="G1373" s="59">
        <v>0.77174011186361635</v>
      </c>
      <c r="H1373" s="35">
        <v>1247</v>
      </c>
      <c r="I1373" s="58">
        <v>13</v>
      </c>
      <c r="J1373" s="57" t="s">
        <v>264</v>
      </c>
      <c r="K1373" s="24"/>
      <c r="O1373"/>
    </row>
    <row r="1374" spans="2:15" s="23" customFormat="1" ht="15">
      <c r="B1374" s="60">
        <v>8400</v>
      </c>
      <c r="C1374" s="38" t="s">
        <v>265</v>
      </c>
      <c r="D1374" s="30">
        <v>124</v>
      </c>
      <c r="E1374" s="30" t="s">
        <v>71</v>
      </c>
      <c r="F1374" s="37">
        <v>2751.2159999999976</v>
      </c>
      <c r="G1374" s="59">
        <v>0.77278977089909129</v>
      </c>
      <c r="H1374" s="35">
        <v>1248</v>
      </c>
      <c r="I1374" s="58">
        <v>13</v>
      </c>
      <c r="J1374" s="57" t="s">
        <v>264</v>
      </c>
      <c r="K1374" s="24"/>
      <c r="O1374"/>
    </row>
    <row r="1375" spans="2:15" s="23" customFormat="1" ht="15">
      <c r="B1375" s="60">
        <v>8400</v>
      </c>
      <c r="C1375" s="38" t="s">
        <v>265</v>
      </c>
      <c r="D1375" s="30">
        <v>413</v>
      </c>
      <c r="E1375" s="30" t="s">
        <v>96</v>
      </c>
      <c r="F1375" s="37">
        <v>4809.9309999999969</v>
      </c>
      <c r="G1375" s="59">
        <v>0.87703329858356527</v>
      </c>
      <c r="H1375" s="35">
        <v>1291</v>
      </c>
      <c r="I1375" s="58">
        <v>14</v>
      </c>
      <c r="J1375" s="57" t="s">
        <v>264</v>
      </c>
      <c r="K1375" s="24"/>
      <c r="O1375"/>
    </row>
    <row r="1376" spans="2:15" s="23" customFormat="1" ht="15">
      <c r="B1376" s="60">
        <v>8400</v>
      </c>
      <c r="C1376" s="38" t="s">
        <v>265</v>
      </c>
      <c r="D1376" s="30">
        <v>115</v>
      </c>
      <c r="E1376" s="30" t="s">
        <v>70</v>
      </c>
      <c r="F1376" s="37">
        <v>3331.999000000003</v>
      </c>
      <c r="G1376" s="59">
        <v>0.88025124495870644</v>
      </c>
      <c r="H1376" s="35">
        <v>1294</v>
      </c>
      <c r="I1376" s="58">
        <v>14</v>
      </c>
      <c r="J1376" s="57" t="s">
        <v>264</v>
      </c>
      <c r="K1376" s="24"/>
      <c r="O1376"/>
    </row>
    <row r="1377" spans="2:15" s="23" customFormat="1" ht="15">
      <c r="B1377" s="60">
        <v>8400</v>
      </c>
      <c r="C1377" s="38" t="s">
        <v>265</v>
      </c>
      <c r="D1377" s="30">
        <v>421</v>
      </c>
      <c r="E1377" s="30" t="s">
        <v>267</v>
      </c>
      <c r="F1377" s="37">
        <v>4247.9729999999972</v>
      </c>
      <c r="G1377" s="59">
        <v>0.8961768728880446</v>
      </c>
      <c r="H1377" s="35">
        <v>1301</v>
      </c>
      <c r="I1377" s="58">
        <v>14</v>
      </c>
      <c r="J1377" s="57" t="s">
        <v>264</v>
      </c>
      <c r="K1377" s="24"/>
      <c r="O1377"/>
    </row>
    <row r="1378" spans="2:15" s="23" customFormat="1" ht="15">
      <c r="B1378" s="60">
        <v>8400</v>
      </c>
      <c r="C1378" s="38" t="s">
        <v>265</v>
      </c>
      <c r="D1378" s="30">
        <v>412</v>
      </c>
      <c r="E1378" s="30" t="s">
        <v>82</v>
      </c>
      <c r="F1378" s="37">
        <v>2269.5920000000006</v>
      </c>
      <c r="G1378" s="59">
        <v>1.0405120975916746</v>
      </c>
      <c r="H1378" s="35">
        <v>1351</v>
      </c>
      <c r="I1378" s="58">
        <v>14</v>
      </c>
      <c r="J1378" s="57" t="s">
        <v>264</v>
      </c>
      <c r="K1378" s="24"/>
      <c r="O1378"/>
    </row>
    <row r="1379" spans="2:15" s="23" customFormat="1" ht="15">
      <c r="B1379" s="60">
        <v>8400</v>
      </c>
      <c r="C1379" s="38" t="s">
        <v>265</v>
      </c>
      <c r="D1379" s="30">
        <v>312</v>
      </c>
      <c r="E1379" s="30" t="s">
        <v>123</v>
      </c>
      <c r="F1379" s="37">
        <v>5198.7039999999961</v>
      </c>
      <c r="G1379" s="59">
        <v>1.0497446182292083</v>
      </c>
      <c r="H1379" s="35">
        <v>1355</v>
      </c>
      <c r="I1379" s="58">
        <v>14</v>
      </c>
      <c r="J1379" s="57" t="s">
        <v>264</v>
      </c>
      <c r="K1379" s="24"/>
      <c r="O1379"/>
    </row>
    <row r="1380" spans="2:15" s="23" customFormat="1" ht="15">
      <c r="B1380" s="60">
        <v>8400</v>
      </c>
      <c r="C1380" s="38" t="s">
        <v>265</v>
      </c>
      <c r="D1380" s="30">
        <v>213</v>
      </c>
      <c r="E1380" s="30" t="s">
        <v>92</v>
      </c>
      <c r="F1380" s="37">
        <v>4231.4179999999997</v>
      </c>
      <c r="G1380" s="59">
        <v>1.0597307125674553</v>
      </c>
      <c r="H1380" s="35">
        <v>1358</v>
      </c>
      <c r="I1380" s="58">
        <v>14</v>
      </c>
      <c r="J1380" s="57" t="s">
        <v>264</v>
      </c>
      <c r="K1380" s="24"/>
      <c r="O1380"/>
    </row>
    <row r="1381" spans="2:15" s="23" customFormat="1" ht="15">
      <c r="B1381" s="60">
        <v>8400</v>
      </c>
      <c r="C1381" s="38" t="s">
        <v>265</v>
      </c>
      <c r="D1381" s="30">
        <v>424</v>
      </c>
      <c r="E1381" s="30" t="s">
        <v>88</v>
      </c>
      <c r="F1381" s="37">
        <v>2496.0010000000007</v>
      </c>
      <c r="G1381" s="59">
        <v>1.0991337081705395</v>
      </c>
      <c r="H1381" s="35">
        <v>1373</v>
      </c>
      <c r="I1381" s="58">
        <v>14</v>
      </c>
      <c r="J1381" s="57" t="s">
        <v>264</v>
      </c>
      <c r="K1381" s="24"/>
      <c r="O1381"/>
    </row>
    <row r="1382" spans="2:15" s="23" customFormat="1" ht="15">
      <c r="B1382" s="60">
        <v>8400</v>
      </c>
      <c r="C1382" s="38" t="s">
        <v>265</v>
      </c>
      <c r="D1382" s="30">
        <v>122</v>
      </c>
      <c r="E1382" s="30" t="s">
        <v>245</v>
      </c>
      <c r="F1382" s="37">
        <v>4572.918999999999</v>
      </c>
      <c r="G1382" s="59">
        <v>1.3601022595729433</v>
      </c>
      <c r="H1382" s="35">
        <v>1450</v>
      </c>
      <c r="I1382" s="58">
        <v>16</v>
      </c>
      <c r="J1382" s="57" t="s">
        <v>264</v>
      </c>
      <c r="K1382" s="24"/>
      <c r="O1382"/>
    </row>
    <row r="1383" spans="2:15" s="23" customFormat="1" ht="15">
      <c r="B1383" s="60">
        <v>8400</v>
      </c>
      <c r="C1383" s="38" t="s">
        <v>265</v>
      </c>
      <c r="D1383" s="30">
        <v>414</v>
      </c>
      <c r="E1383" s="30" t="s">
        <v>89</v>
      </c>
      <c r="F1383" s="37">
        <v>4248.9330000000018</v>
      </c>
      <c r="G1383" s="59">
        <v>1.3955847766090537</v>
      </c>
      <c r="H1383" s="35">
        <v>1463</v>
      </c>
      <c r="I1383" s="58">
        <v>16</v>
      </c>
      <c r="J1383" s="57" t="s">
        <v>264</v>
      </c>
      <c r="K1383" s="24"/>
      <c r="O1383"/>
    </row>
    <row r="1384" spans="2:15" s="23" customFormat="1" ht="15">
      <c r="B1384" s="60">
        <v>8400</v>
      </c>
      <c r="C1384" s="38" t="s">
        <v>265</v>
      </c>
      <c r="D1384" s="30">
        <v>114</v>
      </c>
      <c r="E1384" s="30" t="s">
        <v>266</v>
      </c>
      <c r="F1384" s="37">
        <v>6005.931999999998</v>
      </c>
      <c r="G1384" s="59">
        <v>1.6006173330302917</v>
      </c>
      <c r="H1384" s="35">
        <v>1509</v>
      </c>
      <c r="I1384" s="58">
        <v>17</v>
      </c>
      <c r="J1384" s="57" t="s">
        <v>264</v>
      </c>
      <c r="K1384" s="24"/>
      <c r="O1384"/>
    </row>
    <row r="1385" spans="2:15" s="23" customFormat="1" ht="15">
      <c r="B1385" s="60">
        <v>8400</v>
      </c>
      <c r="C1385" s="38" t="s">
        <v>265</v>
      </c>
      <c r="D1385" s="30">
        <v>214</v>
      </c>
      <c r="E1385" s="30" t="s">
        <v>81</v>
      </c>
      <c r="F1385" s="37">
        <v>2865.67</v>
      </c>
      <c r="G1385" s="59">
        <v>1.6429246528106096</v>
      </c>
      <c r="H1385" s="35">
        <v>1521</v>
      </c>
      <c r="I1385" s="58">
        <v>17</v>
      </c>
      <c r="J1385" s="57" t="s">
        <v>264</v>
      </c>
      <c r="K1385" s="24"/>
      <c r="O1385"/>
    </row>
    <row r="1386" spans="2:15" s="23" customFormat="1" ht="15">
      <c r="B1386" s="76">
        <v>542</v>
      </c>
      <c r="C1386" s="75" t="s">
        <v>263</v>
      </c>
      <c r="D1386" s="74">
        <v>3</v>
      </c>
      <c r="E1386" s="74" t="s">
        <v>64</v>
      </c>
      <c r="F1386" s="73">
        <v>4940.83</v>
      </c>
      <c r="G1386" s="72">
        <v>-1.3336628973311364</v>
      </c>
      <c r="H1386" s="71">
        <v>157</v>
      </c>
      <c r="I1386" s="70">
        <v>4</v>
      </c>
      <c r="J1386" s="69" t="s">
        <v>262</v>
      </c>
      <c r="K1386" s="24"/>
      <c r="O1386"/>
    </row>
    <row r="1387" spans="2:15" s="23" customFormat="1" ht="15">
      <c r="B1387" s="60">
        <v>542</v>
      </c>
      <c r="C1387" s="38" t="s">
        <v>263</v>
      </c>
      <c r="D1387" s="30">
        <v>1</v>
      </c>
      <c r="E1387" s="30" t="s">
        <v>61</v>
      </c>
      <c r="F1387" s="37">
        <v>2958.8980000000001</v>
      </c>
      <c r="G1387" s="59">
        <v>-1.1034863664342043</v>
      </c>
      <c r="H1387" s="35">
        <v>254</v>
      </c>
      <c r="I1387" s="58">
        <v>5</v>
      </c>
      <c r="J1387" s="57" t="s">
        <v>262</v>
      </c>
      <c r="K1387" s="24"/>
      <c r="O1387"/>
    </row>
    <row r="1388" spans="2:15" s="23" customFormat="1" ht="15">
      <c r="B1388" s="60">
        <v>542</v>
      </c>
      <c r="C1388" s="38" t="s">
        <v>263</v>
      </c>
      <c r="D1388" s="30">
        <v>4</v>
      </c>
      <c r="E1388" s="30" t="s">
        <v>193</v>
      </c>
      <c r="F1388" s="37">
        <v>5963.9689999999982</v>
      </c>
      <c r="G1388" s="59">
        <v>-1.0337202311859004</v>
      </c>
      <c r="H1388" s="35">
        <v>285</v>
      </c>
      <c r="I1388" s="58">
        <v>5</v>
      </c>
      <c r="J1388" s="57" t="s">
        <v>262</v>
      </c>
      <c r="K1388" s="24"/>
      <c r="O1388"/>
    </row>
    <row r="1389" spans="2:15" s="23" customFormat="1" ht="15">
      <c r="B1389" s="60">
        <v>542</v>
      </c>
      <c r="C1389" s="38" t="s">
        <v>263</v>
      </c>
      <c r="D1389" s="30">
        <v>2</v>
      </c>
      <c r="E1389" s="30" t="s">
        <v>63</v>
      </c>
      <c r="F1389" s="37">
        <v>3202.905999999999</v>
      </c>
      <c r="G1389" s="59">
        <v>-0.75863849747133782</v>
      </c>
      <c r="H1389" s="35">
        <v>396</v>
      </c>
      <c r="I1389" s="58">
        <v>7</v>
      </c>
      <c r="J1389" s="57" t="s">
        <v>262</v>
      </c>
      <c r="K1389" s="24"/>
      <c r="O1389"/>
    </row>
    <row r="1390" spans="2:15" s="23" customFormat="1" ht="15">
      <c r="B1390" s="60">
        <v>922</v>
      </c>
      <c r="C1390" s="38" t="s">
        <v>261</v>
      </c>
      <c r="D1390" s="30">
        <v>1</v>
      </c>
      <c r="E1390" s="30" t="s">
        <v>61</v>
      </c>
      <c r="F1390" s="37">
        <v>8150.1750000000002</v>
      </c>
      <c r="G1390" s="59">
        <v>-1.1299560567105058</v>
      </c>
      <c r="H1390" s="35">
        <v>245</v>
      </c>
      <c r="I1390" s="58">
        <v>5</v>
      </c>
      <c r="J1390" s="57" t="s">
        <v>260</v>
      </c>
      <c r="K1390" s="24"/>
      <c r="O1390"/>
    </row>
    <row r="1391" spans="2:15" s="23" customFormat="1" ht="15">
      <c r="B1391" s="60">
        <v>8500</v>
      </c>
      <c r="C1391" s="38" t="s">
        <v>254</v>
      </c>
      <c r="D1391" s="30">
        <v>45</v>
      </c>
      <c r="E1391" s="30" t="s">
        <v>259</v>
      </c>
      <c r="F1391" s="37">
        <v>2372.7329999999997</v>
      </c>
      <c r="G1391" s="59">
        <v>-2.083589696118981</v>
      </c>
      <c r="H1391" s="35">
        <v>9</v>
      </c>
      <c r="I1391" s="58">
        <v>2</v>
      </c>
      <c r="J1391" s="57" t="s">
        <v>253</v>
      </c>
      <c r="K1391" s="24"/>
      <c r="O1391"/>
    </row>
    <row r="1392" spans="2:15" s="23" customFormat="1" ht="15">
      <c r="B1392" s="60">
        <v>8500</v>
      </c>
      <c r="C1392" s="38" t="s">
        <v>254</v>
      </c>
      <c r="D1392" s="30">
        <v>15</v>
      </c>
      <c r="E1392" s="30" t="s">
        <v>258</v>
      </c>
      <c r="F1392" s="37">
        <v>1988.7120000000002</v>
      </c>
      <c r="G1392" s="59">
        <v>-1.5433314538537246</v>
      </c>
      <c r="H1392" s="35">
        <v>91</v>
      </c>
      <c r="I1392" s="58">
        <v>4</v>
      </c>
      <c r="J1392" s="57" t="s">
        <v>253</v>
      </c>
      <c r="K1392" s="24"/>
      <c r="O1392"/>
    </row>
    <row r="1393" spans="2:15" s="23" customFormat="1" ht="15">
      <c r="B1393" s="60">
        <v>8500</v>
      </c>
      <c r="C1393" s="38" t="s">
        <v>254</v>
      </c>
      <c r="D1393" s="30">
        <v>35</v>
      </c>
      <c r="E1393" s="30" t="s">
        <v>216</v>
      </c>
      <c r="F1393" s="37">
        <v>3736.2829999999994</v>
      </c>
      <c r="G1393" s="59">
        <v>-1.2834845111502071</v>
      </c>
      <c r="H1393" s="35">
        <v>178</v>
      </c>
      <c r="I1393" s="58">
        <v>4</v>
      </c>
      <c r="J1393" s="57" t="s">
        <v>253</v>
      </c>
      <c r="K1393" s="24"/>
      <c r="O1393"/>
    </row>
    <row r="1394" spans="2:15" s="23" customFormat="1" ht="15">
      <c r="B1394" s="60">
        <v>8500</v>
      </c>
      <c r="C1394" s="38" t="s">
        <v>254</v>
      </c>
      <c r="D1394" s="30">
        <v>17</v>
      </c>
      <c r="E1394" s="30" t="s">
        <v>226</v>
      </c>
      <c r="F1394" s="37">
        <v>3861.0330000000013</v>
      </c>
      <c r="G1394" s="59">
        <v>-1.2029598143690674</v>
      </c>
      <c r="H1394" s="35">
        <v>213</v>
      </c>
      <c r="I1394" s="58">
        <v>5</v>
      </c>
      <c r="J1394" s="57" t="s">
        <v>253</v>
      </c>
      <c r="K1394" s="24"/>
      <c r="O1394"/>
    </row>
    <row r="1395" spans="2:15" s="23" customFormat="1" ht="15">
      <c r="B1395" s="60">
        <v>8500</v>
      </c>
      <c r="C1395" s="38" t="s">
        <v>254</v>
      </c>
      <c r="D1395" s="30">
        <v>32</v>
      </c>
      <c r="E1395" s="30" t="s">
        <v>209</v>
      </c>
      <c r="F1395" s="37">
        <v>3387.1769999999988</v>
      </c>
      <c r="G1395" s="59">
        <v>-1.1508745579029696</v>
      </c>
      <c r="H1395" s="35">
        <v>233</v>
      </c>
      <c r="I1395" s="58">
        <v>5</v>
      </c>
      <c r="J1395" s="57" t="s">
        <v>253</v>
      </c>
      <c r="K1395" s="24"/>
      <c r="O1395"/>
    </row>
    <row r="1396" spans="2:15" s="23" customFormat="1" ht="15">
      <c r="B1396" s="60">
        <v>8500</v>
      </c>
      <c r="C1396" s="38" t="s">
        <v>254</v>
      </c>
      <c r="D1396" s="30">
        <v>14</v>
      </c>
      <c r="E1396" s="30" t="s">
        <v>215</v>
      </c>
      <c r="F1396" s="37">
        <v>3355.6089999999995</v>
      </c>
      <c r="G1396" s="59">
        <v>-1.0668247754127567</v>
      </c>
      <c r="H1396" s="35">
        <v>270</v>
      </c>
      <c r="I1396" s="58">
        <v>5</v>
      </c>
      <c r="J1396" s="57" t="s">
        <v>253</v>
      </c>
      <c r="K1396" s="24"/>
      <c r="O1396"/>
    </row>
    <row r="1397" spans="2:15" s="23" customFormat="1" ht="15">
      <c r="B1397" s="60">
        <v>8500</v>
      </c>
      <c r="C1397" s="38" t="s">
        <v>254</v>
      </c>
      <c r="D1397" s="30">
        <v>34</v>
      </c>
      <c r="E1397" s="30" t="s">
        <v>224</v>
      </c>
      <c r="F1397" s="37">
        <v>3183.7669999999994</v>
      </c>
      <c r="G1397" s="59">
        <v>-0.95204909752584355</v>
      </c>
      <c r="H1397" s="35">
        <v>307</v>
      </c>
      <c r="I1397" s="58">
        <v>6</v>
      </c>
      <c r="J1397" s="57" t="s">
        <v>253</v>
      </c>
      <c r="K1397" s="24"/>
      <c r="O1397"/>
    </row>
    <row r="1398" spans="2:15" s="23" customFormat="1" ht="15">
      <c r="B1398" s="60">
        <v>8500</v>
      </c>
      <c r="C1398" s="38" t="s">
        <v>254</v>
      </c>
      <c r="D1398" s="30">
        <v>33</v>
      </c>
      <c r="E1398" s="30" t="s">
        <v>223</v>
      </c>
      <c r="F1398" s="37">
        <v>2912.0879999999993</v>
      </c>
      <c r="G1398" s="59">
        <v>-0.93051963220531286</v>
      </c>
      <c r="H1398" s="35">
        <v>319</v>
      </c>
      <c r="I1398" s="58">
        <v>6</v>
      </c>
      <c r="J1398" s="57" t="s">
        <v>253</v>
      </c>
      <c r="K1398" s="24"/>
      <c r="O1398"/>
    </row>
    <row r="1399" spans="2:15" s="23" customFormat="1" ht="15">
      <c r="B1399" s="60">
        <v>8500</v>
      </c>
      <c r="C1399" s="38" t="s">
        <v>254</v>
      </c>
      <c r="D1399" s="30">
        <v>42</v>
      </c>
      <c r="E1399" s="30" t="s">
        <v>257</v>
      </c>
      <c r="F1399" s="37">
        <v>5536.618999999996</v>
      </c>
      <c r="G1399" s="59">
        <v>-0.81337338003479465</v>
      </c>
      <c r="H1399" s="35">
        <v>370</v>
      </c>
      <c r="I1399" s="58">
        <v>6</v>
      </c>
      <c r="J1399" s="57" t="s">
        <v>253</v>
      </c>
      <c r="K1399" s="24"/>
      <c r="O1399"/>
    </row>
    <row r="1400" spans="2:15" s="23" customFormat="1" ht="15">
      <c r="B1400" s="60">
        <v>8500</v>
      </c>
      <c r="C1400" s="38" t="s">
        <v>254</v>
      </c>
      <c r="D1400" s="30">
        <v>21</v>
      </c>
      <c r="E1400" s="30" t="s">
        <v>221</v>
      </c>
      <c r="F1400" s="37">
        <v>2546.65</v>
      </c>
      <c r="G1400" s="59">
        <v>-0.79222114576463343</v>
      </c>
      <c r="H1400" s="35">
        <v>381</v>
      </c>
      <c r="I1400" s="58">
        <v>6</v>
      </c>
      <c r="J1400" s="57" t="s">
        <v>253</v>
      </c>
      <c r="K1400" s="24"/>
      <c r="O1400"/>
    </row>
    <row r="1401" spans="2:15" s="23" customFormat="1" ht="15">
      <c r="B1401" s="60">
        <v>8500</v>
      </c>
      <c r="C1401" s="38" t="s">
        <v>254</v>
      </c>
      <c r="D1401" s="30">
        <v>43</v>
      </c>
      <c r="E1401" s="30" t="s">
        <v>256</v>
      </c>
      <c r="F1401" s="37">
        <v>4702.3140000000003</v>
      </c>
      <c r="G1401" s="59">
        <v>-0.68586730595851431</v>
      </c>
      <c r="H1401" s="35">
        <v>428</v>
      </c>
      <c r="I1401" s="58">
        <v>7</v>
      </c>
      <c r="J1401" s="57" t="s">
        <v>253</v>
      </c>
      <c r="K1401" s="24"/>
      <c r="O1401"/>
    </row>
    <row r="1402" spans="2:15" s="23" customFormat="1" ht="15">
      <c r="B1402" s="60">
        <v>8500</v>
      </c>
      <c r="C1402" s="38" t="s">
        <v>254</v>
      </c>
      <c r="D1402" s="30">
        <v>22</v>
      </c>
      <c r="E1402" s="30" t="s">
        <v>227</v>
      </c>
      <c r="F1402" s="37">
        <v>4045.1980000000017</v>
      </c>
      <c r="G1402" s="59">
        <v>-0.45888142254733788</v>
      </c>
      <c r="H1402" s="35">
        <v>530</v>
      </c>
      <c r="I1402" s="58">
        <v>8</v>
      </c>
      <c r="J1402" s="57" t="s">
        <v>253</v>
      </c>
      <c r="K1402" s="24"/>
      <c r="O1402"/>
    </row>
    <row r="1403" spans="2:15" s="23" customFormat="1" ht="15">
      <c r="B1403" s="60">
        <v>8500</v>
      </c>
      <c r="C1403" s="38" t="s">
        <v>254</v>
      </c>
      <c r="D1403" s="30">
        <v>44</v>
      </c>
      <c r="E1403" s="30" t="s">
        <v>255</v>
      </c>
      <c r="F1403" s="37">
        <v>3070.3240000000005</v>
      </c>
      <c r="G1403" s="59">
        <v>-0.26809403932873671</v>
      </c>
      <c r="H1403" s="35">
        <v>642</v>
      </c>
      <c r="I1403" s="58">
        <v>9</v>
      </c>
      <c r="J1403" s="57" t="s">
        <v>253</v>
      </c>
      <c r="K1403" s="24"/>
      <c r="O1403"/>
    </row>
    <row r="1404" spans="2:15" s="23" customFormat="1" ht="15">
      <c r="B1404" s="60">
        <v>8500</v>
      </c>
      <c r="C1404" s="38" t="s">
        <v>254</v>
      </c>
      <c r="D1404" s="30">
        <v>24</v>
      </c>
      <c r="E1404" s="30" t="s">
        <v>222</v>
      </c>
      <c r="F1404" s="37">
        <v>4264.79</v>
      </c>
      <c r="G1404" s="59">
        <v>-0.16583119211620059</v>
      </c>
      <c r="H1404" s="35">
        <v>716</v>
      </c>
      <c r="I1404" s="58">
        <v>10</v>
      </c>
      <c r="J1404" s="57" t="s">
        <v>253</v>
      </c>
      <c r="K1404" s="24"/>
      <c r="O1404"/>
    </row>
    <row r="1405" spans="2:15" s="23" customFormat="1" ht="15">
      <c r="B1405" s="60">
        <v>8500</v>
      </c>
      <c r="C1405" s="38" t="s">
        <v>254</v>
      </c>
      <c r="D1405" s="30">
        <v>13</v>
      </c>
      <c r="E1405" s="30" t="s">
        <v>213</v>
      </c>
      <c r="F1405" s="37">
        <v>3415.2559999999994</v>
      </c>
      <c r="G1405" s="59">
        <v>-0.1030193148607399</v>
      </c>
      <c r="H1405" s="35">
        <v>760</v>
      </c>
      <c r="I1405" s="58">
        <v>10</v>
      </c>
      <c r="J1405" s="57" t="s">
        <v>253</v>
      </c>
      <c r="K1405" s="24"/>
      <c r="O1405"/>
    </row>
    <row r="1406" spans="2:15" s="23" customFormat="1" ht="15">
      <c r="B1406" s="60">
        <v>8500</v>
      </c>
      <c r="C1406" s="38" t="s">
        <v>254</v>
      </c>
      <c r="D1406" s="30">
        <v>31</v>
      </c>
      <c r="E1406" s="30" t="s">
        <v>210</v>
      </c>
      <c r="F1406" s="37">
        <v>3398.226000000001</v>
      </c>
      <c r="G1406" s="59">
        <v>-3.4861291611912933E-2</v>
      </c>
      <c r="H1406" s="35">
        <v>797</v>
      </c>
      <c r="I1406" s="58">
        <v>10</v>
      </c>
      <c r="J1406" s="57" t="s">
        <v>253</v>
      </c>
      <c r="K1406" s="24"/>
      <c r="O1406"/>
    </row>
    <row r="1407" spans="2:15" s="23" customFormat="1" ht="15">
      <c r="B1407" s="60">
        <v>8500</v>
      </c>
      <c r="C1407" s="38" t="s">
        <v>254</v>
      </c>
      <c r="D1407" s="30">
        <v>23</v>
      </c>
      <c r="E1407" s="30" t="s">
        <v>229</v>
      </c>
      <c r="F1407" s="37">
        <v>2234.4539999999993</v>
      </c>
      <c r="G1407" s="59">
        <v>-2.8077775746189471E-3</v>
      </c>
      <c r="H1407" s="35">
        <v>820</v>
      </c>
      <c r="I1407" s="58">
        <v>10</v>
      </c>
      <c r="J1407" s="57" t="s">
        <v>253</v>
      </c>
      <c r="K1407" s="24"/>
      <c r="O1407"/>
    </row>
    <row r="1408" spans="2:15" s="23" customFormat="1" ht="15">
      <c r="B1408" s="60">
        <v>8500</v>
      </c>
      <c r="C1408" s="38" t="s">
        <v>254</v>
      </c>
      <c r="D1408" s="30">
        <v>12</v>
      </c>
      <c r="E1408" s="30" t="s">
        <v>212</v>
      </c>
      <c r="F1408" s="37">
        <v>3149.125</v>
      </c>
      <c r="G1408" s="59">
        <v>3.4634879190242322E-2</v>
      </c>
      <c r="H1408" s="35">
        <v>851</v>
      </c>
      <c r="I1408" s="58">
        <v>11</v>
      </c>
      <c r="J1408" s="57" t="s">
        <v>253</v>
      </c>
      <c r="K1408" s="24"/>
      <c r="O1408"/>
    </row>
    <row r="1409" spans="2:15" s="23" customFormat="1" ht="15">
      <c r="B1409" s="60">
        <v>8600</v>
      </c>
      <c r="C1409" s="38" t="s">
        <v>238</v>
      </c>
      <c r="D1409" s="30">
        <v>322</v>
      </c>
      <c r="E1409" s="30" t="s">
        <v>252</v>
      </c>
      <c r="F1409" s="37">
        <v>2656.8620000000001</v>
      </c>
      <c r="G1409" s="59">
        <v>1.1670833111237613E-2</v>
      </c>
      <c r="H1409" s="35">
        <v>835</v>
      </c>
      <c r="I1409" s="58">
        <v>10</v>
      </c>
      <c r="J1409" s="57" t="s">
        <v>236</v>
      </c>
      <c r="K1409" s="24"/>
      <c r="O1409"/>
    </row>
    <row r="1410" spans="2:15" s="23" customFormat="1" ht="15">
      <c r="B1410" s="60">
        <v>8600</v>
      </c>
      <c r="C1410" s="38" t="s">
        <v>238</v>
      </c>
      <c r="D1410" s="30">
        <v>412</v>
      </c>
      <c r="E1410" s="30" t="s">
        <v>82</v>
      </c>
      <c r="F1410" s="37">
        <v>5628.9089999999951</v>
      </c>
      <c r="G1410" s="59">
        <v>7.6449668162886175E-2</v>
      </c>
      <c r="H1410" s="35">
        <v>885</v>
      </c>
      <c r="I1410" s="58">
        <v>11</v>
      </c>
      <c r="J1410" s="57" t="s">
        <v>236</v>
      </c>
      <c r="K1410" s="24"/>
      <c r="O1410"/>
    </row>
    <row r="1411" spans="2:15" s="23" customFormat="1" ht="15">
      <c r="B1411" s="60">
        <v>8600</v>
      </c>
      <c r="C1411" s="38" t="s">
        <v>238</v>
      </c>
      <c r="D1411" s="30">
        <v>115</v>
      </c>
      <c r="E1411" s="30" t="s">
        <v>70</v>
      </c>
      <c r="F1411" s="37">
        <v>2466.9990000000003</v>
      </c>
      <c r="G1411" s="59">
        <v>0.36452146262504465</v>
      </c>
      <c r="H1411" s="35">
        <v>1046</v>
      </c>
      <c r="I1411" s="58">
        <v>12</v>
      </c>
      <c r="J1411" s="57" t="s">
        <v>236</v>
      </c>
      <c r="K1411" s="24"/>
      <c r="O1411"/>
    </row>
    <row r="1412" spans="2:15" s="23" customFormat="1" ht="15">
      <c r="B1412" s="60">
        <v>8600</v>
      </c>
      <c r="C1412" s="38" t="s">
        <v>238</v>
      </c>
      <c r="D1412" s="30">
        <v>114</v>
      </c>
      <c r="E1412" s="30" t="s">
        <v>87</v>
      </c>
      <c r="F1412" s="37">
        <v>4749.028999999995</v>
      </c>
      <c r="G1412" s="59">
        <v>0.36801955538122233</v>
      </c>
      <c r="H1412" s="35">
        <v>1049</v>
      </c>
      <c r="I1412" s="58">
        <v>12</v>
      </c>
      <c r="J1412" s="57" t="s">
        <v>236</v>
      </c>
      <c r="K1412" s="24"/>
      <c r="O1412"/>
    </row>
    <row r="1413" spans="2:15" s="23" customFormat="1" ht="15">
      <c r="B1413" s="60">
        <v>8600</v>
      </c>
      <c r="C1413" s="38" t="s">
        <v>238</v>
      </c>
      <c r="D1413" s="30">
        <v>314</v>
      </c>
      <c r="E1413" s="30" t="s">
        <v>108</v>
      </c>
      <c r="F1413" s="37">
        <v>2506.5440000000012</v>
      </c>
      <c r="G1413" s="59">
        <v>0.48604788727461301</v>
      </c>
      <c r="H1413" s="35">
        <v>1112</v>
      </c>
      <c r="I1413" s="58">
        <v>12</v>
      </c>
      <c r="J1413" s="57" t="s">
        <v>236</v>
      </c>
      <c r="K1413" s="24"/>
      <c r="O1413"/>
    </row>
    <row r="1414" spans="2:15" s="23" customFormat="1" ht="15">
      <c r="B1414" s="60">
        <v>8600</v>
      </c>
      <c r="C1414" s="38" t="s">
        <v>238</v>
      </c>
      <c r="D1414" s="30">
        <v>135</v>
      </c>
      <c r="E1414" s="30" t="s">
        <v>251</v>
      </c>
      <c r="F1414" s="37">
        <v>2670.371000000001</v>
      </c>
      <c r="G1414" s="59">
        <v>0.49688272089085023</v>
      </c>
      <c r="H1414" s="35">
        <v>1120</v>
      </c>
      <c r="I1414" s="58">
        <v>12</v>
      </c>
      <c r="J1414" s="57" t="s">
        <v>236</v>
      </c>
      <c r="K1414" s="24"/>
      <c r="O1414"/>
    </row>
    <row r="1415" spans="2:15" s="23" customFormat="1" ht="15">
      <c r="B1415" s="60">
        <v>8600</v>
      </c>
      <c r="C1415" s="38" t="s">
        <v>238</v>
      </c>
      <c r="D1415" s="30">
        <v>211</v>
      </c>
      <c r="E1415" s="30" t="s">
        <v>68</v>
      </c>
      <c r="F1415" s="37">
        <v>2717.5260000000003</v>
      </c>
      <c r="G1415" s="59">
        <v>0.50426403814380383</v>
      </c>
      <c r="H1415" s="35">
        <v>1125</v>
      </c>
      <c r="I1415" s="58">
        <v>12</v>
      </c>
      <c r="J1415" s="57" t="s">
        <v>236</v>
      </c>
      <c r="K1415" s="24"/>
      <c r="O1415"/>
    </row>
    <row r="1416" spans="2:15" s="23" customFormat="1" ht="15">
      <c r="B1416" s="60">
        <v>8600</v>
      </c>
      <c r="C1416" s="38" t="s">
        <v>238</v>
      </c>
      <c r="D1416" s="30">
        <v>221</v>
      </c>
      <c r="E1416" s="30" t="s">
        <v>250</v>
      </c>
      <c r="F1416" s="37">
        <v>3234.7760000000003</v>
      </c>
      <c r="G1416" s="59">
        <v>0.51657234588529277</v>
      </c>
      <c r="H1416" s="35">
        <v>1133</v>
      </c>
      <c r="I1416" s="58">
        <v>12</v>
      </c>
      <c r="J1416" s="57" t="s">
        <v>236</v>
      </c>
      <c r="K1416" s="24"/>
      <c r="O1416"/>
    </row>
    <row r="1417" spans="2:15" s="23" customFormat="1" ht="15">
      <c r="B1417" s="60">
        <v>8600</v>
      </c>
      <c r="C1417" s="38" t="s">
        <v>238</v>
      </c>
      <c r="D1417" s="30">
        <v>134</v>
      </c>
      <c r="E1417" s="30" t="s">
        <v>102</v>
      </c>
      <c r="F1417" s="37">
        <v>3477.9060000000018</v>
      </c>
      <c r="G1417" s="59">
        <v>0.52984526842319235</v>
      </c>
      <c r="H1417" s="35">
        <v>1137</v>
      </c>
      <c r="I1417" s="58">
        <v>12</v>
      </c>
      <c r="J1417" s="57" t="s">
        <v>236</v>
      </c>
      <c r="K1417" s="24"/>
      <c r="O1417"/>
    </row>
    <row r="1418" spans="2:15" s="23" customFormat="1" ht="15">
      <c r="B1418" s="60">
        <v>8600</v>
      </c>
      <c r="C1418" s="38" t="s">
        <v>238</v>
      </c>
      <c r="D1418" s="30">
        <v>214</v>
      </c>
      <c r="E1418" s="30" t="s">
        <v>81</v>
      </c>
      <c r="F1418" s="37">
        <v>2284.5030000000002</v>
      </c>
      <c r="G1418" s="59">
        <v>0.55995518416368306</v>
      </c>
      <c r="H1418" s="35">
        <v>1150</v>
      </c>
      <c r="I1418" s="58">
        <v>12</v>
      </c>
      <c r="J1418" s="57" t="s">
        <v>236</v>
      </c>
      <c r="K1418" s="24"/>
      <c r="O1418"/>
    </row>
    <row r="1419" spans="2:15" s="23" customFormat="1" ht="15">
      <c r="B1419" s="60">
        <v>8600</v>
      </c>
      <c r="C1419" s="38" t="s">
        <v>238</v>
      </c>
      <c r="D1419" s="30">
        <v>321</v>
      </c>
      <c r="E1419" s="30" t="s">
        <v>249</v>
      </c>
      <c r="F1419" s="37">
        <v>4163.8240000000005</v>
      </c>
      <c r="G1419" s="59">
        <v>0.56654161996889263</v>
      </c>
      <c r="H1419" s="35">
        <v>1152</v>
      </c>
      <c r="I1419" s="58">
        <v>12</v>
      </c>
      <c r="J1419" s="57" t="s">
        <v>236</v>
      </c>
      <c r="K1419" s="24"/>
      <c r="O1419"/>
    </row>
    <row r="1420" spans="2:15" s="23" customFormat="1" ht="15">
      <c r="B1420" s="60">
        <v>8600</v>
      </c>
      <c r="C1420" s="38" t="s">
        <v>238</v>
      </c>
      <c r="D1420" s="30">
        <v>113</v>
      </c>
      <c r="E1420" s="30" t="s">
        <v>78</v>
      </c>
      <c r="F1420" s="37">
        <v>2859.2789999999982</v>
      </c>
      <c r="G1420" s="59">
        <v>0.60220828129024073</v>
      </c>
      <c r="H1420" s="35">
        <v>1167</v>
      </c>
      <c r="I1420" s="58">
        <v>13</v>
      </c>
      <c r="J1420" s="57" t="s">
        <v>236</v>
      </c>
      <c r="K1420" s="24"/>
      <c r="O1420"/>
    </row>
    <row r="1421" spans="2:15" s="23" customFormat="1" ht="15">
      <c r="B1421" s="60">
        <v>8600</v>
      </c>
      <c r="C1421" s="38" t="s">
        <v>238</v>
      </c>
      <c r="D1421" s="30">
        <v>212</v>
      </c>
      <c r="E1421" s="30" t="s">
        <v>95</v>
      </c>
      <c r="F1421" s="37">
        <v>3123.4870000000014</v>
      </c>
      <c r="G1421" s="59">
        <v>0.6165250413016985</v>
      </c>
      <c r="H1421" s="35">
        <v>1170</v>
      </c>
      <c r="I1421" s="58">
        <v>13</v>
      </c>
      <c r="J1421" s="57" t="s">
        <v>236</v>
      </c>
      <c r="K1421" s="24"/>
      <c r="O1421"/>
    </row>
    <row r="1422" spans="2:15" s="23" customFormat="1" ht="15">
      <c r="B1422" s="60">
        <v>8600</v>
      </c>
      <c r="C1422" s="38" t="s">
        <v>238</v>
      </c>
      <c r="D1422" s="30">
        <v>313</v>
      </c>
      <c r="E1422" s="30" t="s">
        <v>118</v>
      </c>
      <c r="F1422" s="37">
        <v>3288.4440000000018</v>
      </c>
      <c r="G1422" s="59">
        <v>0.62878634783202392</v>
      </c>
      <c r="H1422" s="35">
        <v>1176</v>
      </c>
      <c r="I1422" s="58">
        <v>13</v>
      </c>
      <c r="J1422" s="57" t="s">
        <v>236</v>
      </c>
      <c r="K1422" s="24"/>
      <c r="O1422"/>
    </row>
    <row r="1423" spans="2:15" s="23" customFormat="1" ht="15">
      <c r="B1423" s="60">
        <v>8600</v>
      </c>
      <c r="C1423" s="38" t="s">
        <v>238</v>
      </c>
      <c r="D1423" s="30">
        <v>325</v>
      </c>
      <c r="E1423" s="30" t="s">
        <v>129</v>
      </c>
      <c r="F1423" s="37">
        <v>4370.094000000001</v>
      </c>
      <c r="G1423" s="59">
        <v>0.63089396202411463</v>
      </c>
      <c r="H1423" s="35">
        <v>1179</v>
      </c>
      <c r="I1423" s="58">
        <v>13</v>
      </c>
      <c r="J1423" s="57" t="s">
        <v>236</v>
      </c>
      <c r="K1423" s="24"/>
      <c r="O1423"/>
    </row>
    <row r="1424" spans="2:15" s="23" customFormat="1" ht="15">
      <c r="B1424" s="60">
        <v>8600</v>
      </c>
      <c r="C1424" s="38" t="s">
        <v>238</v>
      </c>
      <c r="D1424" s="30">
        <v>223</v>
      </c>
      <c r="E1424" s="30" t="s">
        <v>77</v>
      </c>
      <c r="F1424" s="37">
        <v>3820.3410000000022</v>
      </c>
      <c r="G1424" s="59">
        <v>0.63266623891757745</v>
      </c>
      <c r="H1424" s="35">
        <v>1180</v>
      </c>
      <c r="I1424" s="58">
        <v>13</v>
      </c>
      <c r="J1424" s="57" t="s">
        <v>236</v>
      </c>
      <c r="K1424" s="24"/>
      <c r="O1424"/>
    </row>
    <row r="1425" spans="2:15" s="23" customFormat="1" ht="15">
      <c r="B1425" s="60">
        <v>8600</v>
      </c>
      <c r="C1425" s="38" t="s">
        <v>238</v>
      </c>
      <c r="D1425" s="30">
        <v>121</v>
      </c>
      <c r="E1425" s="30" t="s">
        <v>97</v>
      </c>
      <c r="F1425" s="37">
        <v>3213.722999999999</v>
      </c>
      <c r="G1425" s="59">
        <v>0.6403728353830962</v>
      </c>
      <c r="H1425" s="35">
        <v>1185</v>
      </c>
      <c r="I1425" s="58">
        <v>13</v>
      </c>
      <c r="J1425" s="57" t="s">
        <v>236</v>
      </c>
      <c r="K1425" s="24"/>
      <c r="O1425"/>
    </row>
    <row r="1426" spans="2:15" s="23" customFormat="1" ht="15">
      <c r="B1426" s="60">
        <v>8600</v>
      </c>
      <c r="C1426" s="38" t="s">
        <v>238</v>
      </c>
      <c r="D1426" s="30">
        <v>136</v>
      </c>
      <c r="E1426" s="30" t="s">
        <v>248</v>
      </c>
      <c r="F1426" s="37">
        <v>6549.1429999999991</v>
      </c>
      <c r="G1426" s="59">
        <v>0.68168034196128213</v>
      </c>
      <c r="H1426" s="35">
        <v>1207</v>
      </c>
      <c r="I1426" s="58">
        <v>13</v>
      </c>
      <c r="J1426" s="57" t="s">
        <v>236</v>
      </c>
      <c r="K1426" s="24"/>
      <c r="O1426"/>
    </row>
    <row r="1427" spans="2:15" s="23" customFormat="1" ht="15">
      <c r="B1427" s="60">
        <v>8600</v>
      </c>
      <c r="C1427" s="38" t="s">
        <v>238</v>
      </c>
      <c r="D1427" s="30">
        <v>138</v>
      </c>
      <c r="E1427" s="30" t="s">
        <v>247</v>
      </c>
      <c r="F1427" s="37">
        <v>4048.723</v>
      </c>
      <c r="G1427" s="59">
        <v>0.7334561858664842</v>
      </c>
      <c r="H1427" s="35">
        <v>1228</v>
      </c>
      <c r="I1427" s="58">
        <v>13</v>
      </c>
      <c r="J1427" s="57" t="s">
        <v>236</v>
      </c>
      <c r="K1427" s="24"/>
      <c r="O1427"/>
    </row>
    <row r="1428" spans="2:15" s="23" customFormat="1" ht="15">
      <c r="B1428" s="60">
        <v>8600</v>
      </c>
      <c r="C1428" s="38" t="s">
        <v>238</v>
      </c>
      <c r="D1428" s="30">
        <v>213</v>
      </c>
      <c r="E1428" s="30" t="s">
        <v>92</v>
      </c>
      <c r="F1428" s="37">
        <v>2813.6549999999988</v>
      </c>
      <c r="G1428" s="59">
        <v>0.74723628750333249</v>
      </c>
      <c r="H1428" s="35">
        <v>1233</v>
      </c>
      <c r="I1428" s="58">
        <v>13</v>
      </c>
      <c r="J1428" s="57" t="s">
        <v>236</v>
      </c>
      <c r="K1428" s="24"/>
      <c r="O1428"/>
    </row>
    <row r="1429" spans="2:15" s="23" customFormat="1" ht="15">
      <c r="B1429" s="60">
        <v>8600</v>
      </c>
      <c r="C1429" s="38" t="s">
        <v>238</v>
      </c>
      <c r="D1429" s="30">
        <v>311</v>
      </c>
      <c r="E1429" s="30" t="s">
        <v>246</v>
      </c>
      <c r="F1429" s="37">
        <v>3039.4310000000005</v>
      </c>
      <c r="G1429" s="59">
        <v>0.77476090075314263</v>
      </c>
      <c r="H1429" s="35">
        <v>1251</v>
      </c>
      <c r="I1429" s="58">
        <v>13</v>
      </c>
      <c r="J1429" s="57" t="s">
        <v>236</v>
      </c>
      <c r="K1429" s="24"/>
      <c r="O1429"/>
    </row>
    <row r="1430" spans="2:15" s="23" customFormat="1" ht="15">
      <c r="B1430" s="60">
        <v>8600</v>
      </c>
      <c r="C1430" s="38" t="s">
        <v>238</v>
      </c>
      <c r="D1430" s="30">
        <v>123</v>
      </c>
      <c r="E1430" s="30" t="s">
        <v>245</v>
      </c>
      <c r="F1430" s="37">
        <v>4409.7439999999997</v>
      </c>
      <c r="G1430" s="59">
        <v>0.80871679276109221</v>
      </c>
      <c r="H1430" s="35">
        <v>1263</v>
      </c>
      <c r="I1430" s="58">
        <v>13</v>
      </c>
      <c r="J1430" s="57" t="s">
        <v>236</v>
      </c>
      <c r="K1430" s="24"/>
      <c r="O1430"/>
    </row>
    <row r="1431" spans="2:15" s="23" customFormat="1" ht="15">
      <c r="B1431" s="60">
        <v>8600</v>
      </c>
      <c r="C1431" s="38" t="s">
        <v>238</v>
      </c>
      <c r="D1431" s="30">
        <v>116</v>
      </c>
      <c r="E1431" s="30" t="s">
        <v>244</v>
      </c>
      <c r="F1431" s="37">
        <v>3485.6839999999988</v>
      </c>
      <c r="G1431" s="59">
        <v>0.81860066823134103</v>
      </c>
      <c r="H1431" s="35">
        <v>1270</v>
      </c>
      <c r="I1431" s="58">
        <v>13</v>
      </c>
      <c r="J1431" s="57" t="s">
        <v>236</v>
      </c>
      <c r="K1431" s="24"/>
      <c r="O1431"/>
    </row>
    <row r="1432" spans="2:15" s="23" customFormat="1" ht="15">
      <c r="B1432" s="60">
        <v>8600</v>
      </c>
      <c r="C1432" s="38" t="s">
        <v>238</v>
      </c>
      <c r="D1432" s="30">
        <v>222</v>
      </c>
      <c r="E1432" s="30" t="s">
        <v>243</v>
      </c>
      <c r="F1432" s="37">
        <v>5017.9460000000008</v>
      </c>
      <c r="G1432" s="59">
        <v>0.85807249579625788</v>
      </c>
      <c r="H1432" s="35">
        <v>1285</v>
      </c>
      <c r="I1432" s="58">
        <v>14</v>
      </c>
      <c r="J1432" s="57" t="s">
        <v>236</v>
      </c>
      <c r="K1432" s="24"/>
      <c r="O1432"/>
    </row>
    <row r="1433" spans="2:15" s="23" customFormat="1" ht="15">
      <c r="B1433" s="60">
        <v>8600</v>
      </c>
      <c r="C1433" s="38" t="s">
        <v>238</v>
      </c>
      <c r="D1433" s="30">
        <v>133</v>
      </c>
      <c r="E1433" s="30" t="s">
        <v>110</v>
      </c>
      <c r="F1433" s="37">
        <v>5719.2530000000006</v>
      </c>
      <c r="G1433" s="59">
        <v>0.85980408135318098</v>
      </c>
      <c r="H1433" s="35">
        <v>1286</v>
      </c>
      <c r="I1433" s="58">
        <v>14</v>
      </c>
      <c r="J1433" s="57" t="s">
        <v>236</v>
      </c>
      <c r="K1433" s="24"/>
      <c r="O1433"/>
    </row>
    <row r="1434" spans="2:15" s="23" customFormat="1" ht="15">
      <c r="B1434" s="60">
        <v>8600</v>
      </c>
      <c r="C1434" s="38" t="s">
        <v>238</v>
      </c>
      <c r="D1434" s="30">
        <v>225</v>
      </c>
      <c r="E1434" s="30" t="s">
        <v>151</v>
      </c>
      <c r="F1434" s="37">
        <v>3111.3230000000017</v>
      </c>
      <c r="G1434" s="59">
        <v>0.90207945162136016</v>
      </c>
      <c r="H1434" s="35">
        <v>1305</v>
      </c>
      <c r="I1434" s="58">
        <v>14</v>
      </c>
      <c r="J1434" s="57" t="s">
        <v>236</v>
      </c>
      <c r="K1434" s="24"/>
      <c r="O1434"/>
    </row>
    <row r="1435" spans="2:15" s="23" customFormat="1" ht="15">
      <c r="B1435" s="60">
        <v>8600</v>
      </c>
      <c r="C1435" s="38" t="s">
        <v>238</v>
      </c>
      <c r="D1435" s="30">
        <v>216</v>
      </c>
      <c r="E1435" s="30" t="s">
        <v>106</v>
      </c>
      <c r="F1435" s="37">
        <v>4344.018</v>
      </c>
      <c r="G1435" s="59">
        <v>0.90744436110207505</v>
      </c>
      <c r="H1435" s="35">
        <v>1306</v>
      </c>
      <c r="I1435" s="58">
        <v>14</v>
      </c>
      <c r="J1435" s="57" t="s">
        <v>236</v>
      </c>
      <c r="K1435" s="24"/>
      <c r="O1435"/>
    </row>
    <row r="1436" spans="2:15" s="23" customFormat="1" ht="15">
      <c r="B1436" s="60">
        <v>8600</v>
      </c>
      <c r="C1436" s="38" t="s">
        <v>238</v>
      </c>
      <c r="D1436" s="30">
        <v>224</v>
      </c>
      <c r="E1436" s="30" t="s">
        <v>85</v>
      </c>
      <c r="F1436" s="37">
        <v>3977.87</v>
      </c>
      <c r="G1436" s="59">
        <v>0.92278736967677133</v>
      </c>
      <c r="H1436" s="35">
        <v>1311</v>
      </c>
      <c r="I1436" s="58">
        <v>14</v>
      </c>
      <c r="J1436" s="57" t="s">
        <v>236</v>
      </c>
      <c r="K1436" s="24"/>
      <c r="O1436"/>
    </row>
    <row r="1437" spans="2:15" s="23" customFormat="1" ht="15">
      <c r="B1437" s="60">
        <v>8600</v>
      </c>
      <c r="C1437" s="38" t="s">
        <v>238</v>
      </c>
      <c r="D1437" s="30">
        <v>215</v>
      </c>
      <c r="E1437" s="30" t="s">
        <v>133</v>
      </c>
      <c r="F1437" s="37">
        <v>5061.4340000000011</v>
      </c>
      <c r="G1437" s="59">
        <v>0.93500052196919059</v>
      </c>
      <c r="H1437" s="35">
        <v>1317</v>
      </c>
      <c r="I1437" s="58">
        <v>14</v>
      </c>
      <c r="J1437" s="57" t="s">
        <v>236</v>
      </c>
      <c r="K1437" s="24"/>
      <c r="O1437"/>
    </row>
    <row r="1438" spans="2:15" s="23" customFormat="1" ht="15">
      <c r="B1438" s="60">
        <v>8600</v>
      </c>
      <c r="C1438" s="38" t="s">
        <v>238</v>
      </c>
      <c r="D1438" s="30">
        <v>125</v>
      </c>
      <c r="E1438" s="30" t="s">
        <v>242</v>
      </c>
      <c r="F1438" s="37">
        <v>2505.0860000000002</v>
      </c>
      <c r="G1438" s="59">
        <v>0.93652862040884266</v>
      </c>
      <c r="H1438" s="35">
        <v>1319</v>
      </c>
      <c r="I1438" s="58">
        <v>14</v>
      </c>
      <c r="J1438" s="57" t="s">
        <v>236</v>
      </c>
      <c r="K1438" s="24"/>
      <c r="O1438"/>
    </row>
    <row r="1439" spans="2:15" s="23" customFormat="1" ht="15">
      <c r="B1439" s="60">
        <v>8600</v>
      </c>
      <c r="C1439" s="38" t="s">
        <v>238</v>
      </c>
      <c r="D1439" s="30">
        <v>324</v>
      </c>
      <c r="E1439" s="30" t="s">
        <v>116</v>
      </c>
      <c r="F1439" s="37">
        <v>5233.1240000000016</v>
      </c>
      <c r="G1439" s="59">
        <v>1.0288177154626756</v>
      </c>
      <c r="H1439" s="35">
        <v>1349</v>
      </c>
      <c r="I1439" s="58">
        <v>14</v>
      </c>
      <c r="J1439" s="57" t="s">
        <v>236</v>
      </c>
      <c r="K1439" s="24"/>
      <c r="O1439"/>
    </row>
    <row r="1440" spans="2:15" s="23" customFormat="1" ht="15">
      <c r="B1440" s="60">
        <v>8600</v>
      </c>
      <c r="C1440" s="38" t="s">
        <v>238</v>
      </c>
      <c r="D1440" s="30">
        <v>132</v>
      </c>
      <c r="E1440" s="30" t="s">
        <v>76</v>
      </c>
      <c r="F1440" s="37">
        <v>3278.9539999999988</v>
      </c>
      <c r="G1440" s="59">
        <v>1.0753567205807941</v>
      </c>
      <c r="H1440" s="35">
        <v>1364</v>
      </c>
      <c r="I1440" s="58">
        <v>14</v>
      </c>
      <c r="J1440" s="57" t="s">
        <v>236</v>
      </c>
      <c r="K1440" s="24"/>
      <c r="O1440"/>
    </row>
    <row r="1441" spans="2:15" s="23" customFormat="1" ht="15">
      <c r="B1441" s="60">
        <v>8600</v>
      </c>
      <c r="C1441" s="38" t="s">
        <v>238</v>
      </c>
      <c r="D1441" s="30">
        <v>131</v>
      </c>
      <c r="E1441" s="30" t="s">
        <v>72</v>
      </c>
      <c r="F1441" s="37">
        <v>2389.7649999999999</v>
      </c>
      <c r="G1441" s="59">
        <v>1.2546771141339437</v>
      </c>
      <c r="H1441" s="35">
        <v>1423</v>
      </c>
      <c r="I1441" s="58">
        <v>15</v>
      </c>
      <c r="J1441" s="57" t="s">
        <v>236</v>
      </c>
      <c r="K1441" s="24"/>
      <c r="O1441"/>
    </row>
    <row r="1442" spans="2:15" s="23" customFormat="1" ht="15">
      <c r="B1442" s="60">
        <v>8600</v>
      </c>
      <c r="C1442" s="38" t="s">
        <v>238</v>
      </c>
      <c r="D1442" s="30">
        <v>112</v>
      </c>
      <c r="E1442" s="30" t="s">
        <v>241</v>
      </c>
      <c r="F1442" s="37">
        <v>3996.1079999999974</v>
      </c>
      <c r="G1442" s="59">
        <v>1.3281234653309089</v>
      </c>
      <c r="H1442" s="35">
        <v>1448</v>
      </c>
      <c r="I1442" s="58">
        <v>15</v>
      </c>
      <c r="J1442" s="57" t="s">
        <v>236</v>
      </c>
      <c r="K1442" s="24"/>
      <c r="O1442"/>
    </row>
    <row r="1443" spans="2:15" s="23" customFormat="1" ht="15">
      <c r="B1443" s="60">
        <v>8600</v>
      </c>
      <c r="C1443" s="38" t="s">
        <v>238</v>
      </c>
      <c r="D1443" s="30">
        <v>312</v>
      </c>
      <c r="E1443" s="30" t="s">
        <v>240</v>
      </c>
      <c r="F1443" s="37">
        <v>4206.2</v>
      </c>
      <c r="G1443" s="59">
        <v>1.3681437282451521</v>
      </c>
      <c r="H1443" s="35">
        <v>1454</v>
      </c>
      <c r="I1443" s="58">
        <v>16</v>
      </c>
      <c r="J1443" s="57" t="s">
        <v>236</v>
      </c>
      <c r="K1443" s="24"/>
      <c r="O1443"/>
    </row>
    <row r="1444" spans="2:15" s="23" customFormat="1" ht="15">
      <c r="B1444" s="60">
        <v>8600</v>
      </c>
      <c r="C1444" s="38" t="s">
        <v>238</v>
      </c>
      <c r="D1444" s="30">
        <v>411</v>
      </c>
      <c r="E1444" s="30" t="s">
        <v>239</v>
      </c>
      <c r="F1444" s="37">
        <v>5463.3889999999974</v>
      </c>
      <c r="G1444" s="59">
        <v>1.626773861885092</v>
      </c>
      <c r="H1444" s="35">
        <v>1516</v>
      </c>
      <c r="I1444" s="58">
        <v>17</v>
      </c>
      <c r="J1444" s="57" t="s">
        <v>236</v>
      </c>
      <c r="K1444" s="24"/>
      <c r="O1444"/>
    </row>
    <row r="1445" spans="2:15" s="23" customFormat="1" ht="15">
      <c r="B1445" s="60">
        <v>8600</v>
      </c>
      <c r="C1445" s="38" t="s">
        <v>238</v>
      </c>
      <c r="D1445" s="30">
        <v>414</v>
      </c>
      <c r="E1445" s="30" t="s">
        <v>237</v>
      </c>
      <c r="F1445" s="37">
        <v>4033.8149999999996</v>
      </c>
      <c r="G1445" s="59">
        <v>2.3512501729312842</v>
      </c>
      <c r="H1445" s="35">
        <v>1604</v>
      </c>
      <c r="I1445" s="58">
        <v>19</v>
      </c>
      <c r="J1445" s="57" t="s">
        <v>236</v>
      </c>
      <c r="K1445" s="24"/>
      <c r="O1445"/>
    </row>
    <row r="1446" spans="2:15" s="23" customFormat="1" ht="15">
      <c r="B1446" s="60">
        <v>2650</v>
      </c>
      <c r="C1446" s="38" t="s">
        <v>233</v>
      </c>
      <c r="D1446" s="30">
        <v>11</v>
      </c>
      <c r="E1446" s="30" t="s">
        <v>235</v>
      </c>
      <c r="F1446" s="37">
        <v>4944.6860000000015</v>
      </c>
      <c r="G1446" s="59">
        <v>0.14063303505209829</v>
      </c>
      <c r="H1446" s="35">
        <v>925</v>
      </c>
      <c r="I1446" s="58">
        <v>11</v>
      </c>
      <c r="J1446" s="57" t="s">
        <v>232</v>
      </c>
      <c r="K1446" s="24"/>
      <c r="O1446"/>
    </row>
    <row r="1447" spans="2:15" s="23" customFormat="1" ht="15">
      <c r="B1447" s="60">
        <v>2650</v>
      </c>
      <c r="C1447" s="38" t="s">
        <v>233</v>
      </c>
      <c r="D1447" s="30">
        <v>13</v>
      </c>
      <c r="E1447" s="30" t="s">
        <v>213</v>
      </c>
      <c r="F1447" s="37">
        <v>4601.7529999999988</v>
      </c>
      <c r="G1447" s="59">
        <v>0.76476624748248823</v>
      </c>
      <c r="H1447" s="35">
        <v>1243</v>
      </c>
      <c r="I1447" s="58">
        <v>13</v>
      </c>
      <c r="J1447" s="57" t="s">
        <v>232</v>
      </c>
      <c r="K1447" s="24"/>
      <c r="O1447"/>
    </row>
    <row r="1448" spans="2:15" s="23" customFormat="1" ht="15">
      <c r="B1448" s="60">
        <v>2650</v>
      </c>
      <c r="C1448" s="38" t="s">
        <v>233</v>
      </c>
      <c r="D1448" s="30">
        <v>23</v>
      </c>
      <c r="E1448" s="30" t="s">
        <v>229</v>
      </c>
      <c r="F1448" s="37">
        <v>3344.8070000000007</v>
      </c>
      <c r="G1448" s="59">
        <v>1.4766155485429169</v>
      </c>
      <c r="H1448" s="35">
        <v>1487</v>
      </c>
      <c r="I1448" s="58">
        <v>16</v>
      </c>
      <c r="J1448" s="57" t="s">
        <v>232</v>
      </c>
      <c r="K1448" s="24"/>
      <c r="O1448"/>
    </row>
    <row r="1449" spans="2:15" s="23" customFormat="1" ht="15">
      <c r="B1449" s="60">
        <v>2650</v>
      </c>
      <c r="C1449" s="38" t="s">
        <v>233</v>
      </c>
      <c r="D1449" s="30">
        <v>22</v>
      </c>
      <c r="E1449" s="30" t="s">
        <v>227</v>
      </c>
      <c r="F1449" s="37">
        <v>4133.4770000000017</v>
      </c>
      <c r="G1449" s="59">
        <v>1.7179455268812187</v>
      </c>
      <c r="H1449" s="35">
        <v>1534</v>
      </c>
      <c r="I1449" s="58">
        <v>17</v>
      </c>
      <c r="J1449" s="57" t="s">
        <v>232</v>
      </c>
      <c r="K1449" s="24"/>
      <c r="O1449"/>
    </row>
    <row r="1450" spans="2:15" s="23" customFormat="1" ht="15">
      <c r="B1450" s="60">
        <v>2650</v>
      </c>
      <c r="C1450" s="38" t="s">
        <v>233</v>
      </c>
      <c r="D1450" s="30">
        <v>24</v>
      </c>
      <c r="E1450" s="30" t="s">
        <v>222</v>
      </c>
      <c r="F1450" s="37">
        <v>2842.1890000000008</v>
      </c>
      <c r="G1450" s="59">
        <v>1.9500581489248743</v>
      </c>
      <c r="H1450" s="35">
        <v>1573</v>
      </c>
      <c r="I1450" s="58">
        <v>18</v>
      </c>
      <c r="J1450" s="57" t="s">
        <v>232</v>
      </c>
      <c r="K1450" s="24"/>
      <c r="O1450"/>
    </row>
    <row r="1451" spans="2:15" s="23" customFormat="1" ht="15">
      <c r="B1451" s="60">
        <v>2650</v>
      </c>
      <c r="C1451" s="38" t="s">
        <v>233</v>
      </c>
      <c r="D1451" s="30">
        <v>32</v>
      </c>
      <c r="E1451" s="30" t="s">
        <v>234</v>
      </c>
      <c r="F1451" s="37">
        <v>3612.9269999999988</v>
      </c>
      <c r="G1451" s="59">
        <v>1.9853525753532855</v>
      </c>
      <c r="H1451" s="35">
        <v>1577</v>
      </c>
      <c r="I1451" s="58">
        <v>18</v>
      </c>
      <c r="J1451" s="57" t="s">
        <v>232</v>
      </c>
      <c r="K1451" s="24"/>
      <c r="O1451"/>
    </row>
    <row r="1452" spans="2:15" s="23" customFormat="1" ht="15">
      <c r="B1452" s="60">
        <v>2650</v>
      </c>
      <c r="C1452" s="38" t="s">
        <v>233</v>
      </c>
      <c r="D1452" s="30">
        <v>21</v>
      </c>
      <c r="E1452" s="30" t="s">
        <v>221</v>
      </c>
      <c r="F1452" s="37">
        <v>3694.2219999999988</v>
      </c>
      <c r="G1452" s="59">
        <v>1.9982762981581614</v>
      </c>
      <c r="H1452" s="35">
        <v>1579</v>
      </c>
      <c r="I1452" s="58">
        <v>18</v>
      </c>
      <c r="J1452" s="57" t="s">
        <v>232</v>
      </c>
      <c r="K1452" s="24"/>
      <c r="O1452"/>
    </row>
    <row r="1453" spans="2:15" s="23" customFormat="1" ht="15">
      <c r="B1453" s="60">
        <v>2650</v>
      </c>
      <c r="C1453" s="38" t="s">
        <v>233</v>
      </c>
      <c r="D1453" s="30">
        <v>14</v>
      </c>
      <c r="E1453" s="30" t="s">
        <v>215</v>
      </c>
      <c r="F1453" s="37">
        <v>4663.2849999999999</v>
      </c>
      <c r="G1453" s="59">
        <v>2.2247146727269831</v>
      </c>
      <c r="H1453" s="35">
        <v>1599</v>
      </c>
      <c r="I1453" s="58">
        <v>19</v>
      </c>
      <c r="J1453" s="57" t="s">
        <v>232</v>
      </c>
      <c r="K1453" s="24"/>
      <c r="O1453"/>
    </row>
    <row r="1454" spans="2:15" s="23" customFormat="1" ht="15">
      <c r="B1454" s="60">
        <v>2650</v>
      </c>
      <c r="C1454" s="38" t="s">
        <v>233</v>
      </c>
      <c r="D1454" s="30">
        <v>31</v>
      </c>
      <c r="E1454" s="30" t="s">
        <v>210</v>
      </c>
      <c r="F1454" s="37">
        <v>4175.8670000000011</v>
      </c>
      <c r="G1454" s="59">
        <v>2.3722778978162755</v>
      </c>
      <c r="H1454" s="35">
        <v>1605</v>
      </c>
      <c r="I1454" s="58">
        <v>19</v>
      </c>
      <c r="J1454" s="57" t="s">
        <v>232</v>
      </c>
      <c r="K1454" s="24"/>
      <c r="O1454"/>
    </row>
    <row r="1455" spans="2:15" s="23" customFormat="1" ht="15">
      <c r="B1455" s="68">
        <v>2650</v>
      </c>
      <c r="C1455" s="67" t="s">
        <v>233</v>
      </c>
      <c r="D1455" s="66">
        <v>33</v>
      </c>
      <c r="E1455" s="66" t="s">
        <v>223</v>
      </c>
      <c r="F1455" s="65">
        <v>2048.8219999999997</v>
      </c>
      <c r="G1455" s="64">
        <v>2.6074307618012837</v>
      </c>
      <c r="H1455" s="63">
        <v>1613</v>
      </c>
      <c r="I1455" s="62">
        <v>20</v>
      </c>
      <c r="J1455" s="61" t="s">
        <v>232</v>
      </c>
      <c r="K1455" s="24"/>
      <c r="O1455"/>
    </row>
    <row r="1456" spans="2:15" s="23" customFormat="1" ht="15">
      <c r="B1456" s="60">
        <v>122</v>
      </c>
      <c r="C1456" s="38" t="s">
        <v>231</v>
      </c>
      <c r="D1456" s="30">
        <v>1</v>
      </c>
      <c r="E1456" s="30" t="s">
        <v>61</v>
      </c>
      <c r="F1456" s="37">
        <v>6155.0149999999994</v>
      </c>
      <c r="G1456" s="59">
        <v>1.0743483525714062</v>
      </c>
      <c r="H1456" s="35">
        <v>1363</v>
      </c>
      <c r="I1456" s="58">
        <v>14</v>
      </c>
      <c r="J1456" s="57" t="s">
        <v>230</v>
      </c>
      <c r="K1456" s="24"/>
      <c r="O1456"/>
    </row>
    <row r="1457" spans="2:15" s="23" customFormat="1" ht="15">
      <c r="B1457" s="60">
        <v>8700</v>
      </c>
      <c r="C1457" s="38" t="s">
        <v>208</v>
      </c>
      <c r="D1457" s="30">
        <v>23</v>
      </c>
      <c r="E1457" s="30" t="s">
        <v>229</v>
      </c>
      <c r="F1457" s="37">
        <v>2867.7850000000012</v>
      </c>
      <c r="G1457" s="59">
        <v>-7.6913497833488623E-2</v>
      </c>
      <c r="H1457" s="35">
        <v>773</v>
      </c>
      <c r="I1457" s="58">
        <v>10</v>
      </c>
      <c r="J1457" s="57" t="s">
        <v>206</v>
      </c>
      <c r="K1457" s="24"/>
      <c r="O1457"/>
    </row>
    <row r="1458" spans="2:15" s="23" customFormat="1" ht="15">
      <c r="B1458" s="60">
        <v>8700</v>
      </c>
      <c r="C1458" s="38" t="s">
        <v>208</v>
      </c>
      <c r="D1458" s="30">
        <v>26</v>
      </c>
      <c r="E1458" s="30" t="s">
        <v>228</v>
      </c>
      <c r="F1458" s="37">
        <v>2814.8469999999993</v>
      </c>
      <c r="G1458" s="59">
        <v>3.4939838782774263E-2</v>
      </c>
      <c r="H1458" s="35">
        <v>852</v>
      </c>
      <c r="I1458" s="58">
        <v>11</v>
      </c>
      <c r="J1458" s="57" t="s">
        <v>206</v>
      </c>
      <c r="K1458" s="24"/>
      <c r="O1458"/>
    </row>
    <row r="1459" spans="2:15" s="23" customFormat="1" ht="15">
      <c r="B1459" s="60">
        <v>8700</v>
      </c>
      <c r="C1459" s="38" t="s">
        <v>208</v>
      </c>
      <c r="D1459" s="30">
        <v>22</v>
      </c>
      <c r="E1459" s="30" t="s">
        <v>227</v>
      </c>
      <c r="F1459" s="37">
        <v>3056.2270000000017</v>
      </c>
      <c r="G1459" s="59">
        <v>0.80584217764241584</v>
      </c>
      <c r="H1459" s="35">
        <v>1261</v>
      </c>
      <c r="I1459" s="58">
        <v>13</v>
      </c>
      <c r="J1459" s="57" t="s">
        <v>206</v>
      </c>
      <c r="K1459" s="24"/>
      <c r="O1459"/>
    </row>
    <row r="1460" spans="2:15" s="23" customFormat="1" ht="15">
      <c r="B1460" s="60">
        <v>8700</v>
      </c>
      <c r="C1460" s="38" t="s">
        <v>208</v>
      </c>
      <c r="D1460" s="30">
        <v>17</v>
      </c>
      <c r="E1460" s="30" t="s">
        <v>226</v>
      </c>
      <c r="F1460" s="37">
        <v>3294.7809999999995</v>
      </c>
      <c r="G1460" s="59">
        <v>0.99598169443856599</v>
      </c>
      <c r="H1460" s="35">
        <v>1340</v>
      </c>
      <c r="I1460" s="58">
        <v>14</v>
      </c>
      <c r="J1460" s="57" t="s">
        <v>206</v>
      </c>
      <c r="K1460" s="24"/>
      <c r="O1460"/>
    </row>
    <row r="1461" spans="2:15" s="23" customFormat="1" ht="15">
      <c r="B1461" s="60">
        <v>8700</v>
      </c>
      <c r="C1461" s="38" t="s">
        <v>208</v>
      </c>
      <c r="D1461" s="30">
        <v>18</v>
      </c>
      <c r="E1461" s="30" t="s">
        <v>225</v>
      </c>
      <c r="F1461" s="37">
        <v>2610.3139999999994</v>
      </c>
      <c r="G1461" s="59">
        <v>1.063344818133358</v>
      </c>
      <c r="H1461" s="35">
        <v>1359</v>
      </c>
      <c r="I1461" s="58">
        <v>14</v>
      </c>
      <c r="J1461" s="57" t="s">
        <v>206</v>
      </c>
      <c r="K1461" s="24"/>
      <c r="O1461"/>
    </row>
    <row r="1462" spans="2:15" s="23" customFormat="1" ht="15">
      <c r="B1462" s="60">
        <v>8700</v>
      </c>
      <c r="C1462" s="38" t="s">
        <v>208</v>
      </c>
      <c r="D1462" s="30">
        <v>34</v>
      </c>
      <c r="E1462" s="30" t="s">
        <v>224</v>
      </c>
      <c r="F1462" s="37">
        <v>3678.7589999999996</v>
      </c>
      <c r="G1462" s="59">
        <v>1.1156672435606383</v>
      </c>
      <c r="H1462" s="35">
        <v>1379</v>
      </c>
      <c r="I1462" s="58">
        <v>14</v>
      </c>
      <c r="J1462" s="57" t="s">
        <v>206</v>
      </c>
      <c r="K1462" s="24"/>
      <c r="O1462"/>
    </row>
    <row r="1463" spans="2:15" s="23" customFormat="1" ht="15">
      <c r="B1463" s="60">
        <v>8700</v>
      </c>
      <c r="C1463" s="38" t="s">
        <v>208</v>
      </c>
      <c r="D1463" s="30">
        <v>33</v>
      </c>
      <c r="E1463" s="30" t="s">
        <v>223</v>
      </c>
      <c r="F1463" s="37">
        <v>3434.9580000000001</v>
      </c>
      <c r="G1463" s="59">
        <v>1.1521006788999124</v>
      </c>
      <c r="H1463" s="35">
        <v>1385</v>
      </c>
      <c r="I1463" s="58">
        <v>15</v>
      </c>
      <c r="J1463" s="57" t="s">
        <v>206</v>
      </c>
      <c r="K1463" s="24"/>
      <c r="O1463"/>
    </row>
    <row r="1464" spans="2:15" s="23" customFormat="1" ht="15">
      <c r="B1464" s="60">
        <v>8700</v>
      </c>
      <c r="C1464" s="38" t="s">
        <v>208</v>
      </c>
      <c r="D1464" s="30">
        <v>24</v>
      </c>
      <c r="E1464" s="30" t="s">
        <v>222</v>
      </c>
      <c r="F1464" s="37">
        <v>3402.1429999999996</v>
      </c>
      <c r="G1464" s="59">
        <v>1.2882174862116673</v>
      </c>
      <c r="H1464" s="35">
        <v>1433</v>
      </c>
      <c r="I1464" s="58">
        <v>15</v>
      </c>
      <c r="J1464" s="57" t="s">
        <v>206</v>
      </c>
      <c r="K1464" s="24"/>
      <c r="O1464"/>
    </row>
    <row r="1465" spans="2:15" s="23" customFormat="1" ht="15">
      <c r="B1465" s="60">
        <v>8700</v>
      </c>
      <c r="C1465" s="38" t="s">
        <v>208</v>
      </c>
      <c r="D1465" s="30">
        <v>21</v>
      </c>
      <c r="E1465" s="30" t="s">
        <v>221</v>
      </c>
      <c r="F1465" s="37">
        <v>2362.4069999999997</v>
      </c>
      <c r="G1465" s="59">
        <v>1.3095090601368349</v>
      </c>
      <c r="H1465" s="35">
        <v>1441</v>
      </c>
      <c r="I1465" s="58">
        <v>15</v>
      </c>
      <c r="J1465" s="57" t="s">
        <v>206</v>
      </c>
      <c r="K1465" s="24"/>
      <c r="O1465"/>
    </row>
    <row r="1466" spans="2:15" s="23" customFormat="1" ht="15">
      <c r="B1466" s="60">
        <v>8700</v>
      </c>
      <c r="C1466" s="38" t="s">
        <v>208</v>
      </c>
      <c r="D1466" s="30">
        <v>27</v>
      </c>
      <c r="E1466" s="30" t="s">
        <v>220</v>
      </c>
      <c r="F1466" s="37">
        <v>3528.88</v>
      </c>
      <c r="G1466" s="59">
        <v>1.3841011237683025</v>
      </c>
      <c r="H1466" s="35">
        <v>1460</v>
      </c>
      <c r="I1466" s="58">
        <v>16</v>
      </c>
      <c r="J1466" s="57" t="s">
        <v>206</v>
      </c>
      <c r="K1466" s="24"/>
      <c r="O1466"/>
    </row>
    <row r="1467" spans="2:15" s="23" customFormat="1" ht="15">
      <c r="B1467" s="60">
        <v>8700</v>
      </c>
      <c r="C1467" s="38" t="s">
        <v>208</v>
      </c>
      <c r="D1467" s="30">
        <v>28</v>
      </c>
      <c r="E1467" s="30" t="s">
        <v>219</v>
      </c>
      <c r="F1467" s="37">
        <v>1998.75</v>
      </c>
      <c r="G1467" s="59">
        <v>1.4009528580671498</v>
      </c>
      <c r="H1467" s="35">
        <v>1465</v>
      </c>
      <c r="I1467" s="58">
        <v>16</v>
      </c>
      <c r="J1467" s="57" t="s">
        <v>206</v>
      </c>
      <c r="K1467" s="24"/>
      <c r="O1467"/>
    </row>
    <row r="1468" spans="2:15" s="23" customFormat="1" ht="15">
      <c r="B1468" s="60">
        <v>8700</v>
      </c>
      <c r="C1468" s="38" t="s">
        <v>208</v>
      </c>
      <c r="D1468" s="30">
        <v>19</v>
      </c>
      <c r="E1468" s="30" t="s">
        <v>218</v>
      </c>
      <c r="F1468" s="37">
        <v>2413.9219999999996</v>
      </c>
      <c r="G1468" s="59">
        <v>1.4053561076379297</v>
      </c>
      <c r="H1468" s="35">
        <v>1469</v>
      </c>
      <c r="I1468" s="58">
        <v>16</v>
      </c>
      <c r="J1468" s="57" t="s">
        <v>206</v>
      </c>
      <c r="K1468" s="24"/>
      <c r="O1468"/>
    </row>
    <row r="1469" spans="2:15" s="23" customFormat="1" ht="15">
      <c r="B1469" s="60">
        <v>8700</v>
      </c>
      <c r="C1469" s="38" t="s">
        <v>208</v>
      </c>
      <c r="D1469" s="30">
        <v>36</v>
      </c>
      <c r="E1469" s="30" t="s">
        <v>217</v>
      </c>
      <c r="F1469" s="37">
        <v>2251.145</v>
      </c>
      <c r="G1469" s="59">
        <v>1.4059237586667785</v>
      </c>
      <c r="H1469" s="35">
        <v>1470</v>
      </c>
      <c r="I1469" s="58">
        <v>16</v>
      </c>
      <c r="J1469" s="57" t="s">
        <v>206</v>
      </c>
      <c r="K1469" s="24"/>
      <c r="O1469"/>
    </row>
    <row r="1470" spans="2:15" s="23" customFormat="1" ht="15">
      <c r="B1470" s="60">
        <v>8700</v>
      </c>
      <c r="C1470" s="38" t="s">
        <v>208</v>
      </c>
      <c r="D1470" s="30">
        <v>35</v>
      </c>
      <c r="E1470" s="30" t="s">
        <v>216</v>
      </c>
      <c r="F1470" s="37">
        <v>3037.2980000000011</v>
      </c>
      <c r="G1470" s="59">
        <v>1.4656923796120656</v>
      </c>
      <c r="H1470" s="35">
        <v>1485</v>
      </c>
      <c r="I1470" s="58">
        <v>16</v>
      </c>
      <c r="J1470" s="57" t="s">
        <v>206</v>
      </c>
      <c r="K1470" s="24"/>
      <c r="O1470"/>
    </row>
    <row r="1471" spans="2:15" s="23" customFormat="1" ht="15">
      <c r="B1471" s="60">
        <v>8700</v>
      </c>
      <c r="C1471" s="38" t="s">
        <v>208</v>
      </c>
      <c r="D1471" s="30">
        <v>14</v>
      </c>
      <c r="E1471" s="30" t="s">
        <v>215</v>
      </c>
      <c r="F1471" s="37">
        <v>2624.0540000000015</v>
      </c>
      <c r="G1471" s="59">
        <v>1.5160172183352696</v>
      </c>
      <c r="H1471" s="35">
        <v>1498</v>
      </c>
      <c r="I1471" s="58">
        <v>16</v>
      </c>
      <c r="J1471" s="57" t="s">
        <v>206</v>
      </c>
      <c r="K1471" s="24"/>
      <c r="O1471"/>
    </row>
    <row r="1472" spans="2:15" s="23" customFormat="1" ht="15">
      <c r="B1472" s="60">
        <v>8700</v>
      </c>
      <c r="C1472" s="38" t="s">
        <v>208</v>
      </c>
      <c r="D1472" s="30">
        <v>16</v>
      </c>
      <c r="E1472" s="30" t="s">
        <v>214</v>
      </c>
      <c r="F1472" s="37">
        <v>2870.8090000000016</v>
      </c>
      <c r="G1472" s="59">
        <v>1.57353986386252</v>
      </c>
      <c r="H1472" s="35">
        <v>1504</v>
      </c>
      <c r="I1472" s="58">
        <v>17</v>
      </c>
      <c r="J1472" s="57" t="s">
        <v>206</v>
      </c>
      <c r="K1472" s="24"/>
      <c r="O1472"/>
    </row>
    <row r="1473" spans="2:15" s="23" customFormat="1" ht="15">
      <c r="B1473" s="60">
        <v>8700</v>
      </c>
      <c r="C1473" s="38" t="s">
        <v>208</v>
      </c>
      <c r="D1473" s="30">
        <v>13</v>
      </c>
      <c r="E1473" s="30" t="s">
        <v>213</v>
      </c>
      <c r="F1473" s="37">
        <v>2982.7990000000009</v>
      </c>
      <c r="G1473" s="59">
        <v>1.7191392057542698</v>
      </c>
      <c r="H1473" s="35">
        <v>1535</v>
      </c>
      <c r="I1473" s="58">
        <v>17</v>
      </c>
      <c r="J1473" s="57" t="s">
        <v>206</v>
      </c>
      <c r="K1473" s="24"/>
      <c r="O1473"/>
    </row>
    <row r="1474" spans="2:15" s="23" customFormat="1" ht="15">
      <c r="B1474" s="60">
        <v>8700</v>
      </c>
      <c r="C1474" s="38" t="s">
        <v>208</v>
      </c>
      <c r="D1474" s="30">
        <v>12</v>
      </c>
      <c r="E1474" s="30" t="s">
        <v>212</v>
      </c>
      <c r="F1474" s="37">
        <v>2402.8869999999993</v>
      </c>
      <c r="G1474" s="59">
        <v>1.7614686782020459</v>
      </c>
      <c r="H1474" s="35">
        <v>1545</v>
      </c>
      <c r="I1474" s="58">
        <v>17</v>
      </c>
      <c r="J1474" s="57" t="s">
        <v>206</v>
      </c>
      <c r="K1474" s="24"/>
      <c r="O1474"/>
    </row>
    <row r="1475" spans="2:15" s="23" customFormat="1" ht="15">
      <c r="B1475" s="60">
        <v>8700</v>
      </c>
      <c r="C1475" s="38" t="s">
        <v>208</v>
      </c>
      <c r="D1475" s="30">
        <v>25</v>
      </c>
      <c r="E1475" s="30" t="s">
        <v>211</v>
      </c>
      <c r="F1475" s="37">
        <v>3462.4449999999993</v>
      </c>
      <c r="G1475" s="59">
        <v>1.7771618353126835</v>
      </c>
      <c r="H1475" s="35">
        <v>1548</v>
      </c>
      <c r="I1475" s="58">
        <v>17</v>
      </c>
      <c r="J1475" s="57" t="s">
        <v>206</v>
      </c>
      <c r="K1475" s="24"/>
      <c r="O1475"/>
    </row>
    <row r="1476" spans="2:15" s="23" customFormat="1" ht="15">
      <c r="B1476" s="60">
        <v>8700</v>
      </c>
      <c r="C1476" s="38" t="s">
        <v>208</v>
      </c>
      <c r="D1476" s="30">
        <v>31</v>
      </c>
      <c r="E1476" s="30" t="s">
        <v>210</v>
      </c>
      <c r="F1476" s="37">
        <v>6040.2490000000034</v>
      </c>
      <c r="G1476" s="59">
        <v>1.8238366144060703</v>
      </c>
      <c r="H1476" s="35">
        <v>1559</v>
      </c>
      <c r="I1476" s="58">
        <v>17</v>
      </c>
      <c r="J1476" s="57" t="s">
        <v>206</v>
      </c>
      <c r="K1476" s="24"/>
      <c r="O1476"/>
    </row>
    <row r="1477" spans="2:15" s="23" customFormat="1" ht="15">
      <c r="B1477" s="60">
        <v>8700</v>
      </c>
      <c r="C1477" s="38" t="s">
        <v>208</v>
      </c>
      <c r="D1477" s="30">
        <v>32</v>
      </c>
      <c r="E1477" s="30" t="s">
        <v>209</v>
      </c>
      <c r="F1477" s="37">
        <v>3418.0090000000009</v>
      </c>
      <c r="G1477" s="59">
        <v>1.917097374542978</v>
      </c>
      <c r="H1477" s="35">
        <v>1568</v>
      </c>
      <c r="I1477" s="58">
        <v>18</v>
      </c>
      <c r="J1477" s="57" t="s">
        <v>206</v>
      </c>
      <c r="K1477" s="24"/>
      <c r="O1477"/>
    </row>
    <row r="1478" spans="2:15" s="23" customFormat="1" ht="15">
      <c r="B1478" s="60">
        <v>8700</v>
      </c>
      <c r="C1478" s="38" t="s">
        <v>208</v>
      </c>
      <c r="D1478" s="30">
        <v>15</v>
      </c>
      <c r="E1478" s="30" t="s">
        <v>207</v>
      </c>
      <c r="F1478" s="37">
        <v>2004.7410000000002</v>
      </c>
      <c r="G1478" s="59">
        <v>1.9337337643931689</v>
      </c>
      <c r="H1478" s="35">
        <v>1571</v>
      </c>
      <c r="I1478" s="58">
        <v>18</v>
      </c>
      <c r="J1478" s="57" t="s">
        <v>206</v>
      </c>
      <c r="K1478" s="24"/>
      <c r="O1478"/>
    </row>
    <row r="1479" spans="2:15" s="23" customFormat="1" ht="15">
      <c r="B1479" s="60">
        <v>913</v>
      </c>
      <c r="C1479" s="38" t="s">
        <v>205</v>
      </c>
      <c r="D1479" s="30">
        <v>1</v>
      </c>
      <c r="E1479" s="30" t="s">
        <v>61</v>
      </c>
      <c r="F1479" s="37">
        <v>4857.8240000000005</v>
      </c>
      <c r="G1479" s="59">
        <v>-1.3830512721105943</v>
      </c>
      <c r="H1479" s="35">
        <v>146</v>
      </c>
      <c r="I1479" s="58">
        <v>4</v>
      </c>
      <c r="J1479" s="57" t="s">
        <v>204</v>
      </c>
      <c r="K1479" s="24"/>
      <c r="O1479"/>
    </row>
    <row r="1480" spans="2:15" s="23" customFormat="1" ht="15">
      <c r="B1480" s="60">
        <v>1286</v>
      </c>
      <c r="C1480" s="38" t="s">
        <v>203</v>
      </c>
      <c r="D1480" s="30">
        <v>1</v>
      </c>
      <c r="E1480" s="30" t="s">
        <v>61</v>
      </c>
      <c r="F1480" s="37">
        <v>7022.9619999999995</v>
      </c>
      <c r="G1480" s="59">
        <v>-1.5233866293662208</v>
      </c>
      <c r="H1480" s="35">
        <v>100</v>
      </c>
      <c r="I1480" s="58">
        <v>4</v>
      </c>
      <c r="J1480" s="57" t="s">
        <v>202</v>
      </c>
      <c r="K1480" s="24"/>
      <c r="O1480"/>
    </row>
    <row r="1481" spans="2:15" s="23" customFormat="1" ht="15">
      <c r="B1481" s="60">
        <v>1031</v>
      </c>
      <c r="C1481" s="38" t="s">
        <v>201</v>
      </c>
      <c r="D1481" s="30">
        <v>2</v>
      </c>
      <c r="E1481" s="30" t="s">
        <v>63</v>
      </c>
      <c r="F1481" s="37">
        <v>3894.85</v>
      </c>
      <c r="G1481" s="59">
        <v>-0.72833423081245419</v>
      </c>
      <c r="H1481" s="35">
        <v>405</v>
      </c>
      <c r="I1481" s="58">
        <v>7</v>
      </c>
      <c r="J1481" s="57" t="s">
        <v>200</v>
      </c>
      <c r="K1481" s="24"/>
      <c r="O1481"/>
    </row>
    <row r="1482" spans="2:15" s="23" customFormat="1" ht="15">
      <c r="B1482" s="60">
        <v>1031</v>
      </c>
      <c r="C1482" s="38" t="s">
        <v>201</v>
      </c>
      <c r="D1482" s="30">
        <v>3</v>
      </c>
      <c r="E1482" s="30" t="s">
        <v>64</v>
      </c>
      <c r="F1482" s="37">
        <v>2931.6620000000012</v>
      </c>
      <c r="G1482" s="59">
        <v>-0.64443118470454785</v>
      </c>
      <c r="H1482" s="35">
        <v>445</v>
      </c>
      <c r="I1482" s="58">
        <v>7</v>
      </c>
      <c r="J1482" s="57" t="s">
        <v>200</v>
      </c>
      <c r="K1482" s="24"/>
      <c r="O1482"/>
    </row>
    <row r="1483" spans="2:15" s="23" customFormat="1" ht="15">
      <c r="B1483" s="60">
        <v>1031</v>
      </c>
      <c r="C1483" s="38" t="s">
        <v>201</v>
      </c>
      <c r="D1483" s="30">
        <v>7</v>
      </c>
      <c r="E1483" s="30" t="s">
        <v>187</v>
      </c>
      <c r="F1483" s="37">
        <v>2529.2750000000001</v>
      </c>
      <c r="G1483" s="59">
        <v>-0.5998011499238155</v>
      </c>
      <c r="H1483" s="35">
        <v>466</v>
      </c>
      <c r="I1483" s="58">
        <v>7</v>
      </c>
      <c r="J1483" s="57" t="s">
        <v>200</v>
      </c>
      <c r="K1483" s="24"/>
      <c r="O1483"/>
    </row>
    <row r="1484" spans="2:15" s="23" customFormat="1" ht="15">
      <c r="B1484" s="60">
        <v>1031</v>
      </c>
      <c r="C1484" s="38" t="s">
        <v>201</v>
      </c>
      <c r="D1484" s="30">
        <v>4</v>
      </c>
      <c r="E1484" s="30" t="s">
        <v>193</v>
      </c>
      <c r="F1484" s="37">
        <v>3604.47</v>
      </c>
      <c r="G1484" s="59">
        <v>-0.59603979716692446</v>
      </c>
      <c r="H1484" s="35">
        <v>468</v>
      </c>
      <c r="I1484" s="58">
        <v>7</v>
      </c>
      <c r="J1484" s="57" t="s">
        <v>200</v>
      </c>
      <c r="K1484" s="24"/>
      <c r="O1484"/>
    </row>
    <row r="1485" spans="2:15" s="23" customFormat="1" ht="15">
      <c r="B1485" s="60">
        <v>1031</v>
      </c>
      <c r="C1485" s="38" t="s">
        <v>201</v>
      </c>
      <c r="D1485" s="30">
        <v>6</v>
      </c>
      <c r="E1485" s="30" t="s">
        <v>189</v>
      </c>
      <c r="F1485" s="37">
        <v>4323.5870000000023</v>
      </c>
      <c r="G1485" s="59">
        <v>-0.26061706195280548</v>
      </c>
      <c r="H1485" s="35">
        <v>647</v>
      </c>
      <c r="I1485" s="58">
        <v>9</v>
      </c>
      <c r="J1485" s="57" t="s">
        <v>200</v>
      </c>
      <c r="K1485" s="24"/>
      <c r="O1485"/>
    </row>
    <row r="1486" spans="2:15" s="23" customFormat="1" ht="15">
      <c r="B1486" s="60">
        <v>1031</v>
      </c>
      <c r="C1486" s="38" t="s">
        <v>201</v>
      </c>
      <c r="D1486" s="30">
        <v>5</v>
      </c>
      <c r="E1486" s="30" t="s">
        <v>191</v>
      </c>
      <c r="F1486" s="37">
        <v>3061.6569999999997</v>
      </c>
      <c r="G1486" s="59">
        <v>-8.3159044532958748E-2</v>
      </c>
      <c r="H1486" s="35">
        <v>769</v>
      </c>
      <c r="I1486" s="58">
        <v>10</v>
      </c>
      <c r="J1486" s="57" t="s">
        <v>200</v>
      </c>
      <c r="K1486" s="24"/>
      <c r="O1486"/>
    </row>
    <row r="1487" spans="2:15" s="23" customFormat="1" ht="15">
      <c r="B1487" s="60">
        <v>1304</v>
      </c>
      <c r="C1487" s="38" t="s">
        <v>199</v>
      </c>
      <c r="D1487" s="30">
        <v>2</v>
      </c>
      <c r="E1487" s="30" t="s">
        <v>63</v>
      </c>
      <c r="F1487" s="37">
        <v>4978.7869999999994</v>
      </c>
      <c r="G1487" s="59">
        <v>1.2877400575652875</v>
      </c>
      <c r="H1487" s="35">
        <v>1432</v>
      </c>
      <c r="I1487" s="58">
        <v>15</v>
      </c>
      <c r="J1487" s="57" t="s">
        <v>198</v>
      </c>
      <c r="K1487" s="24"/>
      <c r="O1487"/>
    </row>
    <row r="1488" spans="2:15" s="23" customFormat="1" ht="15">
      <c r="B1488" s="60">
        <v>1304</v>
      </c>
      <c r="C1488" s="38" t="s">
        <v>199</v>
      </c>
      <c r="D1488" s="30">
        <v>4</v>
      </c>
      <c r="E1488" s="30" t="s">
        <v>193</v>
      </c>
      <c r="F1488" s="37">
        <v>4230.3669999999993</v>
      </c>
      <c r="G1488" s="59">
        <v>1.3781449510573729</v>
      </c>
      <c r="H1488" s="35">
        <v>1458</v>
      </c>
      <c r="I1488" s="58">
        <v>16</v>
      </c>
      <c r="J1488" s="57" t="s">
        <v>198</v>
      </c>
      <c r="K1488" s="24"/>
      <c r="O1488"/>
    </row>
    <row r="1489" spans="2:15" s="23" customFormat="1" ht="15">
      <c r="B1489" s="60">
        <v>1304</v>
      </c>
      <c r="C1489" s="38" t="s">
        <v>199</v>
      </c>
      <c r="D1489" s="30">
        <v>1</v>
      </c>
      <c r="E1489" s="30" t="s">
        <v>61</v>
      </c>
      <c r="F1489" s="37">
        <v>4179.9650000000001</v>
      </c>
      <c r="G1489" s="59">
        <v>1.3809996154937387</v>
      </c>
      <c r="H1489" s="35">
        <v>1459</v>
      </c>
      <c r="I1489" s="58">
        <v>16</v>
      </c>
      <c r="J1489" s="57" t="s">
        <v>198</v>
      </c>
      <c r="K1489" s="24"/>
      <c r="O1489"/>
    </row>
    <row r="1490" spans="2:15" s="23" customFormat="1" ht="15">
      <c r="B1490" s="60">
        <v>1304</v>
      </c>
      <c r="C1490" s="38" t="s">
        <v>199</v>
      </c>
      <c r="D1490" s="30">
        <v>3</v>
      </c>
      <c r="E1490" s="30" t="s">
        <v>64</v>
      </c>
      <c r="F1490" s="37">
        <v>4498.9080000000022</v>
      </c>
      <c r="G1490" s="59">
        <v>1.4561187715157147</v>
      </c>
      <c r="H1490" s="35">
        <v>1483</v>
      </c>
      <c r="I1490" s="58">
        <v>16</v>
      </c>
      <c r="J1490" s="57" t="s">
        <v>198</v>
      </c>
      <c r="K1490" s="24"/>
      <c r="O1490"/>
    </row>
    <row r="1491" spans="2:15" s="23" customFormat="1" ht="15">
      <c r="B1491" s="60">
        <v>812</v>
      </c>
      <c r="C1491" s="38" t="s">
        <v>197</v>
      </c>
      <c r="D1491" s="30">
        <v>1</v>
      </c>
      <c r="E1491" s="30" t="s">
        <v>61</v>
      </c>
      <c r="F1491" s="37">
        <v>5839.6140000000005</v>
      </c>
      <c r="G1491" s="59">
        <v>-2.2617800526912968E-3</v>
      </c>
      <c r="H1491" s="35">
        <v>821</v>
      </c>
      <c r="I1491" s="58">
        <v>10</v>
      </c>
      <c r="J1491" s="57" t="s">
        <v>196</v>
      </c>
      <c r="K1491" s="24"/>
      <c r="O1491"/>
    </row>
    <row r="1492" spans="2:15" s="23" customFormat="1" ht="15">
      <c r="B1492" s="60">
        <v>538</v>
      </c>
      <c r="C1492" s="38" t="s">
        <v>195</v>
      </c>
      <c r="D1492" s="30">
        <v>1</v>
      </c>
      <c r="E1492" s="30" t="s">
        <v>61</v>
      </c>
      <c r="F1492" s="37">
        <v>5819.9280000000008</v>
      </c>
      <c r="G1492" s="59">
        <v>-1.4574367503598231</v>
      </c>
      <c r="H1492" s="35">
        <v>116</v>
      </c>
      <c r="I1492" s="58">
        <v>4</v>
      </c>
      <c r="J1492" s="57" t="s">
        <v>194</v>
      </c>
      <c r="K1492" s="24"/>
      <c r="O1492"/>
    </row>
    <row r="1493" spans="2:15" s="23" customFormat="1" ht="15">
      <c r="B1493" s="60">
        <v>8800</v>
      </c>
      <c r="C1493" s="38" t="s">
        <v>188</v>
      </c>
      <c r="D1493" s="30">
        <v>2</v>
      </c>
      <c r="E1493" s="30" t="s">
        <v>63</v>
      </c>
      <c r="F1493" s="37">
        <v>4966.2039999999952</v>
      </c>
      <c r="G1493" s="59">
        <v>-1.438677683144467</v>
      </c>
      <c r="H1493" s="35">
        <v>124</v>
      </c>
      <c r="I1493" s="58">
        <v>4</v>
      </c>
      <c r="J1493" s="57" t="s">
        <v>186</v>
      </c>
      <c r="K1493" s="24"/>
      <c r="O1493"/>
    </row>
    <row r="1494" spans="2:15" s="23" customFormat="1" ht="15">
      <c r="B1494" s="60">
        <v>8800</v>
      </c>
      <c r="C1494" s="38" t="s">
        <v>188</v>
      </c>
      <c r="D1494" s="30">
        <v>1</v>
      </c>
      <c r="E1494" s="30" t="s">
        <v>61</v>
      </c>
      <c r="F1494" s="37">
        <v>6351.13</v>
      </c>
      <c r="G1494" s="59">
        <v>-1.340589324532375</v>
      </c>
      <c r="H1494" s="35">
        <v>156</v>
      </c>
      <c r="I1494" s="58">
        <v>4</v>
      </c>
      <c r="J1494" s="57" t="s">
        <v>186</v>
      </c>
      <c r="K1494" s="24"/>
      <c r="O1494"/>
    </row>
    <row r="1495" spans="2:15" s="23" customFormat="1" ht="15">
      <c r="B1495" s="60">
        <v>8800</v>
      </c>
      <c r="C1495" s="38" t="s">
        <v>188</v>
      </c>
      <c r="D1495" s="30">
        <v>4</v>
      </c>
      <c r="E1495" s="30" t="s">
        <v>193</v>
      </c>
      <c r="F1495" s="37">
        <v>4051.6369999999997</v>
      </c>
      <c r="G1495" s="59">
        <v>-1.1905836450661909</v>
      </c>
      <c r="H1495" s="35">
        <v>219</v>
      </c>
      <c r="I1495" s="58">
        <v>5</v>
      </c>
      <c r="J1495" s="57" t="s">
        <v>186</v>
      </c>
      <c r="K1495" s="24"/>
      <c r="O1495"/>
    </row>
    <row r="1496" spans="2:15" s="23" customFormat="1" ht="15">
      <c r="B1496" s="60">
        <v>8800</v>
      </c>
      <c r="C1496" s="38" t="s">
        <v>188</v>
      </c>
      <c r="D1496" s="30">
        <v>3</v>
      </c>
      <c r="E1496" s="30" t="s">
        <v>64</v>
      </c>
      <c r="F1496" s="37">
        <v>1994.4549999999999</v>
      </c>
      <c r="G1496" s="59">
        <v>-1.1539512226764452</v>
      </c>
      <c r="H1496" s="35">
        <v>231</v>
      </c>
      <c r="I1496" s="58">
        <v>5</v>
      </c>
      <c r="J1496" s="57" t="s">
        <v>186</v>
      </c>
      <c r="K1496" s="24"/>
      <c r="O1496"/>
    </row>
    <row r="1497" spans="2:15" s="23" customFormat="1" ht="15">
      <c r="B1497" s="60">
        <v>8800</v>
      </c>
      <c r="C1497" s="38" t="s">
        <v>188</v>
      </c>
      <c r="D1497" s="30">
        <v>8</v>
      </c>
      <c r="E1497" s="30" t="s">
        <v>192</v>
      </c>
      <c r="F1497" s="37">
        <v>4175.8109999999951</v>
      </c>
      <c r="G1497" s="59">
        <v>-1.0777854348742104</v>
      </c>
      <c r="H1497" s="35">
        <v>265</v>
      </c>
      <c r="I1497" s="58">
        <v>5</v>
      </c>
      <c r="J1497" s="57" t="s">
        <v>186</v>
      </c>
      <c r="K1497" s="24"/>
      <c r="O1497"/>
    </row>
    <row r="1498" spans="2:15" s="23" customFormat="1" ht="15">
      <c r="B1498" s="60">
        <v>8800</v>
      </c>
      <c r="C1498" s="38" t="s">
        <v>188</v>
      </c>
      <c r="D1498" s="30">
        <v>5</v>
      </c>
      <c r="E1498" s="30" t="s">
        <v>191</v>
      </c>
      <c r="F1498" s="37">
        <v>2516.273000000001</v>
      </c>
      <c r="G1498" s="59">
        <v>-1.0259959817276674</v>
      </c>
      <c r="H1498" s="35">
        <v>288</v>
      </c>
      <c r="I1498" s="58">
        <v>5</v>
      </c>
      <c r="J1498" s="57" t="s">
        <v>186</v>
      </c>
      <c r="K1498" s="24"/>
      <c r="O1498"/>
    </row>
    <row r="1499" spans="2:15" s="23" customFormat="1" ht="15">
      <c r="B1499" s="60">
        <v>8800</v>
      </c>
      <c r="C1499" s="38" t="s">
        <v>188</v>
      </c>
      <c r="D1499" s="30">
        <v>9</v>
      </c>
      <c r="E1499" s="30" t="s">
        <v>190</v>
      </c>
      <c r="F1499" s="37">
        <v>5397.0590000000029</v>
      </c>
      <c r="G1499" s="59">
        <v>-0.75869825170345451</v>
      </c>
      <c r="H1499" s="35">
        <v>395</v>
      </c>
      <c r="I1499" s="58">
        <v>7</v>
      </c>
      <c r="J1499" s="57" t="s">
        <v>186</v>
      </c>
      <c r="K1499" s="24"/>
      <c r="O1499"/>
    </row>
    <row r="1500" spans="2:15" s="23" customFormat="1" ht="15">
      <c r="B1500" s="60">
        <v>8800</v>
      </c>
      <c r="C1500" s="38" t="s">
        <v>188</v>
      </c>
      <c r="D1500" s="30">
        <v>6</v>
      </c>
      <c r="E1500" s="30" t="s">
        <v>189</v>
      </c>
      <c r="F1500" s="37">
        <v>2223.090999999999</v>
      </c>
      <c r="G1500" s="59">
        <v>-0.70449310082170946</v>
      </c>
      <c r="H1500" s="35">
        <v>422</v>
      </c>
      <c r="I1500" s="58">
        <v>7</v>
      </c>
      <c r="J1500" s="57" t="s">
        <v>186</v>
      </c>
      <c r="K1500" s="24"/>
      <c r="O1500"/>
    </row>
    <row r="1501" spans="2:15" s="23" customFormat="1" ht="15">
      <c r="B1501" s="60">
        <v>8800</v>
      </c>
      <c r="C1501" s="38" t="s">
        <v>188</v>
      </c>
      <c r="D1501" s="30">
        <v>7</v>
      </c>
      <c r="E1501" s="30" t="s">
        <v>187</v>
      </c>
      <c r="F1501" s="37">
        <v>3930.0309999999999</v>
      </c>
      <c r="G1501" s="59">
        <v>-0.57548468774139838</v>
      </c>
      <c r="H1501" s="35">
        <v>483</v>
      </c>
      <c r="I1501" s="58">
        <v>7</v>
      </c>
      <c r="J1501" s="57" t="s">
        <v>186</v>
      </c>
      <c r="K1501" s="24"/>
      <c r="O1501"/>
    </row>
    <row r="1502" spans="2:15" s="23" customFormat="1" ht="15">
      <c r="B1502" s="60">
        <v>5000</v>
      </c>
      <c r="C1502" s="38" t="s">
        <v>69</v>
      </c>
      <c r="D1502" s="30">
        <v>725</v>
      </c>
      <c r="E1502" s="30" t="s">
        <v>185</v>
      </c>
      <c r="F1502" s="37">
        <v>1442.6059999999998</v>
      </c>
      <c r="G1502" s="59">
        <v>-1.4062265767765794</v>
      </c>
      <c r="H1502" s="35">
        <v>134</v>
      </c>
      <c r="I1502" s="58">
        <v>4</v>
      </c>
      <c r="J1502" s="57" t="s">
        <v>67</v>
      </c>
      <c r="K1502" s="24"/>
      <c r="O1502"/>
    </row>
    <row r="1503" spans="2:15" s="23" customFormat="1" ht="15">
      <c r="B1503" s="60">
        <v>5000</v>
      </c>
      <c r="C1503" s="38" t="s">
        <v>69</v>
      </c>
      <c r="D1503" s="30">
        <v>736</v>
      </c>
      <c r="E1503" s="30" t="s">
        <v>184</v>
      </c>
      <c r="F1503" s="37">
        <v>3466.9590000000021</v>
      </c>
      <c r="G1503" s="59">
        <v>-1.0071873434245151</v>
      </c>
      <c r="H1503" s="35">
        <v>293</v>
      </c>
      <c r="I1503" s="58">
        <v>5</v>
      </c>
      <c r="J1503" s="57" t="s">
        <v>67</v>
      </c>
      <c r="K1503" s="24"/>
      <c r="O1503"/>
    </row>
    <row r="1504" spans="2:15" s="23" customFormat="1" ht="15">
      <c r="B1504" s="60">
        <v>5000</v>
      </c>
      <c r="C1504" s="38" t="s">
        <v>69</v>
      </c>
      <c r="D1504" s="30">
        <v>936</v>
      </c>
      <c r="E1504" s="30" t="s">
        <v>183</v>
      </c>
      <c r="F1504" s="37">
        <v>2334.5130000000017</v>
      </c>
      <c r="G1504" s="59">
        <v>-0.8946235152613693</v>
      </c>
      <c r="H1504" s="35">
        <v>327</v>
      </c>
      <c r="I1504" s="58">
        <v>6</v>
      </c>
      <c r="J1504" s="57" t="s">
        <v>67</v>
      </c>
      <c r="K1504" s="24"/>
      <c r="O1504"/>
    </row>
    <row r="1505" spans="2:15" s="23" customFormat="1" ht="15">
      <c r="B1505" s="60">
        <v>5000</v>
      </c>
      <c r="C1505" s="38" t="s">
        <v>69</v>
      </c>
      <c r="D1505" s="30">
        <v>732</v>
      </c>
      <c r="E1505" s="30" t="s">
        <v>182</v>
      </c>
      <c r="F1505" s="37">
        <v>2632.2810000000009</v>
      </c>
      <c r="G1505" s="59">
        <v>-0.86479922094494022</v>
      </c>
      <c r="H1505" s="35">
        <v>341</v>
      </c>
      <c r="I1505" s="58">
        <v>6</v>
      </c>
      <c r="J1505" s="57" t="s">
        <v>67</v>
      </c>
      <c r="K1505" s="24"/>
      <c r="O1505"/>
    </row>
    <row r="1506" spans="2:15" s="23" customFormat="1" ht="15">
      <c r="B1506" s="60">
        <v>5000</v>
      </c>
      <c r="C1506" s="38" t="s">
        <v>69</v>
      </c>
      <c r="D1506" s="30">
        <v>935</v>
      </c>
      <c r="E1506" s="30" t="s">
        <v>181</v>
      </c>
      <c r="F1506" s="37">
        <v>4404.4630000000006</v>
      </c>
      <c r="G1506" s="59">
        <v>-0.84742455178818532</v>
      </c>
      <c r="H1506" s="35">
        <v>349</v>
      </c>
      <c r="I1506" s="58">
        <v>6</v>
      </c>
      <c r="J1506" s="57" t="s">
        <v>67</v>
      </c>
      <c r="K1506" s="24"/>
      <c r="O1506"/>
    </row>
    <row r="1507" spans="2:15" s="23" customFormat="1" ht="15">
      <c r="B1507" s="60">
        <v>5000</v>
      </c>
      <c r="C1507" s="38" t="s">
        <v>69</v>
      </c>
      <c r="D1507" s="30">
        <v>744</v>
      </c>
      <c r="E1507" s="30" t="s">
        <v>180</v>
      </c>
      <c r="F1507" s="37">
        <v>4557.3240000000005</v>
      </c>
      <c r="G1507" s="59">
        <v>-0.81932781614458805</v>
      </c>
      <c r="H1507" s="35">
        <v>363</v>
      </c>
      <c r="I1507" s="58">
        <v>6</v>
      </c>
      <c r="J1507" s="57" t="s">
        <v>67</v>
      </c>
      <c r="K1507" s="24"/>
      <c r="O1507"/>
    </row>
    <row r="1508" spans="2:15" s="23" customFormat="1" ht="15">
      <c r="B1508" s="60">
        <v>5000</v>
      </c>
      <c r="C1508" s="38" t="s">
        <v>69</v>
      </c>
      <c r="D1508" s="30">
        <v>824</v>
      </c>
      <c r="E1508" s="30" t="s">
        <v>179</v>
      </c>
      <c r="F1508" s="37">
        <v>2517.2319999999991</v>
      </c>
      <c r="G1508" s="59">
        <v>-0.72722788997930843</v>
      </c>
      <c r="H1508" s="35">
        <v>406</v>
      </c>
      <c r="I1508" s="58">
        <v>7</v>
      </c>
      <c r="J1508" s="57" t="s">
        <v>67</v>
      </c>
      <c r="K1508" s="24"/>
      <c r="O1508"/>
    </row>
    <row r="1509" spans="2:15" s="23" customFormat="1" ht="15">
      <c r="B1509" s="76">
        <v>5000</v>
      </c>
      <c r="C1509" s="75" t="s">
        <v>69</v>
      </c>
      <c r="D1509" s="74">
        <v>933</v>
      </c>
      <c r="E1509" s="74" t="s">
        <v>178</v>
      </c>
      <c r="F1509" s="73">
        <v>3607.3019999999992</v>
      </c>
      <c r="G1509" s="72">
        <v>-0.71186263803883953</v>
      </c>
      <c r="H1509" s="71">
        <v>417</v>
      </c>
      <c r="I1509" s="70">
        <v>7</v>
      </c>
      <c r="J1509" s="69" t="s">
        <v>67</v>
      </c>
      <c r="K1509" s="24"/>
      <c r="O1509"/>
    </row>
    <row r="1510" spans="2:15" s="23" customFormat="1" ht="15">
      <c r="B1510" s="60">
        <v>5000</v>
      </c>
      <c r="C1510" s="38" t="s">
        <v>69</v>
      </c>
      <c r="D1510" s="30">
        <v>833</v>
      </c>
      <c r="E1510" s="30" t="s">
        <v>177</v>
      </c>
      <c r="F1510" s="37">
        <v>7228.4559999999965</v>
      </c>
      <c r="G1510" s="59">
        <v>-0.70727322831836614</v>
      </c>
      <c r="H1510" s="35">
        <v>419</v>
      </c>
      <c r="I1510" s="58">
        <v>7</v>
      </c>
      <c r="J1510" s="57" t="s">
        <v>67</v>
      </c>
      <c r="K1510" s="24"/>
      <c r="O1510"/>
    </row>
    <row r="1511" spans="2:15" s="23" customFormat="1" ht="15">
      <c r="B1511" s="60">
        <v>5000</v>
      </c>
      <c r="C1511" s="38" t="s">
        <v>69</v>
      </c>
      <c r="D1511" s="30">
        <v>931</v>
      </c>
      <c r="E1511" s="30" t="s">
        <v>176</v>
      </c>
      <c r="F1511" s="37">
        <v>2767.8769999999986</v>
      </c>
      <c r="G1511" s="59">
        <v>-0.68220195818151108</v>
      </c>
      <c r="H1511" s="35">
        <v>430</v>
      </c>
      <c r="I1511" s="58">
        <v>7</v>
      </c>
      <c r="J1511" s="57" t="s">
        <v>67</v>
      </c>
      <c r="K1511" s="24"/>
      <c r="O1511"/>
    </row>
    <row r="1512" spans="2:15" s="23" customFormat="1" ht="15">
      <c r="B1512" s="60">
        <v>5000</v>
      </c>
      <c r="C1512" s="38" t="s">
        <v>69</v>
      </c>
      <c r="D1512" s="30">
        <v>746</v>
      </c>
      <c r="E1512" s="30" t="s">
        <v>175</v>
      </c>
      <c r="F1512" s="37">
        <v>3583.61</v>
      </c>
      <c r="G1512" s="59">
        <v>-0.64094387577350809</v>
      </c>
      <c r="H1512" s="35">
        <v>447</v>
      </c>
      <c r="I1512" s="58">
        <v>7</v>
      </c>
      <c r="J1512" s="57" t="s">
        <v>67</v>
      </c>
      <c r="K1512" s="24"/>
      <c r="O1512"/>
    </row>
    <row r="1513" spans="2:15" s="23" customFormat="1" ht="15">
      <c r="B1513" s="60">
        <v>5000</v>
      </c>
      <c r="C1513" s="38" t="s">
        <v>69</v>
      </c>
      <c r="D1513" s="30">
        <v>735</v>
      </c>
      <c r="E1513" s="30" t="s">
        <v>174</v>
      </c>
      <c r="F1513" s="37">
        <v>2662.143</v>
      </c>
      <c r="G1513" s="59">
        <v>-0.61708136955022763</v>
      </c>
      <c r="H1513" s="35">
        <v>458</v>
      </c>
      <c r="I1513" s="58">
        <v>7</v>
      </c>
      <c r="J1513" s="57" t="s">
        <v>67</v>
      </c>
      <c r="K1513" s="24"/>
      <c r="O1513"/>
    </row>
    <row r="1514" spans="2:15" s="23" customFormat="1" ht="15">
      <c r="B1514" s="60">
        <v>5000</v>
      </c>
      <c r="C1514" s="38" t="s">
        <v>69</v>
      </c>
      <c r="D1514" s="30">
        <v>734</v>
      </c>
      <c r="E1514" s="30" t="s">
        <v>173</v>
      </c>
      <c r="F1514" s="37">
        <v>2424.636</v>
      </c>
      <c r="G1514" s="59">
        <v>-0.60994033514155532</v>
      </c>
      <c r="H1514" s="35">
        <v>461</v>
      </c>
      <c r="I1514" s="58">
        <v>7</v>
      </c>
      <c r="J1514" s="57" t="s">
        <v>67</v>
      </c>
      <c r="K1514" s="24"/>
      <c r="O1514"/>
    </row>
    <row r="1515" spans="2:15" s="23" customFormat="1" ht="15">
      <c r="B1515" s="60">
        <v>5000</v>
      </c>
      <c r="C1515" s="38" t="s">
        <v>69</v>
      </c>
      <c r="D1515" s="30">
        <v>823</v>
      </c>
      <c r="E1515" s="30" t="s">
        <v>172</v>
      </c>
      <c r="F1515" s="37">
        <v>2417.4480000000003</v>
      </c>
      <c r="G1515" s="59">
        <v>-0.58620526432191311</v>
      </c>
      <c r="H1515" s="35">
        <v>475</v>
      </c>
      <c r="I1515" s="58">
        <v>7</v>
      </c>
      <c r="J1515" s="57" t="s">
        <v>67</v>
      </c>
      <c r="K1515" s="24"/>
      <c r="O1515"/>
    </row>
    <row r="1516" spans="2:15" s="23" customFormat="1" ht="15">
      <c r="B1516" s="60">
        <v>5000</v>
      </c>
      <c r="C1516" s="38" t="s">
        <v>69</v>
      </c>
      <c r="D1516" s="30">
        <v>743</v>
      </c>
      <c r="E1516" s="30" t="s">
        <v>171</v>
      </c>
      <c r="F1516" s="37">
        <v>3094.8509999999997</v>
      </c>
      <c r="G1516" s="59">
        <v>-0.57247195994268474</v>
      </c>
      <c r="H1516" s="35">
        <v>484</v>
      </c>
      <c r="I1516" s="58">
        <v>7</v>
      </c>
      <c r="J1516" s="57" t="s">
        <v>67</v>
      </c>
      <c r="K1516" s="24"/>
      <c r="O1516"/>
    </row>
    <row r="1517" spans="2:15" s="23" customFormat="1" ht="15">
      <c r="B1517" s="60">
        <v>5000</v>
      </c>
      <c r="C1517" s="38" t="s">
        <v>69</v>
      </c>
      <c r="D1517" s="30">
        <v>741</v>
      </c>
      <c r="E1517" s="30" t="s">
        <v>170</v>
      </c>
      <c r="F1517" s="37">
        <v>2335.71</v>
      </c>
      <c r="G1517" s="59">
        <v>-0.565668547647183</v>
      </c>
      <c r="H1517" s="35">
        <v>489</v>
      </c>
      <c r="I1517" s="58">
        <v>7</v>
      </c>
      <c r="J1517" s="57" t="s">
        <v>67</v>
      </c>
      <c r="K1517" s="24"/>
      <c r="O1517"/>
    </row>
    <row r="1518" spans="2:15" s="23" customFormat="1" ht="15">
      <c r="B1518" s="60">
        <v>5000</v>
      </c>
      <c r="C1518" s="38" t="s">
        <v>69</v>
      </c>
      <c r="D1518" s="30">
        <v>941</v>
      </c>
      <c r="E1518" s="30" t="s">
        <v>169</v>
      </c>
      <c r="F1518" s="37">
        <v>2670.37</v>
      </c>
      <c r="G1518" s="59">
        <v>-0.5234398589177619</v>
      </c>
      <c r="H1518" s="35">
        <v>507</v>
      </c>
      <c r="I1518" s="58">
        <v>8</v>
      </c>
      <c r="J1518" s="57" t="s">
        <v>67</v>
      </c>
      <c r="K1518" s="24"/>
      <c r="O1518"/>
    </row>
    <row r="1519" spans="2:15" s="23" customFormat="1" ht="15">
      <c r="B1519" s="60">
        <v>5000</v>
      </c>
      <c r="C1519" s="38" t="s">
        <v>69</v>
      </c>
      <c r="D1519" s="30">
        <v>745</v>
      </c>
      <c r="E1519" s="30" t="s">
        <v>168</v>
      </c>
      <c r="F1519" s="37">
        <v>3407.2619999999993</v>
      </c>
      <c r="G1519" s="59">
        <v>-0.49921837318446122</v>
      </c>
      <c r="H1519" s="35">
        <v>516</v>
      </c>
      <c r="I1519" s="58">
        <v>8</v>
      </c>
      <c r="J1519" s="57" t="s">
        <v>67</v>
      </c>
      <c r="K1519" s="24"/>
      <c r="O1519"/>
    </row>
    <row r="1520" spans="2:15" s="23" customFormat="1" ht="15">
      <c r="B1520" s="60">
        <v>5000</v>
      </c>
      <c r="C1520" s="38" t="s">
        <v>69</v>
      </c>
      <c r="D1520" s="30">
        <v>814</v>
      </c>
      <c r="E1520" s="30" t="s">
        <v>167</v>
      </c>
      <c r="F1520" s="37">
        <v>4016.847999999999</v>
      </c>
      <c r="G1520" s="59">
        <v>-0.42940486280181189</v>
      </c>
      <c r="H1520" s="35">
        <v>548</v>
      </c>
      <c r="I1520" s="58">
        <v>8</v>
      </c>
      <c r="J1520" s="57" t="s">
        <v>67</v>
      </c>
      <c r="K1520" s="24"/>
      <c r="O1520"/>
    </row>
    <row r="1521" spans="2:15" s="23" customFormat="1" ht="15">
      <c r="B1521" s="60">
        <v>5000</v>
      </c>
      <c r="C1521" s="38" t="s">
        <v>69</v>
      </c>
      <c r="D1521" s="30">
        <v>747</v>
      </c>
      <c r="E1521" s="30" t="s">
        <v>166</v>
      </c>
      <c r="F1521" s="37">
        <v>2851.7790000000009</v>
      </c>
      <c r="G1521" s="59">
        <v>-0.41843038697740353</v>
      </c>
      <c r="H1521" s="35">
        <v>560</v>
      </c>
      <c r="I1521" s="58">
        <v>8</v>
      </c>
      <c r="J1521" s="57" t="s">
        <v>67</v>
      </c>
      <c r="K1521" s="24"/>
      <c r="O1521"/>
    </row>
    <row r="1522" spans="2:15" s="23" customFormat="1" ht="15">
      <c r="B1522" s="60">
        <v>5000</v>
      </c>
      <c r="C1522" s="38" t="s">
        <v>69</v>
      </c>
      <c r="D1522" s="30">
        <v>822</v>
      </c>
      <c r="E1522" s="30" t="s">
        <v>165</v>
      </c>
      <c r="F1522" s="37">
        <v>3724.8630000000012</v>
      </c>
      <c r="G1522" s="59">
        <v>-0.40752690739615777</v>
      </c>
      <c r="H1522" s="35">
        <v>567</v>
      </c>
      <c r="I1522" s="58">
        <v>8</v>
      </c>
      <c r="J1522" s="57" t="s">
        <v>67</v>
      </c>
      <c r="K1522" s="24"/>
      <c r="O1522"/>
    </row>
    <row r="1523" spans="2:15" s="23" customFormat="1" ht="15">
      <c r="B1523" s="60">
        <v>5000</v>
      </c>
      <c r="C1523" s="38" t="s">
        <v>69</v>
      </c>
      <c r="D1523" s="30">
        <v>945</v>
      </c>
      <c r="E1523" s="30" t="s">
        <v>164</v>
      </c>
      <c r="F1523" s="37">
        <v>2885.1170000000002</v>
      </c>
      <c r="G1523" s="59">
        <v>-0.30440747111489158</v>
      </c>
      <c r="H1523" s="35">
        <v>621</v>
      </c>
      <c r="I1523" s="58">
        <v>9</v>
      </c>
      <c r="J1523" s="57" t="s">
        <v>67</v>
      </c>
      <c r="K1523" s="24"/>
      <c r="O1523"/>
    </row>
    <row r="1524" spans="2:15" s="23" customFormat="1" ht="15">
      <c r="B1524" s="60">
        <v>5000</v>
      </c>
      <c r="C1524" s="38" t="s">
        <v>69</v>
      </c>
      <c r="D1524" s="30">
        <v>929</v>
      </c>
      <c r="E1524" s="30" t="s">
        <v>163</v>
      </c>
      <c r="F1524" s="37">
        <v>3813.627</v>
      </c>
      <c r="G1524" s="59">
        <v>-0.27708261330143735</v>
      </c>
      <c r="H1524" s="35">
        <v>638</v>
      </c>
      <c r="I1524" s="58">
        <v>9</v>
      </c>
      <c r="J1524" s="57" t="s">
        <v>67</v>
      </c>
      <c r="K1524" s="24"/>
      <c r="O1524"/>
    </row>
    <row r="1525" spans="2:15" s="23" customFormat="1" ht="15">
      <c r="B1525" s="60">
        <v>5000</v>
      </c>
      <c r="C1525" s="38" t="s">
        <v>69</v>
      </c>
      <c r="D1525" s="30">
        <v>937</v>
      </c>
      <c r="E1525" s="30" t="s">
        <v>162</v>
      </c>
      <c r="F1525" s="37">
        <v>5007.92</v>
      </c>
      <c r="G1525" s="59">
        <v>-0.23199695156302094</v>
      </c>
      <c r="H1525" s="35">
        <v>673</v>
      </c>
      <c r="I1525" s="58">
        <v>9</v>
      </c>
      <c r="J1525" s="57" t="s">
        <v>67</v>
      </c>
      <c r="K1525" s="24"/>
      <c r="O1525"/>
    </row>
    <row r="1526" spans="2:15" s="23" customFormat="1" ht="15">
      <c r="B1526" s="60">
        <v>5000</v>
      </c>
      <c r="C1526" s="38" t="s">
        <v>69</v>
      </c>
      <c r="D1526" s="30">
        <v>925</v>
      </c>
      <c r="E1526" s="30" t="s">
        <v>161</v>
      </c>
      <c r="F1526" s="37">
        <v>4263.405999999999</v>
      </c>
      <c r="G1526" s="59">
        <v>-0.13140827273210523</v>
      </c>
      <c r="H1526" s="35">
        <v>738</v>
      </c>
      <c r="I1526" s="58">
        <v>10</v>
      </c>
      <c r="J1526" s="57" t="s">
        <v>67</v>
      </c>
      <c r="K1526" s="24"/>
      <c r="O1526"/>
    </row>
    <row r="1527" spans="2:15" s="23" customFormat="1" ht="15">
      <c r="B1527" s="60">
        <v>5000</v>
      </c>
      <c r="C1527" s="38" t="s">
        <v>69</v>
      </c>
      <c r="D1527" s="30">
        <v>926</v>
      </c>
      <c r="E1527" s="30" t="s">
        <v>160</v>
      </c>
      <c r="F1527" s="37">
        <v>3147.9090000000006</v>
      </c>
      <c r="G1527" s="59">
        <v>-7.640123207843158E-2</v>
      </c>
      <c r="H1527" s="35">
        <v>774</v>
      </c>
      <c r="I1527" s="58">
        <v>10</v>
      </c>
      <c r="J1527" s="57" t="s">
        <v>67</v>
      </c>
      <c r="K1527" s="24"/>
      <c r="O1527"/>
    </row>
    <row r="1528" spans="2:15" s="23" customFormat="1" ht="15">
      <c r="B1528" s="60">
        <v>5000</v>
      </c>
      <c r="C1528" s="38" t="s">
        <v>69</v>
      </c>
      <c r="D1528" s="30">
        <v>942</v>
      </c>
      <c r="E1528" s="30" t="s">
        <v>159</v>
      </c>
      <c r="F1528" s="37">
        <v>5141.7120000000014</v>
      </c>
      <c r="G1528" s="59">
        <v>-2.2013036290573967E-2</v>
      </c>
      <c r="H1528" s="35">
        <v>806</v>
      </c>
      <c r="I1528" s="58">
        <v>10</v>
      </c>
      <c r="J1528" s="57" t="s">
        <v>67</v>
      </c>
      <c r="K1528" s="24"/>
      <c r="O1528"/>
    </row>
    <row r="1529" spans="2:15" s="23" customFormat="1" ht="15">
      <c r="B1529" s="60">
        <v>5000</v>
      </c>
      <c r="C1529" s="38" t="s">
        <v>69</v>
      </c>
      <c r="D1529" s="30">
        <v>943</v>
      </c>
      <c r="E1529" s="30" t="s">
        <v>158</v>
      </c>
      <c r="F1529" s="37">
        <v>2630.3890000000001</v>
      </c>
      <c r="G1529" s="59">
        <v>8.0189508033469067E-3</v>
      </c>
      <c r="H1529" s="35">
        <v>830</v>
      </c>
      <c r="I1529" s="58">
        <v>10</v>
      </c>
      <c r="J1529" s="57" t="s">
        <v>67</v>
      </c>
      <c r="K1529" s="24"/>
      <c r="O1529"/>
    </row>
    <row r="1530" spans="2:15" s="23" customFormat="1" ht="15">
      <c r="B1530" s="60">
        <v>5000</v>
      </c>
      <c r="C1530" s="38" t="s">
        <v>69</v>
      </c>
      <c r="D1530" s="30">
        <v>731</v>
      </c>
      <c r="E1530" s="30" t="s">
        <v>157</v>
      </c>
      <c r="F1530" s="37">
        <v>2609.1109999999999</v>
      </c>
      <c r="G1530" s="59">
        <v>1.8325768656369923E-2</v>
      </c>
      <c r="H1530" s="35">
        <v>839</v>
      </c>
      <c r="I1530" s="58">
        <v>10</v>
      </c>
      <c r="J1530" s="57" t="s">
        <v>67</v>
      </c>
      <c r="K1530" s="24"/>
      <c r="O1530"/>
    </row>
    <row r="1531" spans="2:15" s="23" customFormat="1" ht="15">
      <c r="B1531" s="60">
        <v>5000</v>
      </c>
      <c r="C1531" s="38" t="s">
        <v>69</v>
      </c>
      <c r="D1531" s="30">
        <v>226</v>
      </c>
      <c r="E1531" s="30" t="s">
        <v>156</v>
      </c>
      <c r="F1531" s="37">
        <v>3622.029</v>
      </c>
      <c r="G1531" s="59">
        <v>0.15563420139622655</v>
      </c>
      <c r="H1531" s="35">
        <v>935</v>
      </c>
      <c r="I1531" s="58">
        <v>11</v>
      </c>
      <c r="J1531" s="57" t="s">
        <v>67</v>
      </c>
      <c r="K1531" s="24"/>
      <c r="O1531"/>
    </row>
    <row r="1532" spans="2:15" s="23" customFormat="1" ht="15">
      <c r="B1532" s="60">
        <v>5000</v>
      </c>
      <c r="C1532" s="38" t="s">
        <v>69</v>
      </c>
      <c r="D1532" s="30">
        <v>813</v>
      </c>
      <c r="E1532" s="30" t="s">
        <v>155</v>
      </c>
      <c r="F1532" s="37">
        <v>2896.8819999999987</v>
      </c>
      <c r="G1532" s="59">
        <v>0.21561306645174361</v>
      </c>
      <c r="H1532" s="35">
        <v>972</v>
      </c>
      <c r="I1532" s="58">
        <v>11</v>
      </c>
      <c r="J1532" s="57" t="s">
        <v>67</v>
      </c>
      <c r="K1532" s="24"/>
      <c r="O1532"/>
    </row>
    <row r="1533" spans="2:15" s="23" customFormat="1" ht="15">
      <c r="B1533" s="60">
        <v>5000</v>
      </c>
      <c r="C1533" s="38" t="s">
        <v>69</v>
      </c>
      <c r="D1533" s="30">
        <v>944</v>
      </c>
      <c r="E1533" s="30" t="s">
        <v>154</v>
      </c>
      <c r="F1533" s="37">
        <v>3525.989</v>
      </c>
      <c r="G1533" s="59">
        <v>0.22634226115067654</v>
      </c>
      <c r="H1533" s="35">
        <v>978</v>
      </c>
      <c r="I1533" s="58">
        <v>11</v>
      </c>
      <c r="J1533" s="57" t="s">
        <v>67</v>
      </c>
      <c r="K1533" s="24"/>
      <c r="O1533"/>
    </row>
    <row r="1534" spans="2:15" s="23" customFormat="1" ht="15">
      <c r="B1534" s="60">
        <v>5000</v>
      </c>
      <c r="C1534" s="38" t="s">
        <v>69</v>
      </c>
      <c r="D1534" s="30">
        <v>947</v>
      </c>
      <c r="E1534" s="30" t="s">
        <v>153</v>
      </c>
      <c r="F1534" s="37">
        <v>4318.4219999999987</v>
      </c>
      <c r="G1534" s="59">
        <v>0.3630412385216793</v>
      </c>
      <c r="H1534" s="35">
        <v>1045</v>
      </c>
      <c r="I1534" s="58">
        <v>12</v>
      </c>
      <c r="J1534" s="57" t="s">
        <v>67</v>
      </c>
      <c r="K1534" s="24"/>
      <c r="O1534"/>
    </row>
    <row r="1535" spans="2:15" s="23" customFormat="1" ht="15">
      <c r="B1535" s="60">
        <v>5000</v>
      </c>
      <c r="C1535" s="38" t="s">
        <v>69</v>
      </c>
      <c r="D1535" s="30">
        <v>927</v>
      </c>
      <c r="E1535" s="30" t="s">
        <v>152</v>
      </c>
      <c r="F1535" s="37">
        <v>4588.5589999999984</v>
      </c>
      <c r="G1535" s="59">
        <v>0.39217356092560762</v>
      </c>
      <c r="H1535" s="35">
        <v>1063</v>
      </c>
      <c r="I1535" s="58">
        <v>12</v>
      </c>
      <c r="J1535" s="57" t="s">
        <v>67</v>
      </c>
      <c r="K1535" s="24"/>
      <c r="O1535"/>
    </row>
    <row r="1536" spans="2:15" s="23" customFormat="1" ht="15">
      <c r="B1536" s="60">
        <v>5000</v>
      </c>
      <c r="C1536" s="38" t="s">
        <v>69</v>
      </c>
      <c r="D1536" s="30">
        <v>225</v>
      </c>
      <c r="E1536" s="30" t="s">
        <v>151</v>
      </c>
      <c r="F1536" s="37">
        <v>3178.59</v>
      </c>
      <c r="G1536" s="59">
        <v>0.42980952615422302</v>
      </c>
      <c r="H1536" s="35">
        <v>1083</v>
      </c>
      <c r="I1536" s="58">
        <v>12</v>
      </c>
      <c r="J1536" s="57" t="s">
        <v>67</v>
      </c>
      <c r="K1536" s="24"/>
      <c r="O1536"/>
    </row>
    <row r="1537" spans="2:15" s="23" customFormat="1" ht="15">
      <c r="B1537" s="60">
        <v>5000</v>
      </c>
      <c r="C1537" s="38" t="s">
        <v>69</v>
      </c>
      <c r="D1537" s="30">
        <v>812</v>
      </c>
      <c r="E1537" s="30" t="s">
        <v>150</v>
      </c>
      <c r="F1537" s="37">
        <v>4596.6020000000017</v>
      </c>
      <c r="G1537" s="59">
        <v>0.47300698203130792</v>
      </c>
      <c r="H1537" s="35">
        <v>1106</v>
      </c>
      <c r="I1537" s="58">
        <v>12</v>
      </c>
      <c r="J1537" s="57" t="s">
        <v>67</v>
      </c>
      <c r="K1537" s="24"/>
      <c r="O1537"/>
    </row>
    <row r="1538" spans="2:15" s="23" customFormat="1" ht="15">
      <c r="B1538" s="60">
        <v>5000</v>
      </c>
      <c r="C1538" s="38" t="s">
        <v>69</v>
      </c>
      <c r="D1538" s="30">
        <v>513</v>
      </c>
      <c r="E1538" s="30" t="s">
        <v>149</v>
      </c>
      <c r="F1538" s="37">
        <v>2279.2490000000007</v>
      </c>
      <c r="G1538" s="59">
        <v>0.4858317267072092</v>
      </c>
      <c r="H1538" s="35">
        <v>1111</v>
      </c>
      <c r="I1538" s="58">
        <v>12</v>
      </c>
      <c r="J1538" s="57" t="s">
        <v>67</v>
      </c>
      <c r="K1538" s="24"/>
      <c r="O1538"/>
    </row>
    <row r="1539" spans="2:15" s="23" customFormat="1" ht="15">
      <c r="B1539" s="60">
        <v>5000</v>
      </c>
      <c r="C1539" s="38" t="s">
        <v>69</v>
      </c>
      <c r="D1539" s="30">
        <v>915</v>
      </c>
      <c r="E1539" s="30" t="s">
        <v>148</v>
      </c>
      <c r="F1539" s="37">
        <v>5006.1109999999999</v>
      </c>
      <c r="G1539" s="59">
        <v>0.48918496981600729</v>
      </c>
      <c r="H1539" s="35">
        <v>1115</v>
      </c>
      <c r="I1539" s="58">
        <v>12</v>
      </c>
      <c r="J1539" s="57" t="s">
        <v>67</v>
      </c>
      <c r="K1539" s="24"/>
      <c r="O1539"/>
    </row>
    <row r="1540" spans="2:15" s="23" customFormat="1" ht="15">
      <c r="B1540" s="60">
        <v>5000</v>
      </c>
      <c r="C1540" s="38" t="s">
        <v>69</v>
      </c>
      <c r="D1540" s="30">
        <v>946</v>
      </c>
      <c r="E1540" s="30" t="s">
        <v>147</v>
      </c>
      <c r="F1540" s="37">
        <v>3222.0409999999997</v>
      </c>
      <c r="G1540" s="59">
        <v>0.54290618239554178</v>
      </c>
      <c r="H1540" s="35">
        <v>1144</v>
      </c>
      <c r="I1540" s="58">
        <v>12</v>
      </c>
      <c r="J1540" s="57" t="s">
        <v>67</v>
      </c>
      <c r="K1540" s="24"/>
      <c r="O1540"/>
    </row>
    <row r="1541" spans="2:15" s="23" customFormat="1" ht="15">
      <c r="B1541" s="60">
        <v>5000</v>
      </c>
      <c r="C1541" s="38" t="s">
        <v>69</v>
      </c>
      <c r="D1541" s="30">
        <v>521</v>
      </c>
      <c r="E1541" s="30" t="s">
        <v>146</v>
      </c>
      <c r="F1541" s="37">
        <v>5094.8679999999977</v>
      </c>
      <c r="G1541" s="59">
        <v>0.57001362468592331</v>
      </c>
      <c r="H1541" s="35">
        <v>1154</v>
      </c>
      <c r="I1541" s="58">
        <v>12</v>
      </c>
      <c r="J1541" s="57" t="s">
        <v>67</v>
      </c>
      <c r="K1541" s="24"/>
      <c r="O1541"/>
    </row>
    <row r="1542" spans="2:15" s="23" customFormat="1" ht="15">
      <c r="B1542" s="60">
        <v>5000</v>
      </c>
      <c r="C1542" s="38" t="s">
        <v>69</v>
      </c>
      <c r="D1542" s="30">
        <v>921</v>
      </c>
      <c r="E1542" s="30" t="s">
        <v>145</v>
      </c>
      <c r="F1542" s="37">
        <v>4044.83</v>
      </c>
      <c r="G1542" s="59">
        <v>0.59331377160628207</v>
      </c>
      <c r="H1542" s="35">
        <v>1160</v>
      </c>
      <c r="I1542" s="58">
        <v>13</v>
      </c>
      <c r="J1542" s="57" t="s">
        <v>67</v>
      </c>
      <c r="K1542" s="24"/>
      <c r="O1542"/>
    </row>
    <row r="1543" spans="2:15" s="23" customFormat="1" ht="15">
      <c r="B1543" s="60">
        <v>5000</v>
      </c>
      <c r="C1543" s="38" t="s">
        <v>69</v>
      </c>
      <c r="D1543" s="30">
        <v>334</v>
      </c>
      <c r="E1543" s="30" t="s">
        <v>144</v>
      </c>
      <c r="F1543" s="37">
        <v>4019.4240000000004</v>
      </c>
      <c r="G1543" s="59">
        <v>0.66478027401894557</v>
      </c>
      <c r="H1543" s="35">
        <v>1198</v>
      </c>
      <c r="I1543" s="58">
        <v>13</v>
      </c>
      <c r="J1543" s="57" t="s">
        <v>67</v>
      </c>
      <c r="K1543" s="24"/>
      <c r="O1543"/>
    </row>
    <row r="1544" spans="2:15" s="23" customFormat="1" ht="15">
      <c r="B1544" s="60">
        <v>5000</v>
      </c>
      <c r="C1544" s="38" t="s">
        <v>69</v>
      </c>
      <c r="D1544" s="30">
        <v>512</v>
      </c>
      <c r="E1544" s="30" t="s">
        <v>143</v>
      </c>
      <c r="F1544" s="37">
        <v>3377.7439999999979</v>
      </c>
      <c r="G1544" s="59">
        <v>0.71715461918445933</v>
      </c>
      <c r="H1544" s="35">
        <v>1222</v>
      </c>
      <c r="I1544" s="58">
        <v>13</v>
      </c>
      <c r="J1544" s="57" t="s">
        <v>67</v>
      </c>
      <c r="K1544" s="24"/>
      <c r="O1544"/>
    </row>
    <row r="1545" spans="2:15" s="23" customFormat="1" ht="15">
      <c r="B1545" s="60">
        <v>5000</v>
      </c>
      <c r="C1545" s="38" t="s">
        <v>69</v>
      </c>
      <c r="D1545" s="30">
        <v>723</v>
      </c>
      <c r="E1545" s="30" t="s">
        <v>142</v>
      </c>
      <c r="F1545" s="37">
        <v>2844.8759999999997</v>
      </c>
      <c r="G1545" s="59">
        <v>0.75938895284946817</v>
      </c>
      <c r="H1545" s="35">
        <v>1238</v>
      </c>
      <c r="I1545" s="58">
        <v>13</v>
      </c>
      <c r="J1545" s="57" t="s">
        <v>67</v>
      </c>
      <c r="K1545" s="24"/>
      <c r="O1545"/>
    </row>
    <row r="1546" spans="2:15" s="23" customFormat="1" ht="15">
      <c r="B1546" s="60">
        <v>5000</v>
      </c>
      <c r="C1546" s="38" t="s">
        <v>69</v>
      </c>
      <c r="D1546" s="30">
        <v>542</v>
      </c>
      <c r="E1546" s="30" t="s">
        <v>141</v>
      </c>
      <c r="F1546" s="37">
        <v>2009.5029999999997</v>
      </c>
      <c r="G1546" s="59">
        <v>0.76065466955682226</v>
      </c>
      <c r="H1546" s="35">
        <v>1240</v>
      </c>
      <c r="I1546" s="58">
        <v>13</v>
      </c>
      <c r="J1546" s="57" t="s">
        <v>67</v>
      </c>
      <c r="K1546" s="24"/>
      <c r="O1546"/>
    </row>
    <row r="1547" spans="2:15" s="23" customFormat="1" ht="15">
      <c r="B1547" s="60">
        <v>5000</v>
      </c>
      <c r="C1547" s="38" t="s">
        <v>69</v>
      </c>
      <c r="D1547" s="30">
        <v>922</v>
      </c>
      <c r="E1547" s="30" t="s">
        <v>140</v>
      </c>
      <c r="F1547" s="37">
        <v>1940.6129999999996</v>
      </c>
      <c r="G1547" s="59">
        <v>0.78083868824947089</v>
      </c>
      <c r="H1547" s="35">
        <v>1255</v>
      </c>
      <c r="I1547" s="58">
        <v>13</v>
      </c>
      <c r="J1547" s="57" t="s">
        <v>67</v>
      </c>
      <c r="K1547" s="24"/>
      <c r="O1547"/>
    </row>
    <row r="1548" spans="2:15" s="23" customFormat="1" ht="15">
      <c r="B1548" s="60">
        <v>5000</v>
      </c>
      <c r="C1548" s="38" t="s">
        <v>69</v>
      </c>
      <c r="D1548" s="30">
        <v>533</v>
      </c>
      <c r="E1548" s="30" t="s">
        <v>139</v>
      </c>
      <c r="F1548" s="37">
        <v>3980.3260000000014</v>
      </c>
      <c r="G1548" s="59">
        <v>0.79467335664785621</v>
      </c>
      <c r="H1548" s="35">
        <v>1259</v>
      </c>
      <c r="I1548" s="58">
        <v>13</v>
      </c>
      <c r="J1548" s="57" t="s">
        <v>67</v>
      </c>
      <c r="K1548" s="24"/>
      <c r="O1548"/>
    </row>
    <row r="1549" spans="2:15" s="23" customFormat="1" ht="15">
      <c r="B1549" s="60">
        <v>5000</v>
      </c>
      <c r="C1549" s="38" t="s">
        <v>69</v>
      </c>
      <c r="D1549" s="30">
        <v>711</v>
      </c>
      <c r="E1549" s="30" t="s">
        <v>138</v>
      </c>
      <c r="F1549" s="37">
        <v>3607.913</v>
      </c>
      <c r="G1549" s="59">
        <v>0.81726635697530925</v>
      </c>
      <c r="H1549" s="35">
        <v>1268</v>
      </c>
      <c r="I1549" s="58">
        <v>13</v>
      </c>
      <c r="J1549" s="57" t="s">
        <v>67</v>
      </c>
      <c r="K1549" s="24"/>
      <c r="O1549"/>
    </row>
    <row r="1550" spans="2:15" s="23" customFormat="1" ht="15">
      <c r="B1550" s="60">
        <v>5000</v>
      </c>
      <c r="C1550" s="38" t="s">
        <v>69</v>
      </c>
      <c r="D1550" s="30">
        <v>514</v>
      </c>
      <c r="E1550" s="30" t="s">
        <v>137</v>
      </c>
      <c r="F1550" s="37">
        <v>2830.6189999999997</v>
      </c>
      <c r="G1550" s="59">
        <v>0.81846080431216461</v>
      </c>
      <c r="H1550" s="35">
        <v>1269</v>
      </c>
      <c r="I1550" s="58">
        <v>13</v>
      </c>
      <c r="J1550" s="57" t="s">
        <v>67</v>
      </c>
      <c r="K1550" s="24"/>
      <c r="O1550"/>
    </row>
    <row r="1551" spans="2:15" s="23" customFormat="1" ht="15">
      <c r="B1551" s="60">
        <v>5000</v>
      </c>
      <c r="C1551" s="38" t="s">
        <v>69</v>
      </c>
      <c r="D1551" s="30">
        <v>343</v>
      </c>
      <c r="E1551" s="30" t="s">
        <v>136</v>
      </c>
      <c r="F1551" s="37">
        <v>2021.2320000000004</v>
      </c>
      <c r="G1551" s="59">
        <v>0.82100929996009508</v>
      </c>
      <c r="H1551" s="35">
        <v>1272</v>
      </c>
      <c r="I1551" s="58">
        <v>13</v>
      </c>
      <c r="J1551" s="57" t="s">
        <v>67</v>
      </c>
      <c r="K1551" s="24"/>
      <c r="O1551"/>
    </row>
    <row r="1552" spans="2:15" s="23" customFormat="1" ht="15">
      <c r="B1552" s="60">
        <v>5000</v>
      </c>
      <c r="C1552" s="38" t="s">
        <v>69</v>
      </c>
      <c r="D1552" s="30">
        <v>342</v>
      </c>
      <c r="E1552" s="30" t="s">
        <v>135</v>
      </c>
      <c r="F1552" s="37">
        <v>2050.0269999999996</v>
      </c>
      <c r="G1552" s="59">
        <v>0.84684368754578754</v>
      </c>
      <c r="H1552" s="35">
        <v>1282</v>
      </c>
      <c r="I1552" s="58">
        <v>13</v>
      </c>
      <c r="J1552" s="57" t="s">
        <v>67</v>
      </c>
      <c r="K1552" s="24"/>
      <c r="O1552"/>
    </row>
    <row r="1553" spans="2:15" s="23" customFormat="1" ht="15">
      <c r="B1553" s="60">
        <v>5000</v>
      </c>
      <c r="C1553" s="38" t="s">
        <v>69</v>
      </c>
      <c r="D1553" s="30">
        <v>344</v>
      </c>
      <c r="E1553" s="30" t="s">
        <v>134</v>
      </c>
      <c r="F1553" s="37">
        <v>2101.6429999999996</v>
      </c>
      <c r="G1553" s="59">
        <v>0.87591315385890989</v>
      </c>
      <c r="H1553" s="35">
        <v>1290</v>
      </c>
      <c r="I1553" s="58">
        <v>14</v>
      </c>
      <c r="J1553" s="57" t="s">
        <v>67</v>
      </c>
      <c r="K1553" s="24"/>
      <c r="O1553"/>
    </row>
    <row r="1554" spans="2:15" s="23" customFormat="1" ht="15">
      <c r="B1554" s="60">
        <v>5000</v>
      </c>
      <c r="C1554" s="38" t="s">
        <v>69</v>
      </c>
      <c r="D1554" s="30">
        <v>215</v>
      </c>
      <c r="E1554" s="30" t="s">
        <v>133</v>
      </c>
      <c r="F1554" s="37">
        <v>4133.744999999999</v>
      </c>
      <c r="G1554" s="59">
        <v>0.91239158301277357</v>
      </c>
      <c r="H1554" s="35">
        <v>1307</v>
      </c>
      <c r="I1554" s="58">
        <v>14</v>
      </c>
      <c r="J1554" s="57" t="s">
        <v>67</v>
      </c>
      <c r="K1554" s="24"/>
      <c r="O1554"/>
    </row>
    <row r="1555" spans="2:15" s="23" customFormat="1" ht="15">
      <c r="B1555" s="60">
        <v>5000</v>
      </c>
      <c r="C1555" s="38" t="s">
        <v>69</v>
      </c>
      <c r="D1555" s="30">
        <v>912</v>
      </c>
      <c r="E1555" s="30" t="s">
        <v>132</v>
      </c>
      <c r="F1555" s="37">
        <v>2764.7509999999993</v>
      </c>
      <c r="G1555" s="59">
        <v>0.92569351357489027</v>
      </c>
      <c r="H1555" s="35">
        <v>1312</v>
      </c>
      <c r="I1555" s="58">
        <v>14</v>
      </c>
      <c r="J1555" s="57" t="s">
        <v>67</v>
      </c>
      <c r="K1555" s="24"/>
      <c r="O1555"/>
    </row>
    <row r="1556" spans="2:15" s="23" customFormat="1" ht="15">
      <c r="B1556" s="60">
        <v>5000</v>
      </c>
      <c r="C1556" s="38" t="s">
        <v>69</v>
      </c>
      <c r="D1556" s="30">
        <v>346</v>
      </c>
      <c r="E1556" s="30" t="s">
        <v>131</v>
      </c>
      <c r="F1556" s="37">
        <v>2441.6680000000006</v>
      </c>
      <c r="G1556" s="59">
        <v>0.95628761425854958</v>
      </c>
      <c r="H1556" s="35">
        <v>1326</v>
      </c>
      <c r="I1556" s="58">
        <v>14</v>
      </c>
      <c r="J1556" s="57" t="s">
        <v>67</v>
      </c>
      <c r="K1556" s="24"/>
      <c r="O1556"/>
    </row>
    <row r="1557" spans="2:15" s="23" customFormat="1" ht="15">
      <c r="B1557" s="60">
        <v>5000</v>
      </c>
      <c r="C1557" s="38" t="s">
        <v>69</v>
      </c>
      <c r="D1557" s="30">
        <v>336</v>
      </c>
      <c r="E1557" s="30" t="s">
        <v>130</v>
      </c>
      <c r="F1557" s="37">
        <v>4054.2479999999973</v>
      </c>
      <c r="G1557" s="59">
        <v>0.97406062374720537</v>
      </c>
      <c r="H1557" s="35">
        <v>1332</v>
      </c>
      <c r="I1557" s="58">
        <v>14</v>
      </c>
      <c r="J1557" s="57" t="s">
        <v>67</v>
      </c>
      <c r="K1557" s="24"/>
      <c r="O1557"/>
    </row>
    <row r="1558" spans="2:15" s="23" customFormat="1" ht="15">
      <c r="B1558" s="60">
        <v>5000</v>
      </c>
      <c r="C1558" s="38" t="s">
        <v>69</v>
      </c>
      <c r="D1558" s="30">
        <v>325</v>
      </c>
      <c r="E1558" s="30" t="s">
        <v>129</v>
      </c>
      <c r="F1558" s="37">
        <v>3829.4039999999986</v>
      </c>
      <c r="G1558" s="59">
        <v>0.98146607852291823</v>
      </c>
      <c r="H1558" s="35">
        <v>1335</v>
      </c>
      <c r="I1558" s="58">
        <v>14</v>
      </c>
      <c r="J1558" s="57" t="s">
        <v>67</v>
      </c>
      <c r="K1558" s="24"/>
      <c r="O1558"/>
    </row>
    <row r="1559" spans="2:15" s="23" customFormat="1" ht="15">
      <c r="B1559" s="60">
        <v>5000</v>
      </c>
      <c r="C1559" s="38" t="s">
        <v>69</v>
      </c>
      <c r="D1559" s="30">
        <v>554</v>
      </c>
      <c r="E1559" s="30" t="s">
        <v>128</v>
      </c>
      <c r="F1559" s="37">
        <v>2968.2349999999983</v>
      </c>
      <c r="G1559" s="59">
        <v>0.99730098316486337</v>
      </c>
      <c r="H1559" s="35">
        <v>1341</v>
      </c>
      <c r="I1559" s="58">
        <v>14</v>
      </c>
      <c r="J1559" s="57" t="s">
        <v>67</v>
      </c>
      <c r="K1559" s="24"/>
      <c r="O1559"/>
    </row>
    <row r="1560" spans="2:15" s="23" customFormat="1" ht="15">
      <c r="B1560" s="60">
        <v>5000</v>
      </c>
      <c r="C1560" s="38" t="s">
        <v>69</v>
      </c>
      <c r="D1560" s="30">
        <v>911</v>
      </c>
      <c r="E1560" s="30" t="s">
        <v>127</v>
      </c>
      <c r="F1560" s="37">
        <v>4162.4229999999998</v>
      </c>
      <c r="G1560" s="59">
        <v>1.0001054383721852</v>
      </c>
      <c r="H1560" s="35">
        <v>1344</v>
      </c>
      <c r="I1560" s="58">
        <v>14</v>
      </c>
      <c r="J1560" s="57" t="s">
        <v>67</v>
      </c>
      <c r="K1560" s="24"/>
      <c r="O1560"/>
    </row>
    <row r="1561" spans="2:15" s="23" customFormat="1" ht="15">
      <c r="B1561" s="60">
        <v>5000</v>
      </c>
      <c r="C1561" s="38" t="s">
        <v>69</v>
      </c>
      <c r="D1561" s="30">
        <v>516</v>
      </c>
      <c r="E1561" s="30" t="s">
        <v>126</v>
      </c>
      <c r="F1561" s="37">
        <v>3980.145</v>
      </c>
      <c r="G1561" s="59">
        <v>1.0456566987585694</v>
      </c>
      <c r="H1561" s="35">
        <v>1353</v>
      </c>
      <c r="I1561" s="58">
        <v>14</v>
      </c>
      <c r="J1561" s="57" t="s">
        <v>67</v>
      </c>
      <c r="K1561" s="24"/>
      <c r="O1561"/>
    </row>
    <row r="1562" spans="2:15" s="23" customFormat="1" ht="15">
      <c r="B1562" s="60">
        <v>5000</v>
      </c>
      <c r="C1562" s="38" t="s">
        <v>69</v>
      </c>
      <c r="D1562" s="30">
        <v>326</v>
      </c>
      <c r="E1562" s="30" t="s">
        <v>125</v>
      </c>
      <c r="F1562" s="37">
        <v>2602.3430000000003</v>
      </c>
      <c r="G1562" s="59">
        <v>1.0591487338921441</v>
      </c>
      <c r="H1562" s="35">
        <v>1357</v>
      </c>
      <c r="I1562" s="58">
        <v>14</v>
      </c>
      <c r="J1562" s="57" t="s">
        <v>67</v>
      </c>
      <c r="K1562" s="24"/>
      <c r="O1562"/>
    </row>
    <row r="1563" spans="2:15" s="23" customFormat="1" ht="15">
      <c r="B1563" s="60">
        <v>5000</v>
      </c>
      <c r="C1563" s="38" t="s">
        <v>69</v>
      </c>
      <c r="D1563" s="30">
        <v>333</v>
      </c>
      <c r="E1563" s="30" t="s">
        <v>124</v>
      </c>
      <c r="F1563" s="37">
        <v>3239.3180000000016</v>
      </c>
      <c r="G1563" s="59">
        <v>1.0773625693488997</v>
      </c>
      <c r="H1563" s="35">
        <v>1366</v>
      </c>
      <c r="I1563" s="58">
        <v>14</v>
      </c>
      <c r="J1563" s="57" t="s">
        <v>67</v>
      </c>
      <c r="K1563" s="24"/>
      <c r="O1563"/>
    </row>
    <row r="1564" spans="2:15" s="23" customFormat="1" ht="15">
      <c r="B1564" s="60">
        <v>5000</v>
      </c>
      <c r="C1564" s="38" t="s">
        <v>69</v>
      </c>
      <c r="D1564" s="30">
        <v>312</v>
      </c>
      <c r="E1564" s="30" t="s">
        <v>123</v>
      </c>
      <c r="F1564" s="37">
        <v>2511.311999999999</v>
      </c>
      <c r="G1564" s="59">
        <v>1.139452273014667</v>
      </c>
      <c r="H1564" s="35">
        <v>1383</v>
      </c>
      <c r="I1564" s="58">
        <v>15</v>
      </c>
      <c r="J1564" s="57" t="s">
        <v>67</v>
      </c>
      <c r="K1564" s="24"/>
      <c r="O1564"/>
    </row>
    <row r="1565" spans="2:15" s="23" customFormat="1" ht="15">
      <c r="B1565" s="60">
        <v>5000</v>
      </c>
      <c r="C1565" s="38" t="s">
        <v>69</v>
      </c>
      <c r="D1565" s="30">
        <v>322</v>
      </c>
      <c r="E1565" s="30" t="s">
        <v>122</v>
      </c>
      <c r="F1565" s="37">
        <v>3266.6160000000004</v>
      </c>
      <c r="G1565" s="59">
        <v>1.1545876942240603</v>
      </c>
      <c r="H1565" s="35">
        <v>1386</v>
      </c>
      <c r="I1565" s="58">
        <v>15</v>
      </c>
      <c r="J1565" s="57" t="s">
        <v>67</v>
      </c>
      <c r="K1565" s="24"/>
      <c r="O1565"/>
    </row>
    <row r="1566" spans="2:15" s="23" customFormat="1" ht="15">
      <c r="B1566" s="60">
        <v>5000</v>
      </c>
      <c r="C1566" s="38" t="s">
        <v>69</v>
      </c>
      <c r="D1566" s="30">
        <v>517</v>
      </c>
      <c r="E1566" s="30" t="s">
        <v>121</v>
      </c>
      <c r="F1566" s="37">
        <v>3193.2440000000011</v>
      </c>
      <c r="G1566" s="59">
        <v>1.1576898964780169</v>
      </c>
      <c r="H1566" s="35">
        <v>1388</v>
      </c>
      <c r="I1566" s="58">
        <v>15</v>
      </c>
      <c r="J1566" s="57" t="s">
        <v>67</v>
      </c>
      <c r="K1566" s="24"/>
      <c r="O1566"/>
    </row>
    <row r="1567" spans="2:15" s="23" customFormat="1" ht="15">
      <c r="B1567" s="60">
        <v>5000</v>
      </c>
      <c r="C1567" s="38" t="s">
        <v>69</v>
      </c>
      <c r="D1567" s="30">
        <v>317</v>
      </c>
      <c r="E1567" s="30" t="s">
        <v>120</v>
      </c>
      <c r="F1567" s="37">
        <v>3918.6459999999988</v>
      </c>
      <c r="G1567" s="59">
        <v>1.1612466160476913</v>
      </c>
      <c r="H1567" s="35">
        <v>1389</v>
      </c>
      <c r="I1567" s="58">
        <v>15</v>
      </c>
      <c r="J1567" s="57" t="s">
        <v>67</v>
      </c>
      <c r="K1567" s="24"/>
      <c r="O1567"/>
    </row>
    <row r="1568" spans="2:15" s="23" customFormat="1" ht="15">
      <c r="B1568" s="68">
        <v>5000</v>
      </c>
      <c r="C1568" s="67" t="s">
        <v>69</v>
      </c>
      <c r="D1568" s="66">
        <v>515</v>
      </c>
      <c r="E1568" s="66" t="s">
        <v>119</v>
      </c>
      <c r="F1568" s="65">
        <v>3614.1349999999993</v>
      </c>
      <c r="G1568" s="64">
        <v>1.169334069631754</v>
      </c>
      <c r="H1568" s="63">
        <v>1392</v>
      </c>
      <c r="I1568" s="62">
        <v>15</v>
      </c>
      <c r="J1568" s="61" t="s">
        <v>67</v>
      </c>
      <c r="K1568" s="24"/>
      <c r="O1568"/>
    </row>
    <row r="1569" spans="2:15" s="23" customFormat="1" ht="15">
      <c r="B1569" s="60">
        <v>5000</v>
      </c>
      <c r="C1569" s="38" t="s">
        <v>69</v>
      </c>
      <c r="D1569" s="30">
        <v>313</v>
      </c>
      <c r="E1569" s="30" t="s">
        <v>118</v>
      </c>
      <c r="F1569" s="37">
        <v>2148.7330000000002</v>
      </c>
      <c r="G1569" s="59">
        <v>1.17095369974924</v>
      </c>
      <c r="H1569" s="35">
        <v>1393</v>
      </c>
      <c r="I1569" s="58">
        <v>15</v>
      </c>
      <c r="J1569" s="57" t="s">
        <v>67</v>
      </c>
      <c r="K1569" s="24"/>
      <c r="O1569"/>
    </row>
    <row r="1570" spans="2:15" s="23" customFormat="1" ht="15">
      <c r="B1570" s="60">
        <v>5000</v>
      </c>
      <c r="C1570" s="38" t="s">
        <v>69</v>
      </c>
      <c r="D1570" s="30">
        <v>611</v>
      </c>
      <c r="E1570" s="30" t="s">
        <v>117</v>
      </c>
      <c r="F1570" s="37">
        <v>4247.2330000000011</v>
      </c>
      <c r="G1570" s="59">
        <v>1.1777211943477166</v>
      </c>
      <c r="H1570" s="35">
        <v>1394</v>
      </c>
      <c r="I1570" s="58">
        <v>15</v>
      </c>
      <c r="J1570" s="57" t="s">
        <v>67</v>
      </c>
      <c r="K1570" s="24"/>
      <c r="O1570"/>
    </row>
    <row r="1571" spans="2:15" s="23" customFormat="1" ht="15">
      <c r="B1571" s="60">
        <v>5000</v>
      </c>
      <c r="C1571" s="38" t="s">
        <v>69</v>
      </c>
      <c r="D1571" s="30">
        <v>324</v>
      </c>
      <c r="E1571" s="30" t="s">
        <v>116</v>
      </c>
      <c r="F1571" s="37">
        <v>2446.3040000000001</v>
      </c>
      <c r="G1571" s="59">
        <v>1.1903850020095978</v>
      </c>
      <c r="H1571" s="35">
        <v>1399</v>
      </c>
      <c r="I1571" s="58">
        <v>15</v>
      </c>
      <c r="J1571" s="57" t="s">
        <v>67</v>
      </c>
      <c r="K1571" s="24"/>
      <c r="O1571"/>
    </row>
    <row r="1572" spans="2:15" s="23" customFormat="1" ht="15">
      <c r="B1572" s="60">
        <v>5000</v>
      </c>
      <c r="C1572" s="38" t="s">
        <v>69</v>
      </c>
      <c r="D1572" s="30">
        <v>544</v>
      </c>
      <c r="E1572" s="30" t="s">
        <v>115</v>
      </c>
      <c r="F1572" s="37">
        <v>3296.1549999999993</v>
      </c>
      <c r="G1572" s="59">
        <v>1.1911959613536744</v>
      </c>
      <c r="H1572" s="35">
        <v>1401</v>
      </c>
      <c r="I1572" s="58">
        <v>15</v>
      </c>
      <c r="J1572" s="57" t="s">
        <v>67</v>
      </c>
      <c r="K1572" s="24"/>
      <c r="O1572"/>
    </row>
    <row r="1573" spans="2:15" s="23" customFormat="1" ht="15">
      <c r="B1573" s="60">
        <v>5000</v>
      </c>
      <c r="C1573" s="38" t="s">
        <v>69</v>
      </c>
      <c r="D1573" s="30">
        <v>349</v>
      </c>
      <c r="E1573" s="30" t="s">
        <v>114</v>
      </c>
      <c r="F1573" s="37">
        <v>3005.3340000000003</v>
      </c>
      <c r="G1573" s="59">
        <v>1.2110818968225456</v>
      </c>
      <c r="H1573" s="35">
        <v>1406</v>
      </c>
      <c r="I1573" s="58">
        <v>15</v>
      </c>
      <c r="J1573" s="57" t="s">
        <v>67</v>
      </c>
      <c r="K1573" s="24"/>
      <c r="O1573"/>
    </row>
    <row r="1574" spans="2:15" s="23" customFormat="1" ht="15">
      <c r="B1574" s="60">
        <v>5000</v>
      </c>
      <c r="C1574" s="38" t="s">
        <v>69</v>
      </c>
      <c r="D1574" s="30">
        <v>341</v>
      </c>
      <c r="E1574" s="30" t="s">
        <v>113</v>
      </c>
      <c r="F1574" s="37">
        <v>2183.27</v>
      </c>
      <c r="G1574" s="59">
        <v>1.2225800327890479</v>
      </c>
      <c r="H1574" s="35">
        <v>1410</v>
      </c>
      <c r="I1574" s="58">
        <v>15</v>
      </c>
      <c r="J1574" s="57" t="s">
        <v>67</v>
      </c>
      <c r="K1574" s="24"/>
      <c r="O1574"/>
    </row>
    <row r="1575" spans="2:15" s="23" customFormat="1" ht="15">
      <c r="B1575" s="60">
        <v>5000</v>
      </c>
      <c r="C1575" s="38" t="s">
        <v>69</v>
      </c>
      <c r="D1575" s="30">
        <v>233</v>
      </c>
      <c r="E1575" s="30" t="s">
        <v>112</v>
      </c>
      <c r="F1575" s="37">
        <v>3586.9220000000023</v>
      </c>
      <c r="G1575" s="59">
        <v>1.2319136089252014</v>
      </c>
      <c r="H1575" s="35">
        <v>1413</v>
      </c>
      <c r="I1575" s="58">
        <v>15</v>
      </c>
      <c r="J1575" s="57" t="s">
        <v>67</v>
      </c>
      <c r="K1575" s="24"/>
      <c r="O1575"/>
    </row>
    <row r="1576" spans="2:15" s="23" customFormat="1" ht="15">
      <c r="B1576" s="60">
        <v>5000</v>
      </c>
      <c r="C1576" s="38" t="s">
        <v>69</v>
      </c>
      <c r="D1576" s="30">
        <v>436</v>
      </c>
      <c r="E1576" s="30" t="s">
        <v>111</v>
      </c>
      <c r="F1576" s="37">
        <v>2342.393</v>
      </c>
      <c r="G1576" s="59">
        <v>1.2958392797361966</v>
      </c>
      <c r="H1576" s="35">
        <v>1434</v>
      </c>
      <c r="I1576" s="58">
        <v>15</v>
      </c>
      <c r="J1576" s="57" t="s">
        <v>67</v>
      </c>
      <c r="K1576" s="24"/>
      <c r="O1576"/>
    </row>
    <row r="1577" spans="2:15" s="23" customFormat="1" ht="15">
      <c r="B1577" s="60">
        <v>5000</v>
      </c>
      <c r="C1577" s="38" t="s">
        <v>69</v>
      </c>
      <c r="D1577" s="30">
        <v>133</v>
      </c>
      <c r="E1577" s="30" t="s">
        <v>110</v>
      </c>
      <c r="F1577" s="37">
        <v>4761.0539999999974</v>
      </c>
      <c r="G1577" s="59">
        <v>1.3693360264929701</v>
      </c>
      <c r="H1577" s="35">
        <v>1455</v>
      </c>
      <c r="I1577" s="58">
        <v>16</v>
      </c>
      <c r="J1577" s="57" t="s">
        <v>67</v>
      </c>
      <c r="K1577" s="24"/>
      <c r="O1577"/>
    </row>
    <row r="1578" spans="2:15" s="23" customFormat="1" ht="15">
      <c r="B1578" s="60">
        <v>5000</v>
      </c>
      <c r="C1578" s="38" t="s">
        <v>69</v>
      </c>
      <c r="D1578" s="30">
        <v>347</v>
      </c>
      <c r="E1578" s="30" t="s">
        <v>109</v>
      </c>
      <c r="F1578" s="37">
        <v>3012.4030000000002</v>
      </c>
      <c r="G1578" s="59">
        <v>1.3959917365488255</v>
      </c>
      <c r="H1578" s="35">
        <v>1464</v>
      </c>
      <c r="I1578" s="58">
        <v>16</v>
      </c>
      <c r="J1578" s="57" t="s">
        <v>67</v>
      </c>
      <c r="K1578" s="24"/>
      <c r="O1578"/>
    </row>
    <row r="1579" spans="2:15" s="23" customFormat="1" ht="15">
      <c r="B1579" s="60">
        <v>5000</v>
      </c>
      <c r="C1579" s="38" t="s">
        <v>69</v>
      </c>
      <c r="D1579" s="30">
        <v>314</v>
      </c>
      <c r="E1579" s="30" t="s">
        <v>108</v>
      </c>
      <c r="F1579" s="37">
        <v>4514.1530000000012</v>
      </c>
      <c r="G1579" s="59">
        <v>1.4446019587200636</v>
      </c>
      <c r="H1579" s="35">
        <v>1480</v>
      </c>
      <c r="I1579" s="58">
        <v>16</v>
      </c>
      <c r="J1579" s="57" t="s">
        <v>67</v>
      </c>
      <c r="K1579" s="24"/>
      <c r="O1579"/>
    </row>
    <row r="1580" spans="2:15" s="23" customFormat="1" ht="15">
      <c r="B1580" s="60">
        <v>5000</v>
      </c>
      <c r="C1580" s="38" t="s">
        <v>69</v>
      </c>
      <c r="D1580" s="30">
        <v>555</v>
      </c>
      <c r="E1580" s="30" t="s">
        <v>107</v>
      </c>
      <c r="F1580" s="37">
        <v>2112.5229999999992</v>
      </c>
      <c r="G1580" s="59">
        <v>1.4945950101558449</v>
      </c>
      <c r="H1580" s="35">
        <v>1491</v>
      </c>
      <c r="I1580" s="58">
        <v>16</v>
      </c>
      <c r="J1580" s="57" t="s">
        <v>67</v>
      </c>
      <c r="K1580" s="24"/>
      <c r="O1580"/>
    </row>
    <row r="1581" spans="2:15" s="23" customFormat="1" ht="15">
      <c r="B1581" s="60">
        <v>5000</v>
      </c>
      <c r="C1581" s="38" t="s">
        <v>69</v>
      </c>
      <c r="D1581" s="30">
        <v>216</v>
      </c>
      <c r="E1581" s="30" t="s">
        <v>106</v>
      </c>
      <c r="F1581" s="37">
        <v>2669.5639999999999</v>
      </c>
      <c r="G1581" s="59">
        <v>1.507668116106321</v>
      </c>
      <c r="H1581" s="35">
        <v>1493</v>
      </c>
      <c r="I1581" s="58">
        <v>16</v>
      </c>
      <c r="J1581" s="57" t="s">
        <v>67</v>
      </c>
      <c r="K1581" s="24"/>
      <c r="O1581"/>
    </row>
    <row r="1582" spans="2:15" s="23" customFormat="1" ht="15">
      <c r="B1582" s="60">
        <v>5000</v>
      </c>
      <c r="C1582" s="38" t="s">
        <v>69</v>
      </c>
      <c r="D1582" s="30">
        <v>431</v>
      </c>
      <c r="E1582" s="30" t="s">
        <v>105</v>
      </c>
      <c r="F1582" s="37">
        <v>2886.4970000000021</v>
      </c>
      <c r="G1582" s="59">
        <v>1.5080472372137119</v>
      </c>
      <c r="H1582" s="35">
        <v>1494</v>
      </c>
      <c r="I1582" s="58">
        <v>16</v>
      </c>
      <c r="J1582" s="57" t="s">
        <v>67</v>
      </c>
      <c r="K1582" s="24"/>
      <c r="O1582"/>
    </row>
    <row r="1583" spans="2:15" s="23" customFormat="1" ht="15">
      <c r="B1583" s="60">
        <v>5000</v>
      </c>
      <c r="C1583" s="38" t="s">
        <v>69</v>
      </c>
      <c r="D1583" s="30">
        <v>323</v>
      </c>
      <c r="E1583" s="30" t="s">
        <v>104</v>
      </c>
      <c r="F1583" s="37">
        <v>4096.8109999999997</v>
      </c>
      <c r="G1583" s="59">
        <v>1.5158950225677172</v>
      </c>
      <c r="H1583" s="35">
        <v>1497</v>
      </c>
      <c r="I1583" s="58">
        <v>16</v>
      </c>
      <c r="J1583" s="57" t="s">
        <v>67</v>
      </c>
      <c r="K1583" s="24"/>
      <c r="O1583"/>
    </row>
    <row r="1584" spans="2:15" s="23" customFormat="1" ht="15">
      <c r="B1584" s="60">
        <v>5000</v>
      </c>
      <c r="C1584" s="38" t="s">
        <v>69</v>
      </c>
      <c r="D1584" s="30">
        <v>415</v>
      </c>
      <c r="E1584" s="30" t="s">
        <v>103</v>
      </c>
      <c r="F1584" s="37">
        <v>3969.2950000000005</v>
      </c>
      <c r="G1584" s="59">
        <v>1.5698219712306321</v>
      </c>
      <c r="H1584" s="35">
        <v>1503</v>
      </c>
      <c r="I1584" s="58">
        <v>17</v>
      </c>
      <c r="J1584" s="57" t="s">
        <v>67</v>
      </c>
      <c r="K1584" s="24"/>
      <c r="O1584"/>
    </row>
    <row r="1585" spans="2:15" s="23" customFormat="1" ht="15">
      <c r="B1585" s="60">
        <v>5000</v>
      </c>
      <c r="C1585" s="38" t="s">
        <v>69</v>
      </c>
      <c r="D1585" s="30">
        <v>134</v>
      </c>
      <c r="E1585" s="30" t="s">
        <v>102</v>
      </c>
      <c r="F1585" s="37">
        <v>2508.5709999999995</v>
      </c>
      <c r="G1585" s="59">
        <v>1.5782475724216676</v>
      </c>
      <c r="H1585" s="35">
        <v>1505</v>
      </c>
      <c r="I1585" s="58">
        <v>17</v>
      </c>
      <c r="J1585" s="57" t="s">
        <v>67</v>
      </c>
      <c r="K1585" s="24"/>
      <c r="O1585"/>
    </row>
    <row r="1586" spans="2:15" s="23" customFormat="1" ht="15">
      <c r="B1586" s="60">
        <v>5000</v>
      </c>
      <c r="C1586" s="38" t="s">
        <v>69</v>
      </c>
      <c r="D1586" s="30">
        <v>315</v>
      </c>
      <c r="E1586" s="30" t="s">
        <v>101</v>
      </c>
      <c r="F1586" s="37">
        <v>4466.0589999999993</v>
      </c>
      <c r="G1586" s="59">
        <v>1.58265223634162</v>
      </c>
      <c r="H1586" s="35">
        <v>1506</v>
      </c>
      <c r="I1586" s="58">
        <v>17</v>
      </c>
      <c r="J1586" s="57" t="s">
        <v>67</v>
      </c>
      <c r="K1586" s="24"/>
      <c r="O1586"/>
    </row>
    <row r="1587" spans="2:15" s="23" customFormat="1" ht="15">
      <c r="B1587" s="60">
        <v>5000</v>
      </c>
      <c r="C1587" s="38" t="s">
        <v>69</v>
      </c>
      <c r="D1587" s="30">
        <v>125</v>
      </c>
      <c r="E1587" s="30" t="s">
        <v>100</v>
      </c>
      <c r="F1587" s="37">
        <v>4594.2089999999998</v>
      </c>
      <c r="G1587" s="59">
        <v>1.5971392130268334</v>
      </c>
      <c r="H1587" s="35">
        <v>1508</v>
      </c>
      <c r="I1587" s="58">
        <v>17</v>
      </c>
      <c r="J1587" s="57" t="s">
        <v>67</v>
      </c>
      <c r="K1587" s="24"/>
      <c r="O1587"/>
    </row>
    <row r="1588" spans="2:15" s="23" customFormat="1" ht="15">
      <c r="B1588" s="60">
        <v>5000</v>
      </c>
      <c r="C1588" s="38" t="s">
        <v>69</v>
      </c>
      <c r="D1588" s="30">
        <v>345</v>
      </c>
      <c r="E1588" s="30" t="s">
        <v>99</v>
      </c>
      <c r="F1588" s="37">
        <v>2167.1759999999995</v>
      </c>
      <c r="G1588" s="59">
        <v>1.6042957877797668</v>
      </c>
      <c r="H1588" s="35">
        <v>1510</v>
      </c>
      <c r="I1588" s="58">
        <v>17</v>
      </c>
      <c r="J1588" s="57" t="s">
        <v>67</v>
      </c>
      <c r="K1588" s="24"/>
      <c r="O1588"/>
    </row>
    <row r="1589" spans="2:15" s="23" customFormat="1" ht="15">
      <c r="B1589" s="60">
        <v>5000</v>
      </c>
      <c r="C1589" s="38" t="s">
        <v>69</v>
      </c>
      <c r="D1589" s="30">
        <v>422</v>
      </c>
      <c r="E1589" s="30" t="s">
        <v>98</v>
      </c>
      <c r="F1589" s="37">
        <v>3163.6070000000009</v>
      </c>
      <c r="G1589" s="59">
        <v>1.6304293192568768</v>
      </c>
      <c r="H1589" s="35">
        <v>1517</v>
      </c>
      <c r="I1589" s="58">
        <v>17</v>
      </c>
      <c r="J1589" s="57" t="s">
        <v>67</v>
      </c>
      <c r="K1589" s="24"/>
      <c r="O1589"/>
    </row>
    <row r="1590" spans="2:15" s="23" customFormat="1" ht="15">
      <c r="B1590" s="60">
        <v>5000</v>
      </c>
      <c r="C1590" s="38" t="s">
        <v>69</v>
      </c>
      <c r="D1590" s="30">
        <v>121</v>
      </c>
      <c r="E1590" s="30" t="s">
        <v>97</v>
      </c>
      <c r="F1590" s="37">
        <v>3774.6470000000004</v>
      </c>
      <c r="G1590" s="59">
        <v>1.6335220006120572</v>
      </c>
      <c r="H1590" s="35">
        <v>1518</v>
      </c>
      <c r="I1590" s="58">
        <v>17</v>
      </c>
      <c r="J1590" s="57" t="s">
        <v>67</v>
      </c>
      <c r="K1590" s="24"/>
      <c r="O1590"/>
    </row>
    <row r="1591" spans="2:15" s="23" customFormat="1" ht="15">
      <c r="B1591" s="60">
        <v>5000</v>
      </c>
      <c r="C1591" s="38" t="s">
        <v>69</v>
      </c>
      <c r="D1591" s="30">
        <v>413</v>
      </c>
      <c r="E1591" s="30" t="s">
        <v>96</v>
      </c>
      <c r="F1591" s="37">
        <v>3753.2539999999999</v>
      </c>
      <c r="G1591" s="59">
        <v>1.6385266019672207</v>
      </c>
      <c r="H1591" s="35">
        <v>1520</v>
      </c>
      <c r="I1591" s="58">
        <v>17</v>
      </c>
      <c r="J1591" s="57" t="s">
        <v>67</v>
      </c>
      <c r="K1591" s="24"/>
      <c r="O1591"/>
    </row>
    <row r="1592" spans="2:15" s="23" customFormat="1" ht="15">
      <c r="B1592" s="60">
        <v>5000</v>
      </c>
      <c r="C1592" s="38" t="s">
        <v>69</v>
      </c>
      <c r="D1592" s="30">
        <v>212</v>
      </c>
      <c r="E1592" s="30" t="s">
        <v>95</v>
      </c>
      <c r="F1592" s="37">
        <v>5117.1139999999996</v>
      </c>
      <c r="G1592" s="59">
        <v>1.6633441847420687</v>
      </c>
      <c r="H1592" s="35">
        <v>1524</v>
      </c>
      <c r="I1592" s="58">
        <v>17</v>
      </c>
      <c r="J1592" s="57" t="s">
        <v>67</v>
      </c>
      <c r="K1592" s="24"/>
      <c r="O1592"/>
    </row>
    <row r="1593" spans="2:15" s="23" customFormat="1" ht="15">
      <c r="B1593" s="60">
        <v>5000</v>
      </c>
      <c r="C1593" s="38" t="s">
        <v>69</v>
      </c>
      <c r="D1593" s="30">
        <v>432</v>
      </c>
      <c r="E1593" s="30" t="s">
        <v>94</v>
      </c>
      <c r="F1593" s="37">
        <v>3613.9440000000004</v>
      </c>
      <c r="G1593" s="59">
        <v>1.6742718705698005</v>
      </c>
      <c r="H1593" s="35">
        <v>1525</v>
      </c>
      <c r="I1593" s="58">
        <v>17</v>
      </c>
      <c r="J1593" s="57" t="s">
        <v>67</v>
      </c>
      <c r="K1593" s="24"/>
      <c r="O1593"/>
    </row>
    <row r="1594" spans="2:15" s="23" customFormat="1" ht="15">
      <c r="B1594" s="76">
        <v>5000</v>
      </c>
      <c r="C1594" s="75" t="s">
        <v>69</v>
      </c>
      <c r="D1594" s="74">
        <v>411</v>
      </c>
      <c r="E1594" s="74" t="s">
        <v>93</v>
      </c>
      <c r="F1594" s="73">
        <v>4347.9780000000019</v>
      </c>
      <c r="G1594" s="72">
        <v>1.6863240274062823</v>
      </c>
      <c r="H1594" s="71">
        <v>1528</v>
      </c>
      <c r="I1594" s="70">
        <v>17</v>
      </c>
      <c r="J1594" s="69" t="s">
        <v>67</v>
      </c>
      <c r="K1594" s="24"/>
      <c r="O1594"/>
    </row>
    <row r="1595" spans="2:15" s="23" customFormat="1" ht="15">
      <c r="B1595" s="60">
        <v>5000</v>
      </c>
      <c r="C1595" s="38" t="s">
        <v>69</v>
      </c>
      <c r="D1595" s="30">
        <v>213</v>
      </c>
      <c r="E1595" s="30" t="s">
        <v>92</v>
      </c>
      <c r="F1595" s="37">
        <v>2864.5780000000013</v>
      </c>
      <c r="G1595" s="59">
        <v>1.6995788153921225</v>
      </c>
      <c r="H1595" s="35">
        <v>1530</v>
      </c>
      <c r="I1595" s="58">
        <v>17</v>
      </c>
      <c r="J1595" s="57" t="s">
        <v>67</v>
      </c>
      <c r="K1595" s="24"/>
      <c r="O1595"/>
    </row>
    <row r="1596" spans="2:15" s="23" customFormat="1" ht="15">
      <c r="B1596" s="60">
        <v>5000</v>
      </c>
      <c r="C1596" s="38" t="s">
        <v>69</v>
      </c>
      <c r="D1596" s="30">
        <v>421</v>
      </c>
      <c r="E1596" s="30" t="s">
        <v>91</v>
      </c>
      <c r="F1596" s="37">
        <v>2649.9629999999988</v>
      </c>
      <c r="G1596" s="59">
        <v>1.7079275892252894</v>
      </c>
      <c r="H1596" s="35">
        <v>1531</v>
      </c>
      <c r="I1596" s="58">
        <v>17</v>
      </c>
      <c r="J1596" s="57" t="s">
        <v>67</v>
      </c>
      <c r="K1596" s="24"/>
      <c r="O1596"/>
    </row>
    <row r="1597" spans="2:15" s="23" customFormat="1" ht="15">
      <c r="B1597" s="60">
        <v>5000</v>
      </c>
      <c r="C1597" s="38" t="s">
        <v>69</v>
      </c>
      <c r="D1597" s="30">
        <v>433</v>
      </c>
      <c r="E1597" s="30" t="s">
        <v>90</v>
      </c>
      <c r="F1597" s="37">
        <v>2870.8649999999998</v>
      </c>
      <c r="G1597" s="59">
        <v>1.7549011881792005</v>
      </c>
      <c r="H1597" s="35">
        <v>1543</v>
      </c>
      <c r="I1597" s="58">
        <v>17</v>
      </c>
      <c r="J1597" s="57" t="s">
        <v>67</v>
      </c>
      <c r="K1597" s="24"/>
      <c r="O1597"/>
    </row>
    <row r="1598" spans="2:15" s="23" customFormat="1" ht="15">
      <c r="B1598" s="60">
        <v>5000</v>
      </c>
      <c r="C1598" s="38" t="s">
        <v>69</v>
      </c>
      <c r="D1598" s="30">
        <v>414</v>
      </c>
      <c r="E1598" s="30" t="s">
        <v>89</v>
      </c>
      <c r="F1598" s="37">
        <v>3072.7890000000007</v>
      </c>
      <c r="G1598" s="59">
        <v>1.8006306683648274</v>
      </c>
      <c r="H1598" s="35">
        <v>1554</v>
      </c>
      <c r="I1598" s="58">
        <v>17</v>
      </c>
      <c r="J1598" s="57" t="s">
        <v>67</v>
      </c>
      <c r="K1598" s="24"/>
      <c r="O1598"/>
    </row>
    <row r="1599" spans="2:15" s="23" customFormat="1" ht="15">
      <c r="B1599" s="60">
        <v>5000</v>
      </c>
      <c r="C1599" s="38" t="s">
        <v>69</v>
      </c>
      <c r="D1599" s="30">
        <v>424</v>
      </c>
      <c r="E1599" s="30" t="s">
        <v>88</v>
      </c>
      <c r="F1599" s="37">
        <v>3004.9969999999994</v>
      </c>
      <c r="G1599" s="59">
        <v>1.815045364836599</v>
      </c>
      <c r="H1599" s="35">
        <v>1557</v>
      </c>
      <c r="I1599" s="58">
        <v>17</v>
      </c>
      <c r="J1599" s="57" t="s">
        <v>67</v>
      </c>
      <c r="K1599" s="24"/>
      <c r="O1599"/>
    </row>
    <row r="1600" spans="2:15" s="23" customFormat="1" ht="15">
      <c r="B1600" s="60">
        <v>5000</v>
      </c>
      <c r="C1600" s="38" t="s">
        <v>69</v>
      </c>
      <c r="D1600" s="30">
        <v>114</v>
      </c>
      <c r="E1600" s="30" t="s">
        <v>87</v>
      </c>
      <c r="F1600" s="37">
        <v>5204.9389999999994</v>
      </c>
      <c r="G1600" s="59">
        <v>1.8246528259414025</v>
      </c>
      <c r="H1600" s="35">
        <v>1560</v>
      </c>
      <c r="I1600" s="58">
        <v>17</v>
      </c>
      <c r="J1600" s="57" t="s">
        <v>67</v>
      </c>
      <c r="K1600" s="24"/>
      <c r="O1600"/>
    </row>
    <row r="1601" spans="2:15" s="23" customFormat="1" ht="15">
      <c r="B1601" s="60">
        <v>5000</v>
      </c>
      <c r="C1601" s="38" t="s">
        <v>69</v>
      </c>
      <c r="D1601" s="30">
        <v>425</v>
      </c>
      <c r="E1601" s="30" t="s">
        <v>86</v>
      </c>
      <c r="F1601" s="37">
        <v>1989.9530000000007</v>
      </c>
      <c r="G1601" s="59">
        <v>1.8779081995104181</v>
      </c>
      <c r="H1601" s="35">
        <v>1563</v>
      </c>
      <c r="I1601" s="58">
        <v>18</v>
      </c>
      <c r="J1601" s="57" t="s">
        <v>67</v>
      </c>
      <c r="K1601" s="24"/>
      <c r="O1601"/>
    </row>
    <row r="1602" spans="2:15" s="23" customFormat="1" ht="15">
      <c r="B1602" s="60">
        <v>5000</v>
      </c>
      <c r="C1602" s="38" t="s">
        <v>69</v>
      </c>
      <c r="D1602" s="30">
        <v>224</v>
      </c>
      <c r="E1602" s="30" t="s">
        <v>85</v>
      </c>
      <c r="F1602" s="37">
        <v>1824.6010000000001</v>
      </c>
      <c r="G1602" s="59">
        <v>1.9152125763126757</v>
      </c>
      <c r="H1602" s="35">
        <v>1567</v>
      </c>
      <c r="I1602" s="58">
        <v>18</v>
      </c>
      <c r="J1602" s="57" t="s">
        <v>67</v>
      </c>
      <c r="K1602" s="24"/>
      <c r="O1602"/>
    </row>
    <row r="1603" spans="2:15" s="23" customFormat="1" ht="15">
      <c r="B1603" s="60">
        <v>5000</v>
      </c>
      <c r="C1603" s="38" t="s">
        <v>69</v>
      </c>
      <c r="D1603" s="30">
        <v>123</v>
      </c>
      <c r="E1603" s="30" t="s">
        <v>84</v>
      </c>
      <c r="F1603" s="37">
        <v>3961.3750000000018</v>
      </c>
      <c r="G1603" s="59">
        <v>1.9646211528446613</v>
      </c>
      <c r="H1603" s="35">
        <v>1574</v>
      </c>
      <c r="I1603" s="58">
        <v>18</v>
      </c>
      <c r="J1603" s="57" t="s">
        <v>67</v>
      </c>
      <c r="K1603" s="24"/>
      <c r="O1603"/>
    </row>
    <row r="1604" spans="2:15" s="23" customFormat="1" ht="15">
      <c r="B1604" s="60">
        <v>5000</v>
      </c>
      <c r="C1604" s="38" t="s">
        <v>69</v>
      </c>
      <c r="D1604" s="30">
        <v>112</v>
      </c>
      <c r="E1604" s="30" t="s">
        <v>83</v>
      </c>
      <c r="F1604" s="37">
        <v>3853.9750000000013</v>
      </c>
      <c r="G1604" s="59">
        <v>1.9848465071113348</v>
      </c>
      <c r="H1604" s="35">
        <v>1576</v>
      </c>
      <c r="I1604" s="58">
        <v>18</v>
      </c>
      <c r="J1604" s="57" t="s">
        <v>67</v>
      </c>
      <c r="K1604" s="24"/>
      <c r="O1604"/>
    </row>
    <row r="1605" spans="2:15" s="23" customFormat="1" ht="15">
      <c r="B1605" s="60">
        <v>5000</v>
      </c>
      <c r="C1605" s="38" t="s">
        <v>69</v>
      </c>
      <c r="D1605" s="30">
        <v>412</v>
      </c>
      <c r="E1605" s="30" t="s">
        <v>82</v>
      </c>
      <c r="F1605" s="37">
        <v>4516.59</v>
      </c>
      <c r="G1605" s="59">
        <v>1.9901486047318449</v>
      </c>
      <c r="H1605" s="35">
        <v>1578</v>
      </c>
      <c r="I1605" s="58">
        <v>18</v>
      </c>
      <c r="J1605" s="57" t="s">
        <v>67</v>
      </c>
      <c r="K1605" s="24"/>
      <c r="O1605"/>
    </row>
    <row r="1606" spans="2:15" s="23" customFormat="1" ht="15">
      <c r="B1606" s="60">
        <v>5000</v>
      </c>
      <c r="C1606" s="38" t="s">
        <v>69</v>
      </c>
      <c r="D1606" s="30">
        <v>214</v>
      </c>
      <c r="E1606" s="30" t="s">
        <v>81</v>
      </c>
      <c r="F1606" s="37">
        <v>2680.2990000000013</v>
      </c>
      <c r="G1606" s="59">
        <v>2.0309700151990295</v>
      </c>
      <c r="H1606" s="35">
        <v>1583</v>
      </c>
      <c r="I1606" s="58">
        <v>18</v>
      </c>
      <c r="J1606" s="57" t="s">
        <v>67</v>
      </c>
      <c r="K1606" s="24"/>
      <c r="O1606"/>
    </row>
    <row r="1607" spans="2:15" s="23" customFormat="1" ht="15">
      <c r="B1607" s="60">
        <v>5000</v>
      </c>
      <c r="C1607" s="38" t="s">
        <v>69</v>
      </c>
      <c r="D1607" s="30">
        <v>122</v>
      </c>
      <c r="E1607" s="30" t="s">
        <v>80</v>
      </c>
      <c r="F1607" s="37">
        <v>3597.4579999999983</v>
      </c>
      <c r="G1607" s="59">
        <v>2.0370066356945369</v>
      </c>
      <c r="H1607" s="35">
        <v>1586</v>
      </c>
      <c r="I1607" s="58">
        <v>18</v>
      </c>
      <c r="J1607" s="57" t="s">
        <v>67</v>
      </c>
      <c r="K1607" s="24"/>
      <c r="O1607"/>
    </row>
    <row r="1608" spans="2:15" s="23" customFormat="1" ht="15">
      <c r="B1608" s="60">
        <v>5000</v>
      </c>
      <c r="C1608" s="38" t="s">
        <v>69</v>
      </c>
      <c r="D1608" s="30">
        <v>423</v>
      </c>
      <c r="E1608" s="30" t="s">
        <v>79</v>
      </c>
      <c r="F1608" s="37">
        <v>3013.8940000000002</v>
      </c>
      <c r="G1608" s="59">
        <v>2.0452183608877492</v>
      </c>
      <c r="H1608" s="35">
        <v>1587</v>
      </c>
      <c r="I1608" s="58">
        <v>18</v>
      </c>
      <c r="J1608" s="57" t="s">
        <v>67</v>
      </c>
      <c r="K1608" s="24"/>
      <c r="O1608"/>
    </row>
    <row r="1609" spans="2:15" s="23" customFormat="1" ht="15">
      <c r="B1609" s="60">
        <v>5000</v>
      </c>
      <c r="C1609" s="38" t="s">
        <v>69</v>
      </c>
      <c r="D1609" s="30">
        <v>113</v>
      </c>
      <c r="E1609" s="30" t="s">
        <v>78</v>
      </c>
      <c r="F1609" s="37">
        <v>5026.6039999999985</v>
      </c>
      <c r="G1609" s="59">
        <v>2.0832648945279764</v>
      </c>
      <c r="H1609" s="35">
        <v>1588</v>
      </c>
      <c r="I1609" s="58">
        <v>19</v>
      </c>
      <c r="J1609" s="57" t="s">
        <v>67</v>
      </c>
      <c r="K1609" s="24"/>
      <c r="O1609"/>
    </row>
    <row r="1610" spans="2:15" s="23" customFormat="1" ht="15">
      <c r="B1610" s="60">
        <v>5000</v>
      </c>
      <c r="C1610" s="38" t="s">
        <v>69</v>
      </c>
      <c r="D1610" s="30">
        <v>223</v>
      </c>
      <c r="E1610" s="30" t="s">
        <v>77</v>
      </c>
      <c r="F1610" s="37">
        <v>4216.5550000000003</v>
      </c>
      <c r="G1610" s="59">
        <v>2.100658845840421</v>
      </c>
      <c r="H1610" s="35">
        <v>1589</v>
      </c>
      <c r="I1610" s="58">
        <v>19</v>
      </c>
      <c r="J1610" s="57" t="s">
        <v>67</v>
      </c>
      <c r="K1610" s="24"/>
      <c r="O1610"/>
    </row>
    <row r="1611" spans="2:15" s="23" customFormat="1" ht="15">
      <c r="B1611" s="60">
        <v>5000</v>
      </c>
      <c r="C1611" s="38" t="s">
        <v>69</v>
      </c>
      <c r="D1611" s="30">
        <v>132</v>
      </c>
      <c r="E1611" s="30" t="s">
        <v>76</v>
      </c>
      <c r="F1611" s="37">
        <v>3447.6510000000012</v>
      </c>
      <c r="G1611" s="59">
        <v>2.1604616214218071</v>
      </c>
      <c r="H1611" s="35">
        <v>1593</v>
      </c>
      <c r="I1611" s="58">
        <v>19</v>
      </c>
      <c r="J1611" s="57" t="s">
        <v>67</v>
      </c>
      <c r="K1611" s="24"/>
      <c r="O1611"/>
    </row>
    <row r="1612" spans="2:15" s="23" customFormat="1" ht="15">
      <c r="B1612" s="60">
        <v>5000</v>
      </c>
      <c r="C1612" s="38" t="s">
        <v>69</v>
      </c>
      <c r="D1612" s="30">
        <v>231</v>
      </c>
      <c r="E1612" s="30" t="s">
        <v>75</v>
      </c>
      <c r="F1612" s="37">
        <v>3880.556</v>
      </c>
      <c r="G1612" s="59">
        <v>2.1703361078206749</v>
      </c>
      <c r="H1612" s="35">
        <v>1596</v>
      </c>
      <c r="I1612" s="58">
        <v>19</v>
      </c>
      <c r="J1612" s="57" t="s">
        <v>67</v>
      </c>
      <c r="K1612" s="24"/>
      <c r="O1612"/>
    </row>
    <row r="1613" spans="2:15" s="23" customFormat="1" ht="15">
      <c r="B1613" s="60">
        <v>5000</v>
      </c>
      <c r="C1613" s="38" t="s">
        <v>69</v>
      </c>
      <c r="D1613" s="30">
        <v>222</v>
      </c>
      <c r="E1613" s="30" t="s">
        <v>74</v>
      </c>
      <c r="F1613" s="37">
        <v>2245.2260000000001</v>
      </c>
      <c r="G1613" s="59">
        <v>2.2799495723847611</v>
      </c>
      <c r="H1613" s="35">
        <v>1602</v>
      </c>
      <c r="I1613" s="58">
        <v>19</v>
      </c>
      <c r="J1613" s="57" t="s">
        <v>67</v>
      </c>
      <c r="K1613" s="24"/>
      <c r="O1613"/>
    </row>
    <row r="1614" spans="2:15" s="23" customFormat="1" ht="15">
      <c r="B1614" s="60">
        <v>5000</v>
      </c>
      <c r="C1614" s="38" t="s">
        <v>69</v>
      </c>
      <c r="D1614" s="30">
        <v>232</v>
      </c>
      <c r="E1614" s="30" t="s">
        <v>73</v>
      </c>
      <c r="F1614" s="37">
        <v>2354.0570000000002</v>
      </c>
      <c r="G1614" s="59">
        <v>2.3300564701238855</v>
      </c>
      <c r="H1614" s="35">
        <v>1603</v>
      </c>
      <c r="I1614" s="58">
        <v>19</v>
      </c>
      <c r="J1614" s="57" t="s">
        <v>67</v>
      </c>
      <c r="K1614" s="24"/>
      <c r="O1614"/>
    </row>
    <row r="1615" spans="2:15" s="23" customFormat="1" ht="15">
      <c r="B1615" s="60">
        <v>5000</v>
      </c>
      <c r="C1615" s="38" t="s">
        <v>69</v>
      </c>
      <c r="D1615" s="30">
        <v>131</v>
      </c>
      <c r="E1615" s="30" t="s">
        <v>72</v>
      </c>
      <c r="F1615" s="37">
        <v>2383.1509999999994</v>
      </c>
      <c r="G1615" s="59">
        <v>2.4465457558836645</v>
      </c>
      <c r="H1615" s="35">
        <v>1608</v>
      </c>
      <c r="I1615" s="58">
        <v>19</v>
      </c>
      <c r="J1615" s="57" t="s">
        <v>67</v>
      </c>
      <c r="K1615" s="24"/>
      <c r="O1615"/>
    </row>
    <row r="1616" spans="2:15" s="23" customFormat="1" ht="15">
      <c r="B1616" s="60">
        <v>5000</v>
      </c>
      <c r="C1616" s="38" t="s">
        <v>69</v>
      </c>
      <c r="D1616" s="30">
        <v>124</v>
      </c>
      <c r="E1616" s="30" t="s">
        <v>71</v>
      </c>
      <c r="F1616" s="37">
        <v>4417.0439999999999</v>
      </c>
      <c r="G1616" s="59">
        <v>2.4560306335713777</v>
      </c>
      <c r="H1616" s="35">
        <v>1609</v>
      </c>
      <c r="I1616" s="58">
        <v>19</v>
      </c>
      <c r="J1616" s="57" t="s">
        <v>67</v>
      </c>
      <c r="K1616" s="24"/>
      <c r="O1616"/>
    </row>
    <row r="1617" spans="1:23" s="23" customFormat="1" ht="15">
      <c r="B1617" s="68">
        <v>5000</v>
      </c>
      <c r="C1617" s="67" t="s">
        <v>69</v>
      </c>
      <c r="D1617" s="66">
        <v>115</v>
      </c>
      <c r="E1617" s="66" t="s">
        <v>70</v>
      </c>
      <c r="F1617" s="65">
        <v>3235.2470000000003</v>
      </c>
      <c r="G1617" s="64">
        <v>2.4864309463237015</v>
      </c>
      <c r="H1617" s="63">
        <v>1610</v>
      </c>
      <c r="I1617" s="62">
        <v>19</v>
      </c>
      <c r="J1617" s="61" t="s">
        <v>67</v>
      </c>
      <c r="K1617" s="24"/>
      <c r="O1617"/>
    </row>
    <row r="1618" spans="1:23" s="23" customFormat="1" ht="15">
      <c r="B1618" s="60">
        <v>5000</v>
      </c>
      <c r="C1618" s="38" t="s">
        <v>69</v>
      </c>
      <c r="D1618" s="30">
        <v>211</v>
      </c>
      <c r="E1618" s="30" t="s">
        <v>68</v>
      </c>
      <c r="F1618" s="37">
        <v>4789.9309999999987</v>
      </c>
      <c r="G1618" s="59">
        <v>2.7597474264914252</v>
      </c>
      <c r="H1618" s="35">
        <v>1614</v>
      </c>
      <c r="I1618" s="58">
        <v>20</v>
      </c>
      <c r="J1618" s="57" t="s">
        <v>67</v>
      </c>
      <c r="K1618" s="24"/>
      <c r="O1618"/>
    </row>
    <row r="1619" spans="1:23" s="23" customFormat="1" ht="15">
      <c r="B1619" s="60">
        <v>154</v>
      </c>
      <c r="C1619" s="38" t="s">
        <v>66</v>
      </c>
      <c r="D1619" s="30">
        <v>1</v>
      </c>
      <c r="E1619" s="30" t="s">
        <v>61</v>
      </c>
      <c r="F1619" s="37">
        <v>9997.39</v>
      </c>
      <c r="G1619" s="59">
        <v>1.6070696088987273</v>
      </c>
      <c r="H1619" s="35">
        <v>1512</v>
      </c>
      <c r="I1619" s="58">
        <v>17</v>
      </c>
      <c r="J1619" s="57" t="s">
        <v>65</v>
      </c>
      <c r="K1619" s="24"/>
      <c r="O1619"/>
    </row>
    <row r="1620" spans="1:23" s="23" customFormat="1" ht="15">
      <c r="B1620" s="60">
        <v>1054</v>
      </c>
      <c r="C1620" s="38" t="s">
        <v>62</v>
      </c>
      <c r="D1620" s="30">
        <v>3</v>
      </c>
      <c r="E1620" s="30" t="s">
        <v>64</v>
      </c>
      <c r="F1620" s="37">
        <v>7246.9170000000004</v>
      </c>
      <c r="G1620" s="59">
        <v>-2.6299191227256631</v>
      </c>
      <c r="H1620" s="35">
        <v>2</v>
      </c>
      <c r="I1620" s="58">
        <v>1</v>
      </c>
      <c r="J1620" s="57" t="s">
        <v>60</v>
      </c>
      <c r="K1620" s="24"/>
      <c r="O1620"/>
    </row>
    <row r="1621" spans="1:23" s="23" customFormat="1" ht="15">
      <c r="B1621" s="60">
        <v>1054</v>
      </c>
      <c r="C1621" s="38" t="s">
        <v>62</v>
      </c>
      <c r="D1621" s="30">
        <v>2</v>
      </c>
      <c r="E1621" s="30" t="s">
        <v>63</v>
      </c>
      <c r="F1621" s="37">
        <v>2674.8340000000003</v>
      </c>
      <c r="G1621" s="59">
        <v>-1.8523588931559889</v>
      </c>
      <c r="H1621" s="35">
        <v>29</v>
      </c>
      <c r="I1621" s="58">
        <v>2</v>
      </c>
      <c r="J1621" s="57" t="s">
        <v>60</v>
      </c>
      <c r="K1621" s="24"/>
      <c r="O1621"/>
    </row>
    <row r="1622" spans="1:23" s="23" customFormat="1" ht="15.75" thickBot="1">
      <c r="B1622" s="56">
        <v>1054</v>
      </c>
      <c r="C1622" s="55" t="s">
        <v>62</v>
      </c>
      <c r="D1622" s="54">
        <v>1</v>
      </c>
      <c r="E1622" s="54" t="s">
        <v>61</v>
      </c>
      <c r="F1622" s="53">
        <v>4721.598</v>
      </c>
      <c r="G1622" s="52">
        <v>-1.7774909414060227</v>
      </c>
      <c r="H1622" s="51">
        <v>40</v>
      </c>
      <c r="I1622" s="50">
        <v>3</v>
      </c>
      <c r="J1622" s="49" t="s">
        <v>60</v>
      </c>
      <c r="K1622" s="24"/>
      <c r="O1622"/>
    </row>
    <row r="1623" spans="1:23" s="39" customFormat="1" ht="15" customHeight="1" thickTop="1">
      <c r="A1623" s="46" t="s">
        <v>57</v>
      </c>
      <c r="B1623" s="48" t="s">
        <v>59</v>
      </c>
      <c r="C1623" s="48"/>
      <c r="D1623" s="48"/>
      <c r="E1623" s="48"/>
      <c r="F1623" s="47" t="s">
        <v>58</v>
      </c>
      <c r="G1623" s="47"/>
      <c r="H1623" s="47"/>
      <c r="I1623" s="47"/>
      <c r="J1623" s="47"/>
      <c r="K1623" s="44" t="s">
        <v>57</v>
      </c>
    </row>
    <row r="1624" spans="1:23" s="39" customFormat="1" ht="15" customHeight="1">
      <c r="A1624" s="46" t="s">
        <v>54</v>
      </c>
      <c r="B1624" s="45" t="s">
        <v>56</v>
      </c>
      <c r="C1624" s="45"/>
      <c r="D1624" s="45"/>
      <c r="E1624" s="45"/>
      <c r="F1624" s="41" t="s">
        <v>55</v>
      </c>
      <c r="G1624" s="41"/>
      <c r="H1624" s="41"/>
      <c r="I1624" s="41"/>
      <c r="J1624" s="41"/>
      <c r="K1624" s="44" t="s">
        <v>54</v>
      </c>
    </row>
    <row r="1625" spans="1:23" s="39" customFormat="1" ht="15" customHeight="1">
      <c r="A1625" s="43" t="s">
        <v>51</v>
      </c>
      <c r="B1625" s="42" t="s">
        <v>53</v>
      </c>
      <c r="C1625" s="42"/>
      <c r="D1625" s="42"/>
      <c r="E1625" s="42"/>
      <c r="F1625" s="41" t="s">
        <v>52</v>
      </c>
      <c r="G1625" s="41"/>
      <c r="H1625" s="41"/>
      <c r="I1625" s="41"/>
      <c r="J1625" s="41"/>
      <c r="K1625" s="40" t="s">
        <v>51</v>
      </c>
    </row>
    <row r="1626" spans="1:23" s="23" customFormat="1">
      <c r="B1626" s="29"/>
      <c r="C1626" s="31"/>
      <c r="D1626" s="30"/>
      <c r="E1626" s="29"/>
      <c r="F1626" s="28"/>
      <c r="G1626" s="27"/>
      <c r="H1626" s="26"/>
      <c r="I1626" s="25"/>
      <c r="K1626" s="24"/>
    </row>
    <row r="1627" spans="1:23" s="23" customFormat="1">
      <c r="B1627" s="29"/>
      <c r="C1627" s="31"/>
      <c r="D1627" s="30"/>
      <c r="E1627" s="29"/>
      <c r="F1627" s="28"/>
      <c r="G1627" s="27"/>
      <c r="H1627" s="26"/>
      <c r="I1627" s="25"/>
      <c r="K1627" s="24"/>
    </row>
    <row r="1628" spans="1:23" s="24" customFormat="1" ht="13.5" customHeight="1">
      <c r="B1628" s="30"/>
      <c r="C1628" s="38"/>
      <c r="D1628" s="30"/>
      <c r="E1628" s="30"/>
      <c r="F1628" s="37"/>
      <c r="G1628" s="36"/>
      <c r="H1628" s="35"/>
      <c r="I1628" s="34"/>
      <c r="J1628" s="33"/>
      <c r="K1628" s="33"/>
      <c r="L1628" s="33"/>
      <c r="M1628" s="33"/>
      <c r="N1628" s="33"/>
      <c r="O1628" s="33"/>
      <c r="P1628" s="33"/>
      <c r="Q1628" s="33"/>
      <c r="R1628" s="33"/>
      <c r="S1628" s="33"/>
      <c r="T1628" s="33"/>
      <c r="U1628" s="33"/>
      <c r="V1628" s="33"/>
      <c r="W1628" s="33"/>
    </row>
    <row r="1629" spans="1:23" s="23" customFormat="1">
      <c r="B1629" s="29"/>
      <c r="C1629" s="31"/>
      <c r="D1629" s="30"/>
      <c r="E1629" s="29"/>
      <c r="F1629" s="28"/>
      <c r="G1629" s="27"/>
      <c r="H1629" s="26"/>
      <c r="I1629" s="25"/>
      <c r="J1629" s="32"/>
      <c r="K1629" s="33"/>
      <c r="L1629" s="32"/>
      <c r="M1629" s="32"/>
      <c r="N1629" s="32"/>
      <c r="O1629" s="32"/>
      <c r="P1629" s="32"/>
      <c r="Q1629" s="32"/>
      <c r="R1629" s="32"/>
      <c r="S1629" s="32"/>
      <c r="T1629" s="32"/>
      <c r="U1629" s="32"/>
      <c r="V1629" s="32"/>
      <c r="W1629" s="32"/>
    </row>
    <row r="1630" spans="1:23" s="23" customFormat="1">
      <c r="B1630" s="29"/>
      <c r="C1630" s="31"/>
      <c r="D1630" s="30"/>
      <c r="E1630" s="29"/>
      <c r="F1630" s="28"/>
      <c r="G1630" s="27"/>
      <c r="H1630" s="26"/>
      <c r="I1630" s="25"/>
      <c r="J1630" s="32"/>
      <c r="K1630" s="33"/>
      <c r="L1630" s="32"/>
      <c r="M1630" s="32"/>
      <c r="N1630" s="32"/>
      <c r="O1630" s="32"/>
      <c r="P1630" s="32"/>
      <c r="Q1630" s="32"/>
      <c r="R1630" s="32"/>
      <c r="S1630" s="32"/>
      <c r="T1630" s="32"/>
      <c r="U1630" s="32"/>
      <c r="V1630" s="32"/>
      <c r="W1630" s="32"/>
    </row>
    <row r="1631" spans="1:23" s="23" customFormat="1">
      <c r="B1631" s="29"/>
      <c r="C1631" s="31"/>
      <c r="D1631" s="30"/>
      <c r="E1631" s="29"/>
      <c r="F1631" s="28"/>
      <c r="G1631" s="27"/>
      <c r="H1631" s="26"/>
      <c r="I1631" s="25"/>
      <c r="K1631" s="24"/>
    </row>
    <row r="1632" spans="1:23" s="23" customFormat="1">
      <c r="B1632" s="29"/>
      <c r="C1632" s="31"/>
      <c r="D1632" s="30"/>
      <c r="E1632" s="29"/>
      <c r="F1632" s="28"/>
      <c r="G1632" s="27"/>
      <c r="H1632" s="26"/>
      <c r="I1632" s="25"/>
      <c r="K1632" s="24"/>
    </row>
    <row r="1633" spans="2:11" s="23" customFormat="1">
      <c r="B1633" s="29"/>
      <c r="C1633" s="31"/>
      <c r="D1633" s="30"/>
      <c r="E1633" s="29"/>
      <c r="F1633" s="28"/>
      <c r="G1633" s="27"/>
      <c r="H1633" s="26"/>
      <c r="I1633" s="25"/>
      <c r="K1633" s="24"/>
    </row>
    <row r="1634" spans="2:11" s="23" customFormat="1">
      <c r="B1634" s="29"/>
      <c r="C1634" s="31"/>
      <c r="D1634" s="30"/>
      <c r="E1634" s="29"/>
      <c r="F1634" s="28"/>
      <c r="G1634" s="27"/>
      <c r="H1634" s="26"/>
      <c r="I1634" s="25"/>
      <c r="K1634" s="24"/>
    </row>
    <row r="1635" spans="2:11" s="23" customFormat="1">
      <c r="B1635" s="29"/>
      <c r="C1635" s="31"/>
      <c r="D1635" s="30"/>
      <c r="E1635" s="29"/>
      <c r="F1635" s="28"/>
      <c r="G1635" s="27"/>
      <c r="H1635" s="26"/>
      <c r="I1635" s="25"/>
      <c r="K1635" s="24"/>
    </row>
    <row r="1636" spans="2:11" s="23" customFormat="1">
      <c r="B1636" s="29"/>
      <c r="C1636" s="31"/>
      <c r="D1636" s="30"/>
      <c r="E1636" s="29"/>
      <c r="F1636" s="28"/>
      <c r="G1636" s="27"/>
      <c r="H1636" s="26"/>
      <c r="I1636" s="25"/>
      <c r="K1636" s="24"/>
    </row>
    <row r="1637" spans="2:11" s="23" customFormat="1">
      <c r="B1637" s="29"/>
      <c r="C1637" s="31"/>
      <c r="D1637" s="30"/>
      <c r="E1637" s="29"/>
      <c r="F1637" s="28"/>
      <c r="G1637" s="27"/>
      <c r="H1637" s="26"/>
      <c r="I1637" s="25"/>
      <c r="K1637" s="24"/>
    </row>
    <row r="1638" spans="2:11" s="23" customFormat="1">
      <c r="B1638" s="29"/>
      <c r="C1638" s="31"/>
      <c r="D1638" s="30"/>
      <c r="E1638" s="29"/>
      <c r="F1638" s="28"/>
      <c r="G1638" s="27"/>
      <c r="H1638" s="26"/>
      <c r="I1638" s="25"/>
      <c r="K1638" s="24"/>
    </row>
    <row r="1639" spans="2:11" s="23" customFormat="1">
      <c r="B1639" s="29"/>
      <c r="C1639" s="31"/>
      <c r="D1639" s="30"/>
      <c r="E1639" s="29"/>
      <c r="F1639" s="28"/>
      <c r="G1639" s="27"/>
      <c r="H1639" s="26"/>
      <c r="I1639" s="25"/>
      <c r="K1639" s="24"/>
    </row>
    <row r="1640" spans="2:11" s="23" customFormat="1">
      <c r="B1640" s="29"/>
      <c r="C1640" s="31"/>
      <c r="D1640" s="30"/>
      <c r="E1640" s="29"/>
      <c r="F1640" s="28"/>
      <c r="G1640" s="27"/>
      <c r="H1640" s="26"/>
      <c r="I1640" s="25"/>
      <c r="K1640" s="24"/>
    </row>
    <row r="1641" spans="2:11" s="23" customFormat="1">
      <c r="B1641" s="29"/>
      <c r="C1641" s="31"/>
      <c r="D1641" s="30"/>
      <c r="E1641" s="29"/>
      <c r="F1641" s="28"/>
      <c r="G1641" s="27"/>
      <c r="H1641" s="26"/>
      <c r="I1641" s="25"/>
      <c r="K1641" s="24"/>
    </row>
    <row r="1642" spans="2:11" s="23" customFormat="1">
      <c r="B1642" s="29"/>
      <c r="C1642" s="31"/>
      <c r="D1642" s="30"/>
      <c r="E1642" s="29"/>
      <c r="F1642" s="28"/>
      <c r="G1642" s="27"/>
      <c r="H1642" s="26"/>
      <c r="I1642" s="25"/>
      <c r="K1642" s="24"/>
    </row>
    <row r="1643" spans="2:11" s="23" customFormat="1">
      <c r="B1643" s="29"/>
      <c r="C1643" s="31"/>
      <c r="D1643" s="30"/>
      <c r="E1643" s="29"/>
      <c r="F1643" s="28"/>
      <c r="G1643" s="27"/>
      <c r="H1643" s="26"/>
      <c r="I1643" s="25"/>
      <c r="K1643" s="24"/>
    </row>
    <row r="1644" spans="2:11" s="23" customFormat="1">
      <c r="B1644" s="29"/>
      <c r="C1644" s="31"/>
      <c r="D1644" s="30"/>
      <c r="E1644" s="29"/>
      <c r="F1644" s="28"/>
      <c r="G1644" s="27"/>
      <c r="H1644" s="26"/>
      <c r="I1644" s="25"/>
      <c r="K1644" s="24"/>
    </row>
    <row r="1645" spans="2:11" s="23" customFormat="1">
      <c r="B1645" s="29"/>
      <c r="C1645" s="31"/>
      <c r="D1645" s="30"/>
      <c r="E1645" s="29"/>
      <c r="F1645" s="28"/>
      <c r="G1645" s="27"/>
      <c r="H1645" s="26"/>
      <c r="I1645" s="25"/>
      <c r="K1645" s="24"/>
    </row>
    <row r="1646" spans="2:11" s="23" customFormat="1">
      <c r="B1646" s="29"/>
      <c r="C1646" s="31"/>
      <c r="D1646" s="30"/>
      <c r="E1646" s="29"/>
      <c r="F1646" s="28"/>
      <c r="G1646" s="27"/>
      <c r="H1646" s="26"/>
      <c r="I1646" s="25"/>
      <c r="K1646" s="24"/>
    </row>
    <row r="1647" spans="2:11" s="23" customFormat="1">
      <c r="B1647" s="29"/>
      <c r="C1647" s="31"/>
      <c r="D1647" s="30"/>
      <c r="E1647" s="29"/>
      <c r="F1647" s="28"/>
      <c r="G1647" s="27"/>
      <c r="H1647" s="26"/>
      <c r="I1647" s="25"/>
      <c r="K1647" s="24"/>
    </row>
    <row r="1648" spans="2:11" s="23" customFormat="1">
      <c r="B1648" s="29"/>
      <c r="C1648" s="31"/>
      <c r="D1648" s="30"/>
      <c r="E1648" s="29"/>
      <c r="F1648" s="28"/>
      <c r="G1648" s="27"/>
      <c r="H1648" s="26"/>
      <c r="I1648" s="25"/>
      <c r="K1648" s="24"/>
    </row>
    <row r="1649" spans="2:11" s="23" customFormat="1">
      <c r="B1649" s="29"/>
      <c r="C1649" s="31"/>
      <c r="D1649" s="30"/>
      <c r="E1649" s="29"/>
      <c r="F1649" s="28"/>
      <c r="G1649" s="27"/>
      <c r="H1649" s="26"/>
      <c r="I1649" s="25"/>
      <c r="K1649" s="24"/>
    </row>
    <row r="1650" spans="2:11" s="23" customFormat="1">
      <c r="B1650" s="29"/>
      <c r="C1650" s="31"/>
      <c r="D1650" s="30"/>
      <c r="E1650" s="29"/>
      <c r="F1650" s="28"/>
      <c r="G1650" s="27"/>
      <c r="H1650" s="26"/>
      <c r="I1650" s="25"/>
      <c r="K1650" s="24"/>
    </row>
    <row r="1651" spans="2:11" s="23" customFormat="1">
      <c r="B1651" s="29"/>
      <c r="C1651" s="31"/>
      <c r="D1651" s="30"/>
      <c r="E1651" s="29"/>
      <c r="F1651" s="28"/>
      <c r="G1651" s="27"/>
      <c r="H1651" s="26"/>
      <c r="I1651" s="25"/>
      <c r="K1651" s="24"/>
    </row>
    <row r="1652" spans="2:11" s="23" customFormat="1">
      <c r="B1652" s="29"/>
      <c r="C1652" s="31"/>
      <c r="D1652" s="30"/>
      <c r="E1652" s="29"/>
      <c r="F1652" s="28"/>
      <c r="G1652" s="27"/>
      <c r="H1652" s="26"/>
      <c r="I1652" s="25"/>
      <c r="K1652" s="24"/>
    </row>
    <row r="1653" spans="2:11" s="23" customFormat="1">
      <c r="B1653" s="29"/>
      <c r="C1653" s="31"/>
      <c r="D1653" s="30"/>
      <c r="E1653" s="29"/>
      <c r="F1653" s="28"/>
      <c r="G1653" s="27"/>
      <c r="H1653" s="26"/>
      <c r="I1653" s="25"/>
      <c r="K1653" s="24"/>
    </row>
    <row r="1654" spans="2:11" s="23" customFormat="1">
      <c r="B1654" s="29"/>
      <c r="C1654" s="31"/>
      <c r="D1654" s="30"/>
      <c r="E1654" s="29"/>
      <c r="F1654" s="28"/>
      <c r="G1654" s="27"/>
      <c r="H1654" s="26"/>
      <c r="I1654" s="25"/>
      <c r="K1654" s="24"/>
    </row>
    <row r="1655" spans="2:11" s="23" customFormat="1">
      <c r="B1655" s="29"/>
      <c r="C1655" s="31"/>
      <c r="D1655" s="30"/>
      <c r="E1655" s="29"/>
      <c r="F1655" s="28"/>
      <c r="G1655" s="27"/>
      <c r="H1655" s="26"/>
      <c r="I1655" s="25"/>
      <c r="K1655" s="24"/>
    </row>
    <row r="1656" spans="2:11" s="23" customFormat="1">
      <c r="B1656" s="29"/>
      <c r="C1656" s="31"/>
      <c r="D1656" s="30"/>
      <c r="E1656" s="29"/>
      <c r="F1656" s="28"/>
      <c r="G1656" s="27"/>
      <c r="H1656" s="26"/>
      <c r="I1656" s="25"/>
      <c r="K1656" s="24"/>
    </row>
    <row r="1657" spans="2:11" s="23" customFormat="1">
      <c r="B1657" s="29"/>
      <c r="C1657" s="31"/>
      <c r="D1657" s="30"/>
      <c r="E1657" s="29"/>
      <c r="F1657" s="28"/>
      <c r="G1657" s="27"/>
      <c r="H1657" s="26"/>
      <c r="I1657" s="25"/>
      <c r="K1657" s="24"/>
    </row>
    <row r="1658" spans="2:11" s="23" customFormat="1">
      <c r="B1658" s="29"/>
      <c r="C1658" s="31"/>
      <c r="D1658" s="30"/>
      <c r="E1658" s="29"/>
      <c r="F1658" s="28"/>
      <c r="G1658" s="27"/>
      <c r="H1658" s="26"/>
      <c r="I1658" s="25"/>
      <c r="K1658" s="24"/>
    </row>
    <row r="1659" spans="2:11" s="23" customFormat="1">
      <c r="B1659" s="29"/>
      <c r="C1659" s="31"/>
      <c r="D1659" s="30"/>
      <c r="E1659" s="29"/>
      <c r="F1659" s="28"/>
      <c r="G1659" s="27"/>
      <c r="H1659" s="26"/>
      <c r="I1659" s="25"/>
      <c r="K1659" s="24"/>
    </row>
    <row r="1660" spans="2:11" s="23" customFormat="1">
      <c r="B1660" s="29"/>
      <c r="C1660" s="31"/>
      <c r="D1660" s="30"/>
      <c r="E1660" s="29"/>
      <c r="F1660" s="28"/>
      <c r="G1660" s="27"/>
      <c r="H1660" s="26"/>
      <c r="I1660" s="25"/>
      <c r="K1660" s="24"/>
    </row>
    <row r="1661" spans="2:11" s="23" customFormat="1">
      <c r="B1661" s="29"/>
      <c r="C1661" s="31"/>
      <c r="D1661" s="30"/>
      <c r="E1661" s="29"/>
      <c r="F1661" s="28"/>
      <c r="G1661" s="27"/>
      <c r="H1661" s="26"/>
      <c r="I1661" s="25"/>
      <c r="K1661" s="24"/>
    </row>
    <row r="1662" spans="2:11" s="23" customFormat="1">
      <c r="B1662" s="29"/>
      <c r="C1662" s="31"/>
      <c r="D1662" s="30"/>
      <c r="E1662" s="29"/>
      <c r="F1662" s="28"/>
      <c r="G1662" s="27"/>
      <c r="H1662" s="26"/>
      <c r="I1662" s="25"/>
      <c r="K1662" s="24"/>
    </row>
    <row r="1663" spans="2:11" s="23" customFormat="1">
      <c r="B1663" s="29"/>
      <c r="C1663" s="31"/>
      <c r="D1663" s="30"/>
      <c r="E1663" s="29"/>
      <c r="F1663" s="28"/>
      <c r="G1663" s="27"/>
      <c r="H1663" s="26"/>
      <c r="I1663" s="25"/>
      <c r="K1663" s="24"/>
    </row>
    <row r="1664" spans="2:11" s="23" customFormat="1">
      <c r="B1664" s="29"/>
      <c r="C1664" s="31"/>
      <c r="D1664" s="30"/>
      <c r="E1664" s="29"/>
      <c r="F1664" s="28"/>
      <c r="G1664" s="27"/>
      <c r="H1664" s="26"/>
      <c r="I1664" s="25"/>
      <c r="K1664" s="24"/>
    </row>
    <row r="1665" spans="2:11" s="23" customFormat="1">
      <c r="B1665" s="29"/>
      <c r="C1665" s="31"/>
      <c r="D1665" s="30"/>
      <c r="E1665" s="29"/>
      <c r="F1665" s="28"/>
      <c r="G1665" s="27"/>
      <c r="H1665" s="26"/>
      <c r="I1665" s="25"/>
      <c r="K1665" s="24"/>
    </row>
    <row r="1666" spans="2:11" s="23" customFormat="1">
      <c r="B1666" s="29"/>
      <c r="C1666" s="31"/>
      <c r="D1666" s="30"/>
      <c r="E1666" s="29"/>
      <c r="F1666" s="28"/>
      <c r="G1666" s="27"/>
      <c r="H1666" s="26"/>
      <c r="I1666" s="25"/>
      <c r="K1666" s="24"/>
    </row>
    <row r="1667" spans="2:11" s="23" customFormat="1">
      <c r="B1667" s="29"/>
      <c r="C1667" s="31"/>
      <c r="D1667" s="30"/>
      <c r="E1667" s="29"/>
      <c r="F1667" s="28"/>
      <c r="G1667" s="27"/>
      <c r="H1667" s="26"/>
      <c r="I1667" s="25"/>
      <c r="K1667" s="24"/>
    </row>
    <row r="1668" spans="2:11" s="23" customFormat="1">
      <c r="B1668" s="29"/>
      <c r="C1668" s="31"/>
      <c r="D1668" s="30"/>
      <c r="E1668" s="29"/>
      <c r="F1668" s="28"/>
      <c r="G1668" s="27"/>
      <c r="H1668" s="26"/>
      <c r="I1668" s="25"/>
      <c r="K1668" s="24"/>
    </row>
    <row r="1669" spans="2:11" s="23" customFormat="1">
      <c r="B1669" s="29"/>
      <c r="C1669" s="31"/>
      <c r="D1669" s="30"/>
      <c r="E1669" s="29"/>
      <c r="F1669" s="28"/>
      <c r="G1669" s="27"/>
      <c r="H1669" s="26"/>
      <c r="I1669" s="25"/>
      <c r="K1669" s="24"/>
    </row>
    <row r="1670" spans="2:11" s="23" customFormat="1">
      <c r="B1670" s="29"/>
      <c r="C1670" s="31"/>
      <c r="D1670" s="30"/>
      <c r="E1670" s="29"/>
      <c r="F1670" s="28"/>
      <c r="G1670" s="27"/>
      <c r="H1670" s="26"/>
      <c r="I1670" s="25"/>
      <c r="K1670" s="24"/>
    </row>
    <row r="1671" spans="2:11" s="23" customFormat="1">
      <c r="B1671" s="29"/>
      <c r="C1671" s="31"/>
      <c r="D1671" s="30"/>
      <c r="E1671" s="29"/>
      <c r="F1671" s="28"/>
      <c r="G1671" s="27"/>
      <c r="H1671" s="26"/>
      <c r="I1671" s="25"/>
      <c r="K1671" s="24"/>
    </row>
    <row r="1672" spans="2:11" s="23" customFormat="1">
      <c r="B1672" s="29"/>
      <c r="C1672" s="31"/>
      <c r="D1672" s="30"/>
      <c r="E1672" s="29"/>
      <c r="F1672" s="28"/>
      <c r="G1672" s="27"/>
      <c r="H1672" s="26"/>
      <c r="I1672" s="25"/>
      <c r="K1672" s="24"/>
    </row>
    <row r="1673" spans="2:11" s="23" customFormat="1">
      <c r="B1673" s="29"/>
      <c r="C1673" s="31"/>
      <c r="D1673" s="30"/>
      <c r="E1673" s="29"/>
      <c r="F1673" s="28"/>
      <c r="G1673" s="27"/>
      <c r="H1673" s="26"/>
      <c r="I1673" s="25"/>
      <c r="K1673" s="24"/>
    </row>
    <row r="1674" spans="2:11" s="23" customFormat="1">
      <c r="B1674" s="29"/>
      <c r="C1674" s="31"/>
      <c r="D1674" s="30"/>
      <c r="E1674" s="29"/>
      <c r="F1674" s="28"/>
      <c r="G1674" s="27"/>
      <c r="H1674" s="26"/>
      <c r="I1674" s="25"/>
      <c r="K1674" s="24"/>
    </row>
    <row r="1675" spans="2:11" s="23" customFormat="1">
      <c r="B1675" s="29"/>
      <c r="C1675" s="31"/>
      <c r="D1675" s="30"/>
      <c r="E1675" s="29"/>
      <c r="F1675" s="28"/>
      <c r="G1675" s="27"/>
      <c r="H1675" s="26"/>
      <c r="I1675" s="25"/>
      <c r="K1675" s="24"/>
    </row>
    <row r="1676" spans="2:11" s="23" customFormat="1">
      <c r="B1676" s="29"/>
      <c r="C1676" s="31"/>
      <c r="D1676" s="30"/>
      <c r="E1676" s="29"/>
      <c r="F1676" s="28"/>
      <c r="G1676" s="27"/>
      <c r="H1676" s="26"/>
      <c r="I1676" s="25"/>
      <c r="K1676" s="24"/>
    </row>
    <row r="1677" spans="2:11" s="23" customFormat="1">
      <c r="B1677" s="29"/>
      <c r="C1677" s="31"/>
      <c r="D1677" s="30"/>
      <c r="E1677" s="29"/>
      <c r="F1677" s="28"/>
      <c r="G1677" s="27"/>
      <c r="H1677" s="26"/>
      <c r="I1677" s="25"/>
      <c r="K1677" s="24"/>
    </row>
    <row r="1678" spans="2:11" s="23" customFormat="1">
      <c r="B1678" s="29"/>
      <c r="C1678" s="31"/>
      <c r="D1678" s="30"/>
      <c r="E1678" s="29"/>
      <c r="F1678" s="28"/>
      <c r="G1678" s="27"/>
      <c r="H1678" s="26"/>
      <c r="I1678" s="25"/>
      <c r="K1678" s="24"/>
    </row>
    <row r="1679" spans="2:11" s="23" customFormat="1">
      <c r="B1679" s="29"/>
      <c r="C1679" s="31"/>
      <c r="D1679" s="30"/>
      <c r="E1679" s="29"/>
      <c r="F1679" s="28"/>
      <c r="G1679" s="27"/>
      <c r="H1679" s="26"/>
      <c r="I1679" s="25"/>
      <c r="K1679" s="24"/>
    </row>
    <row r="1680" spans="2:11" s="23" customFormat="1">
      <c r="B1680" s="29"/>
      <c r="C1680" s="31"/>
      <c r="D1680" s="30"/>
      <c r="E1680" s="29"/>
      <c r="F1680" s="28"/>
      <c r="G1680" s="27"/>
      <c r="H1680" s="26"/>
      <c r="I1680" s="25"/>
      <c r="K1680" s="24"/>
    </row>
    <row r="1681" spans="2:11" s="23" customFormat="1">
      <c r="B1681" s="29"/>
      <c r="C1681" s="31"/>
      <c r="D1681" s="30"/>
      <c r="E1681" s="29"/>
      <c r="F1681" s="28"/>
      <c r="G1681" s="27"/>
      <c r="H1681" s="26"/>
      <c r="I1681" s="25"/>
      <c r="K1681" s="24"/>
    </row>
    <row r="1682" spans="2:11" s="23" customFormat="1">
      <c r="B1682" s="29"/>
      <c r="C1682" s="31"/>
      <c r="D1682" s="30"/>
      <c r="E1682" s="29"/>
      <c r="F1682" s="28"/>
      <c r="G1682" s="27"/>
      <c r="H1682" s="26"/>
      <c r="I1682" s="25"/>
      <c r="K1682" s="24"/>
    </row>
    <row r="1683" spans="2:11" s="23" customFormat="1">
      <c r="B1683" s="29"/>
      <c r="C1683" s="31"/>
      <c r="D1683" s="30"/>
      <c r="E1683" s="29"/>
      <c r="F1683" s="28"/>
      <c r="G1683" s="27"/>
      <c r="H1683" s="26"/>
      <c r="I1683" s="25"/>
      <c r="K1683" s="24"/>
    </row>
    <row r="1684" spans="2:11" s="23" customFormat="1">
      <c r="B1684" s="29"/>
      <c r="C1684" s="31"/>
      <c r="D1684" s="30"/>
      <c r="E1684" s="29"/>
      <c r="F1684" s="28"/>
      <c r="G1684" s="27"/>
      <c r="H1684" s="26"/>
      <c r="I1684" s="25"/>
      <c r="K1684" s="24"/>
    </row>
    <row r="1685" spans="2:11" s="23" customFormat="1">
      <c r="B1685" s="29"/>
      <c r="C1685" s="31"/>
      <c r="D1685" s="30"/>
      <c r="E1685" s="29"/>
      <c r="F1685" s="28"/>
      <c r="G1685" s="27"/>
      <c r="H1685" s="26"/>
      <c r="I1685" s="25"/>
      <c r="K1685" s="24"/>
    </row>
    <row r="1686" spans="2:11" s="23" customFormat="1">
      <c r="B1686" s="29"/>
      <c r="C1686" s="31"/>
      <c r="D1686" s="30"/>
      <c r="E1686" s="29"/>
      <c r="F1686" s="28"/>
      <c r="G1686" s="27"/>
      <c r="H1686" s="26"/>
      <c r="I1686" s="25"/>
      <c r="K1686" s="24"/>
    </row>
    <row r="1687" spans="2:11" s="23" customFormat="1">
      <c r="B1687" s="29"/>
      <c r="C1687" s="31"/>
      <c r="D1687" s="30"/>
      <c r="E1687" s="29"/>
      <c r="F1687" s="28"/>
      <c r="G1687" s="27"/>
      <c r="H1687" s="26"/>
      <c r="I1687" s="25"/>
      <c r="K1687" s="24"/>
    </row>
    <row r="1688" spans="2:11" s="23" customFormat="1">
      <c r="B1688" s="29"/>
      <c r="C1688" s="31"/>
      <c r="D1688" s="30"/>
      <c r="E1688" s="29"/>
      <c r="F1688" s="28"/>
      <c r="G1688" s="27"/>
      <c r="H1688" s="26"/>
      <c r="I1688" s="25"/>
      <c r="K1688" s="24"/>
    </row>
    <row r="1689" spans="2:11" s="23" customFormat="1">
      <c r="B1689" s="29"/>
      <c r="C1689" s="31"/>
      <c r="D1689" s="30"/>
      <c r="E1689" s="29"/>
      <c r="F1689" s="28"/>
      <c r="G1689" s="27"/>
      <c r="H1689" s="26"/>
      <c r="I1689" s="25"/>
      <c r="K1689" s="24"/>
    </row>
    <row r="1690" spans="2:11" s="23" customFormat="1">
      <c r="B1690" s="29"/>
      <c r="C1690" s="31"/>
      <c r="D1690" s="30"/>
      <c r="E1690" s="29"/>
      <c r="F1690" s="28"/>
      <c r="G1690" s="27"/>
      <c r="H1690" s="26"/>
      <c r="I1690" s="25"/>
      <c r="K1690" s="24"/>
    </row>
    <row r="1691" spans="2:11" s="23" customFormat="1">
      <c r="B1691" s="29"/>
      <c r="C1691" s="31"/>
      <c r="D1691" s="30"/>
      <c r="E1691" s="29"/>
      <c r="F1691" s="28"/>
      <c r="G1691" s="27"/>
      <c r="H1691" s="26"/>
      <c r="I1691" s="25"/>
      <c r="K1691" s="24"/>
    </row>
    <row r="1692" spans="2:11" s="23" customFormat="1">
      <c r="B1692" s="29"/>
      <c r="C1692" s="31"/>
      <c r="D1692" s="30"/>
      <c r="E1692" s="29"/>
      <c r="F1692" s="28"/>
      <c r="G1692" s="27"/>
      <c r="H1692" s="26"/>
      <c r="I1692" s="25"/>
      <c r="K1692" s="24"/>
    </row>
    <row r="1693" spans="2:11" s="23" customFormat="1">
      <c r="B1693" s="29"/>
      <c r="C1693" s="31"/>
      <c r="D1693" s="30"/>
      <c r="E1693" s="29"/>
      <c r="F1693" s="28"/>
      <c r="G1693" s="27"/>
      <c r="H1693" s="26"/>
      <c r="I1693" s="25"/>
      <c r="K1693" s="24"/>
    </row>
    <row r="1694" spans="2:11" s="23" customFormat="1">
      <c r="B1694" s="29"/>
      <c r="C1694" s="31"/>
      <c r="D1694" s="30"/>
      <c r="E1694" s="29"/>
      <c r="F1694" s="28"/>
      <c r="G1694" s="27"/>
      <c r="H1694" s="26"/>
      <c r="I1694" s="25"/>
      <c r="K1694" s="24"/>
    </row>
    <row r="1695" spans="2:11" s="23" customFormat="1">
      <c r="B1695" s="29"/>
      <c r="C1695" s="31"/>
      <c r="D1695" s="30"/>
      <c r="E1695" s="29"/>
      <c r="F1695" s="28"/>
      <c r="G1695" s="27"/>
      <c r="H1695" s="26"/>
      <c r="I1695" s="25"/>
      <c r="K1695" s="24"/>
    </row>
    <row r="1696" spans="2:11" s="23" customFormat="1">
      <c r="B1696" s="29"/>
      <c r="C1696" s="31"/>
      <c r="D1696" s="30"/>
      <c r="E1696" s="29"/>
      <c r="F1696" s="28"/>
      <c r="G1696" s="27"/>
      <c r="H1696" s="26"/>
      <c r="I1696" s="25"/>
      <c r="K1696" s="24"/>
    </row>
    <row r="1697" spans="2:11" s="23" customFormat="1">
      <c r="B1697" s="29"/>
      <c r="C1697" s="31"/>
      <c r="D1697" s="30"/>
      <c r="E1697" s="29"/>
      <c r="F1697" s="28"/>
      <c r="G1697" s="27"/>
      <c r="H1697" s="26"/>
      <c r="I1697" s="25"/>
      <c r="K1697" s="24"/>
    </row>
    <row r="1698" spans="2:11" s="23" customFormat="1">
      <c r="B1698" s="29"/>
      <c r="C1698" s="31"/>
      <c r="D1698" s="30"/>
      <c r="E1698" s="29"/>
      <c r="F1698" s="28"/>
      <c r="G1698" s="27"/>
      <c r="H1698" s="26"/>
      <c r="I1698" s="25"/>
      <c r="K1698" s="24"/>
    </row>
    <row r="1699" spans="2:11" s="23" customFormat="1">
      <c r="B1699" s="29"/>
      <c r="C1699" s="31"/>
      <c r="D1699" s="30"/>
      <c r="E1699" s="29"/>
      <c r="F1699" s="28"/>
      <c r="G1699" s="27"/>
      <c r="H1699" s="26"/>
      <c r="I1699" s="25"/>
      <c r="K1699" s="24"/>
    </row>
    <row r="1700" spans="2:11" s="23" customFormat="1">
      <c r="B1700" s="29"/>
      <c r="C1700" s="31"/>
      <c r="D1700" s="30"/>
      <c r="E1700" s="29"/>
      <c r="F1700" s="28"/>
      <c r="G1700" s="27"/>
      <c r="H1700" s="26"/>
      <c r="I1700" s="25"/>
      <c r="K1700" s="24"/>
    </row>
    <row r="1701" spans="2:11" s="23" customFormat="1">
      <c r="B1701" s="29"/>
      <c r="C1701" s="31"/>
      <c r="D1701" s="30"/>
      <c r="E1701" s="29"/>
      <c r="F1701" s="28"/>
      <c r="G1701" s="27"/>
      <c r="H1701" s="26"/>
      <c r="I1701" s="25"/>
      <c r="K1701" s="24"/>
    </row>
    <row r="1702" spans="2:11" s="23" customFormat="1">
      <c r="B1702" s="29"/>
      <c r="C1702" s="31"/>
      <c r="D1702" s="30"/>
      <c r="E1702" s="29"/>
      <c r="F1702" s="28"/>
      <c r="G1702" s="27"/>
      <c r="H1702" s="26"/>
      <c r="I1702" s="25"/>
      <c r="K1702" s="24"/>
    </row>
    <row r="1703" spans="2:11" s="23" customFormat="1">
      <c r="B1703" s="29"/>
      <c r="C1703" s="31"/>
      <c r="D1703" s="30"/>
      <c r="E1703" s="29"/>
      <c r="F1703" s="28"/>
      <c r="G1703" s="27"/>
      <c r="H1703" s="26"/>
      <c r="I1703" s="25"/>
      <c r="K1703" s="24"/>
    </row>
    <row r="1704" spans="2:11" s="23" customFormat="1">
      <c r="B1704" s="29"/>
      <c r="C1704" s="31"/>
      <c r="D1704" s="30"/>
      <c r="E1704" s="29"/>
      <c r="F1704" s="28"/>
      <c r="G1704" s="27"/>
      <c r="H1704" s="26"/>
      <c r="I1704" s="25"/>
      <c r="K1704" s="24"/>
    </row>
    <row r="1705" spans="2:11" s="23" customFormat="1">
      <c r="B1705" s="29"/>
      <c r="C1705" s="31"/>
      <c r="D1705" s="30"/>
      <c r="E1705" s="29"/>
      <c r="F1705" s="28"/>
      <c r="G1705" s="27"/>
      <c r="H1705" s="26"/>
      <c r="I1705" s="25"/>
      <c r="K1705" s="24"/>
    </row>
    <row r="1706" spans="2:11" s="23" customFormat="1">
      <c r="B1706" s="29"/>
      <c r="C1706" s="31"/>
      <c r="D1706" s="30"/>
      <c r="E1706" s="29"/>
      <c r="F1706" s="28"/>
      <c r="G1706" s="27"/>
      <c r="H1706" s="26"/>
      <c r="I1706" s="25"/>
      <c r="K1706" s="24"/>
    </row>
    <row r="1707" spans="2:11" s="23" customFormat="1">
      <c r="B1707" s="29"/>
      <c r="C1707" s="31"/>
      <c r="D1707" s="30"/>
      <c r="E1707" s="29"/>
      <c r="F1707" s="28"/>
      <c r="G1707" s="27"/>
      <c r="H1707" s="26"/>
      <c r="I1707" s="25"/>
      <c r="K1707" s="24"/>
    </row>
    <row r="1708" spans="2:11" s="23" customFormat="1">
      <c r="B1708" s="29"/>
      <c r="C1708" s="31"/>
      <c r="D1708" s="30"/>
      <c r="E1708" s="29"/>
      <c r="F1708" s="28"/>
      <c r="G1708" s="27"/>
      <c r="H1708" s="26"/>
      <c r="I1708" s="25"/>
      <c r="K1708" s="24"/>
    </row>
    <row r="1709" spans="2:11" s="23" customFormat="1">
      <c r="B1709" s="29"/>
      <c r="C1709" s="31"/>
      <c r="D1709" s="30"/>
      <c r="E1709" s="29"/>
      <c r="F1709" s="28"/>
      <c r="G1709" s="27"/>
      <c r="H1709" s="26"/>
      <c r="I1709" s="25"/>
      <c r="K1709" s="24"/>
    </row>
    <row r="1710" spans="2:11" s="23" customFormat="1">
      <c r="B1710" s="29"/>
      <c r="C1710" s="31"/>
      <c r="D1710" s="30"/>
      <c r="E1710" s="29"/>
      <c r="F1710" s="28"/>
      <c r="G1710" s="27"/>
      <c r="H1710" s="26"/>
      <c r="I1710" s="25"/>
      <c r="K1710" s="24"/>
    </row>
    <row r="1711" spans="2:11" s="23" customFormat="1">
      <c r="B1711" s="29"/>
      <c r="C1711" s="31"/>
      <c r="D1711" s="30"/>
      <c r="E1711" s="29"/>
      <c r="F1711" s="28"/>
      <c r="G1711" s="27"/>
      <c r="H1711" s="26"/>
      <c r="I1711" s="25"/>
      <c r="K1711" s="24"/>
    </row>
    <row r="1712" spans="2:11" s="23" customFormat="1">
      <c r="B1712" s="29"/>
      <c r="C1712" s="31"/>
      <c r="D1712" s="30"/>
      <c r="E1712" s="29"/>
      <c r="F1712" s="28"/>
      <c r="G1712" s="27"/>
      <c r="H1712" s="26"/>
      <c r="I1712" s="25"/>
      <c r="K1712" s="24"/>
    </row>
    <row r="1713" spans="2:11" s="23" customFormat="1">
      <c r="B1713" s="29"/>
      <c r="C1713" s="31"/>
      <c r="D1713" s="30"/>
      <c r="E1713" s="29"/>
      <c r="F1713" s="28"/>
      <c r="G1713" s="27"/>
      <c r="H1713" s="26"/>
      <c r="I1713" s="25"/>
      <c r="K1713" s="24"/>
    </row>
    <row r="1714" spans="2:11" s="23" customFormat="1">
      <c r="B1714" s="29"/>
      <c r="C1714" s="31"/>
      <c r="D1714" s="30"/>
      <c r="E1714" s="29"/>
      <c r="F1714" s="28"/>
      <c r="G1714" s="27"/>
      <c r="H1714" s="26"/>
      <c r="I1714" s="25"/>
      <c r="K1714" s="24"/>
    </row>
    <row r="1715" spans="2:11" s="23" customFormat="1">
      <c r="B1715" s="29"/>
      <c r="C1715" s="31"/>
      <c r="D1715" s="30"/>
      <c r="E1715" s="29"/>
      <c r="F1715" s="28"/>
      <c r="G1715" s="27"/>
      <c r="H1715" s="26"/>
      <c r="I1715" s="25"/>
      <c r="K1715" s="24"/>
    </row>
    <row r="1716" spans="2:11" s="23" customFormat="1">
      <c r="B1716" s="29"/>
      <c r="C1716" s="31"/>
      <c r="D1716" s="30"/>
      <c r="E1716" s="29"/>
      <c r="F1716" s="28"/>
      <c r="G1716" s="27"/>
      <c r="H1716" s="26"/>
      <c r="I1716" s="25"/>
      <c r="K1716" s="24"/>
    </row>
    <row r="1717" spans="2:11" s="23" customFormat="1">
      <c r="B1717" s="29"/>
      <c r="C1717" s="31"/>
      <c r="D1717" s="30"/>
      <c r="E1717" s="29"/>
      <c r="F1717" s="28"/>
      <c r="G1717" s="27"/>
      <c r="H1717" s="26"/>
      <c r="I1717" s="25"/>
      <c r="K1717" s="24"/>
    </row>
    <row r="1718" spans="2:11" s="23" customFormat="1">
      <c r="B1718" s="29"/>
      <c r="C1718" s="31"/>
      <c r="D1718" s="30"/>
      <c r="E1718" s="29"/>
      <c r="F1718" s="28"/>
      <c r="G1718" s="27"/>
      <c r="H1718" s="26"/>
      <c r="I1718" s="25"/>
      <c r="K1718" s="24"/>
    </row>
    <row r="1719" spans="2:11" s="23" customFormat="1">
      <c r="B1719" s="29"/>
      <c r="C1719" s="31"/>
      <c r="D1719" s="30"/>
      <c r="E1719" s="29"/>
      <c r="F1719" s="28"/>
      <c r="G1719" s="27"/>
      <c r="H1719" s="26"/>
      <c r="I1719" s="25"/>
      <c r="K1719" s="24"/>
    </row>
    <row r="1720" spans="2:11" s="23" customFormat="1">
      <c r="B1720" s="29"/>
      <c r="C1720" s="31"/>
      <c r="D1720" s="30"/>
      <c r="E1720" s="29"/>
      <c r="F1720" s="28"/>
      <c r="G1720" s="27"/>
      <c r="H1720" s="26"/>
      <c r="I1720" s="25"/>
      <c r="K1720" s="24"/>
    </row>
    <row r="1721" spans="2:11" s="23" customFormat="1">
      <c r="B1721" s="29"/>
      <c r="C1721" s="31"/>
      <c r="D1721" s="30"/>
      <c r="E1721" s="29"/>
      <c r="F1721" s="28"/>
      <c r="G1721" s="27"/>
      <c r="H1721" s="26"/>
      <c r="I1721" s="25"/>
      <c r="K1721" s="24"/>
    </row>
    <row r="1722" spans="2:11" s="23" customFormat="1">
      <c r="B1722" s="29"/>
      <c r="C1722" s="31"/>
      <c r="D1722" s="30"/>
      <c r="E1722" s="29"/>
      <c r="F1722" s="28"/>
      <c r="G1722" s="27"/>
      <c r="H1722" s="26"/>
      <c r="I1722" s="25"/>
      <c r="K1722" s="24"/>
    </row>
    <row r="1723" spans="2:11" s="23" customFormat="1">
      <c r="B1723" s="29"/>
      <c r="C1723" s="31"/>
      <c r="D1723" s="30"/>
      <c r="E1723" s="29"/>
      <c r="F1723" s="28"/>
      <c r="G1723" s="27"/>
      <c r="H1723" s="26"/>
      <c r="I1723" s="25"/>
      <c r="K1723" s="24"/>
    </row>
    <row r="1724" spans="2:11" s="23" customFormat="1">
      <c r="B1724" s="29"/>
      <c r="C1724" s="31"/>
      <c r="D1724" s="30"/>
      <c r="E1724" s="29"/>
      <c r="F1724" s="28"/>
      <c r="G1724" s="27"/>
      <c r="H1724" s="26"/>
      <c r="I1724" s="25"/>
      <c r="K1724" s="24"/>
    </row>
    <row r="1725" spans="2:11" s="23" customFormat="1">
      <c r="B1725" s="29"/>
      <c r="C1725" s="31"/>
      <c r="D1725" s="30"/>
      <c r="E1725" s="29"/>
      <c r="F1725" s="28"/>
      <c r="G1725" s="27"/>
      <c r="H1725" s="26"/>
      <c r="I1725" s="25"/>
      <c r="K1725" s="24"/>
    </row>
    <row r="1726" spans="2:11" s="23" customFormat="1">
      <c r="B1726" s="29"/>
      <c r="C1726" s="31"/>
      <c r="D1726" s="30"/>
      <c r="E1726" s="29"/>
      <c r="F1726" s="28"/>
      <c r="G1726" s="27"/>
      <c r="H1726" s="26"/>
      <c r="I1726" s="25"/>
      <c r="K1726" s="24"/>
    </row>
    <row r="1727" spans="2:11" s="23" customFormat="1">
      <c r="B1727" s="29"/>
      <c r="C1727" s="31"/>
      <c r="D1727" s="30"/>
      <c r="E1727" s="29"/>
      <c r="F1727" s="28"/>
      <c r="G1727" s="27"/>
      <c r="H1727" s="26"/>
      <c r="I1727" s="25"/>
      <c r="K1727" s="24"/>
    </row>
    <row r="1728" spans="2:11" s="23" customFormat="1">
      <c r="B1728" s="29"/>
      <c r="C1728" s="31"/>
      <c r="D1728" s="30"/>
      <c r="E1728" s="29"/>
      <c r="F1728" s="28"/>
      <c r="G1728" s="27"/>
      <c r="H1728" s="26"/>
      <c r="I1728" s="25"/>
      <c r="K1728" s="24"/>
    </row>
    <row r="1729" spans="2:11" s="23" customFormat="1">
      <c r="B1729" s="29"/>
      <c r="C1729" s="31"/>
      <c r="D1729" s="30"/>
      <c r="E1729" s="29"/>
      <c r="F1729" s="28"/>
      <c r="G1729" s="27"/>
      <c r="H1729" s="26"/>
      <c r="I1729" s="25"/>
      <c r="K1729" s="24"/>
    </row>
    <row r="1730" spans="2:11" s="23" customFormat="1">
      <c r="B1730" s="29"/>
      <c r="C1730" s="31"/>
      <c r="D1730" s="30"/>
      <c r="E1730" s="29"/>
      <c r="F1730" s="28"/>
      <c r="G1730" s="27"/>
      <c r="H1730" s="26"/>
      <c r="I1730" s="25"/>
      <c r="K1730" s="24"/>
    </row>
    <row r="1731" spans="2:11" s="23" customFormat="1">
      <c r="B1731" s="29"/>
      <c r="C1731" s="31"/>
      <c r="D1731" s="30"/>
      <c r="E1731" s="29"/>
      <c r="F1731" s="28"/>
      <c r="G1731" s="27"/>
      <c r="H1731" s="26"/>
      <c r="I1731" s="25"/>
      <c r="K1731" s="24"/>
    </row>
    <row r="1732" spans="2:11" s="23" customFormat="1">
      <c r="B1732" s="29"/>
      <c r="C1732" s="31"/>
      <c r="D1732" s="30"/>
      <c r="E1732" s="29"/>
      <c r="F1732" s="28"/>
      <c r="G1732" s="27"/>
      <c r="H1732" s="26"/>
      <c r="I1732" s="25"/>
      <c r="K1732" s="24"/>
    </row>
    <row r="1733" spans="2:11" s="23" customFormat="1">
      <c r="B1733" s="29"/>
      <c r="C1733" s="31"/>
      <c r="D1733" s="30"/>
      <c r="E1733" s="29"/>
      <c r="F1733" s="28"/>
      <c r="G1733" s="27"/>
      <c r="H1733" s="26"/>
      <c r="I1733" s="25"/>
      <c r="K1733" s="24"/>
    </row>
    <row r="1734" spans="2:11" s="23" customFormat="1">
      <c r="B1734" s="29"/>
      <c r="C1734" s="31"/>
      <c r="D1734" s="30"/>
      <c r="E1734" s="29"/>
      <c r="F1734" s="28"/>
      <c r="G1734" s="27"/>
      <c r="H1734" s="26"/>
      <c r="I1734" s="25"/>
      <c r="K1734" s="24"/>
    </row>
    <row r="1735" spans="2:11" s="23" customFormat="1">
      <c r="B1735" s="29"/>
      <c r="C1735" s="31"/>
      <c r="D1735" s="30"/>
      <c r="E1735" s="29"/>
      <c r="F1735" s="28"/>
      <c r="G1735" s="27"/>
      <c r="H1735" s="26"/>
      <c r="I1735" s="25"/>
      <c r="K1735" s="24"/>
    </row>
  </sheetData>
  <autoFilter ref="B6:J1625">
    <sortState ref="B7:J1625">
      <sortCondition ref="C6"/>
    </sortState>
  </autoFilter>
  <hyperlinks>
    <hyperlink ref="E5" r:id="rId1"/>
    <hyperlink ref="E6" r:id="rId2"/>
  </hyperlinks>
  <pageMargins left="0.5" right="0.5" top="0.6" bottom="0.6" header="0" footer="0"/>
  <pageSetup paperSize="9" scale="65" fitToHeight="31" orientation="portrait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207"/>
  <sheetViews>
    <sheetView showGridLines="0" rightToLeft="1" workbookViewId="0">
      <pane ySplit="6" topLeftCell="A7" activePane="bottomLeft" state="frozen"/>
      <selection pane="bottomLeft" activeCell="J15" sqref="J15"/>
    </sheetView>
  </sheetViews>
  <sheetFormatPr defaultRowHeight="12"/>
  <cols>
    <col min="1" max="1" width="11.42578125" style="158" bestFit="1" customWidth="1"/>
    <col min="2" max="2" width="17" style="158" bestFit="1" customWidth="1"/>
    <col min="3" max="3" width="9.5703125" style="158" bestFit="1" customWidth="1"/>
    <col min="4" max="4" width="6" style="158" customWidth="1"/>
    <col min="5" max="5" width="5" style="158" bestFit="1" customWidth="1"/>
    <col min="6" max="16384" width="9.140625" style="158"/>
  </cols>
  <sheetData>
    <row r="1" spans="1:21">
      <c r="F1" s="228" t="s">
        <v>1083</v>
      </c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</row>
    <row r="2" spans="1:21" ht="16.5">
      <c r="F2" s="227" t="s">
        <v>1082</v>
      </c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</row>
    <row r="3" spans="1:21" ht="17.100000000000001" customHeight="1" thickBot="1">
      <c r="F3" s="218" t="s">
        <v>1077</v>
      </c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</row>
    <row r="4" spans="1:21" ht="15" customHeight="1" thickTop="1">
      <c r="A4" s="219" t="s">
        <v>1076</v>
      </c>
      <c r="B4" s="220"/>
      <c r="C4" s="221"/>
      <c r="D4" s="175"/>
      <c r="E4" s="175"/>
    </row>
    <row r="5" spans="1:21" ht="13.5" customHeight="1">
      <c r="A5" s="180" t="s">
        <v>1075</v>
      </c>
      <c r="B5" s="180" t="s">
        <v>1074</v>
      </c>
      <c r="C5" s="180" t="s">
        <v>1073</v>
      </c>
      <c r="D5" s="168"/>
      <c r="E5" s="173"/>
    </row>
    <row r="6" spans="1:21">
      <c r="A6" s="222"/>
      <c r="B6" s="222"/>
      <c r="C6" s="223"/>
      <c r="D6" s="172"/>
      <c r="E6" s="171"/>
    </row>
    <row r="7" spans="1:21" ht="5.0999999999999996" customHeight="1">
      <c r="A7" s="170"/>
      <c r="B7" s="170"/>
      <c r="C7" s="169"/>
      <c r="D7" s="168"/>
      <c r="E7" s="167"/>
    </row>
    <row r="8" spans="1:21">
      <c r="A8" s="232" t="s">
        <v>1081</v>
      </c>
      <c r="B8" s="232"/>
      <c r="C8" s="233"/>
      <c r="D8" s="229" t="s">
        <v>1066</v>
      </c>
      <c r="E8" s="229"/>
    </row>
    <row r="9" spans="1:21" ht="21.95" customHeight="1">
      <c r="A9" s="166">
        <v>104.4</v>
      </c>
      <c r="B9" s="166">
        <v>101.7</v>
      </c>
      <c r="C9" s="165">
        <v>101.6</v>
      </c>
      <c r="D9" s="164" t="s">
        <v>935</v>
      </c>
      <c r="E9" s="161">
        <v>2005</v>
      </c>
    </row>
    <row r="10" spans="1:21" ht="21.95" customHeight="1">
      <c r="A10" s="163">
        <v>103</v>
      </c>
      <c r="B10" s="163">
        <v>99.8</v>
      </c>
      <c r="C10" s="162">
        <v>100</v>
      </c>
      <c r="D10" s="161" t="s">
        <v>1065</v>
      </c>
      <c r="E10" s="161">
        <v>2005</v>
      </c>
      <c r="H10" s="181">
        <v>104.9</v>
      </c>
      <c r="I10" s="181">
        <v>102.7</v>
      </c>
      <c r="J10" s="182">
        <v>102.4</v>
      </c>
      <c r="K10" s="183" t="s">
        <v>1072</v>
      </c>
      <c r="L10" s="161">
        <v>2005</v>
      </c>
    </row>
    <row r="11" spans="1:21">
      <c r="A11" s="163">
        <v>103.2</v>
      </c>
      <c r="B11" s="163">
        <v>100</v>
      </c>
      <c r="C11" s="162">
        <v>100.2</v>
      </c>
      <c r="D11" s="161" t="s">
        <v>1064</v>
      </c>
      <c r="H11" s="163">
        <v>107.9</v>
      </c>
      <c r="I11" s="163">
        <v>104.7</v>
      </c>
      <c r="J11" s="162">
        <v>104.7</v>
      </c>
      <c r="K11" s="161" t="s">
        <v>1072</v>
      </c>
      <c r="L11" s="158">
        <v>2006</v>
      </c>
      <c r="M11" s="184">
        <f>J11/J10</f>
        <v>1.0224609375</v>
      </c>
    </row>
    <row r="12" spans="1:21">
      <c r="A12" s="163">
        <v>103</v>
      </c>
      <c r="B12" s="163">
        <v>100</v>
      </c>
      <c r="C12" s="162">
        <v>100</v>
      </c>
      <c r="D12" s="161" t="s">
        <v>1063</v>
      </c>
      <c r="H12" s="163">
        <v>102</v>
      </c>
      <c r="I12" s="163">
        <v>101.6</v>
      </c>
      <c r="J12" s="162">
        <v>101.9</v>
      </c>
      <c r="K12" s="161" t="s">
        <v>1072</v>
      </c>
      <c r="L12" s="158">
        <v>2007</v>
      </c>
      <c r="M12" s="184">
        <f t="shared" ref="M12:M20" si="0">J12/J11</f>
        <v>0.97325692454632284</v>
      </c>
    </row>
    <row r="13" spans="1:21">
      <c r="A13" s="163">
        <v>104</v>
      </c>
      <c r="B13" s="163">
        <v>100.8</v>
      </c>
      <c r="C13" s="162">
        <v>100.7</v>
      </c>
      <c r="D13" s="161" t="s">
        <v>1062</v>
      </c>
      <c r="H13" s="163">
        <v>108</v>
      </c>
      <c r="I13" s="163">
        <v>106.4</v>
      </c>
      <c r="J13" s="162">
        <v>107</v>
      </c>
      <c r="K13" s="161" t="s">
        <v>1072</v>
      </c>
      <c r="L13" s="158">
        <v>2008</v>
      </c>
      <c r="M13" s="184">
        <f t="shared" si="0"/>
        <v>1.0500490677134444</v>
      </c>
    </row>
    <row r="14" spans="1:21">
      <c r="A14" s="163">
        <v>104.3</v>
      </c>
      <c r="B14" s="163">
        <v>101.1</v>
      </c>
      <c r="C14" s="162">
        <v>101</v>
      </c>
      <c r="D14" s="161" t="s">
        <v>1061</v>
      </c>
      <c r="H14" s="163">
        <v>102.6</v>
      </c>
      <c r="I14" s="163">
        <v>105</v>
      </c>
      <c r="J14" s="162">
        <v>105</v>
      </c>
      <c r="K14" s="161" t="s">
        <v>1072</v>
      </c>
      <c r="L14" s="158">
        <v>2009</v>
      </c>
      <c r="M14" s="184">
        <f t="shared" si="0"/>
        <v>0.98130841121495327</v>
      </c>
    </row>
    <row r="15" spans="1:21">
      <c r="A15" s="163">
        <v>104</v>
      </c>
      <c r="B15" s="163">
        <v>101.3</v>
      </c>
      <c r="C15" s="162">
        <v>101.1</v>
      </c>
      <c r="D15" s="161" t="s">
        <v>1060</v>
      </c>
      <c r="H15" s="163">
        <v>103.3</v>
      </c>
      <c r="I15" s="163">
        <v>107</v>
      </c>
      <c r="J15" s="162">
        <v>106.9</v>
      </c>
      <c r="K15" s="161" t="s">
        <v>1072</v>
      </c>
      <c r="L15" s="158">
        <v>2010</v>
      </c>
      <c r="M15" s="184">
        <f t="shared" si="0"/>
        <v>1.0180952380952382</v>
      </c>
    </row>
    <row r="16" spans="1:21">
      <c r="A16" s="163">
        <v>104.8</v>
      </c>
      <c r="B16" s="163">
        <v>102.6</v>
      </c>
      <c r="C16" s="162">
        <v>102.2</v>
      </c>
      <c r="D16" s="161" t="s">
        <v>1059</v>
      </c>
      <c r="H16" s="163">
        <v>103.1</v>
      </c>
      <c r="I16" s="163">
        <v>104.3</v>
      </c>
      <c r="J16" s="162">
        <v>104.2</v>
      </c>
      <c r="K16" s="161" t="s">
        <v>1072</v>
      </c>
      <c r="L16" s="158">
        <v>2011</v>
      </c>
      <c r="M16" s="184">
        <f t="shared" si="0"/>
        <v>0.97474275023386336</v>
      </c>
    </row>
    <row r="17" spans="1:13">
      <c r="A17" s="181">
        <v>104.9</v>
      </c>
      <c r="B17" s="181">
        <v>102.7</v>
      </c>
      <c r="C17" s="182">
        <v>102.4</v>
      </c>
      <c r="D17" s="183" t="s">
        <v>1072</v>
      </c>
      <c r="H17" s="163">
        <v>104.5</v>
      </c>
      <c r="I17" s="163">
        <v>106.2</v>
      </c>
      <c r="J17" s="162">
        <v>106.2</v>
      </c>
      <c r="K17" s="161" t="s">
        <v>1072</v>
      </c>
      <c r="L17" s="158">
        <v>2012</v>
      </c>
      <c r="M17" s="184">
        <f t="shared" si="0"/>
        <v>1.0191938579654511</v>
      </c>
    </row>
    <row r="18" spans="1:13">
      <c r="A18" s="163">
        <v>105.1</v>
      </c>
      <c r="B18" s="163">
        <v>102.6</v>
      </c>
      <c r="C18" s="162">
        <v>102.5</v>
      </c>
      <c r="D18" s="161" t="s">
        <v>1071</v>
      </c>
      <c r="H18" s="163">
        <v>101.6</v>
      </c>
      <c r="I18" s="163">
        <v>102.2</v>
      </c>
      <c r="J18" s="162">
        <v>102.3</v>
      </c>
      <c r="K18" s="161" t="s">
        <v>1072</v>
      </c>
      <c r="L18" s="158">
        <v>2013</v>
      </c>
      <c r="M18" s="184">
        <f t="shared" si="0"/>
        <v>0.96327683615819204</v>
      </c>
    </row>
    <row r="19" spans="1:13">
      <c r="A19" s="163">
        <v>105.9</v>
      </c>
      <c r="B19" s="163">
        <v>103.3</v>
      </c>
      <c r="C19" s="162">
        <v>103.3</v>
      </c>
      <c r="D19" s="161" t="s">
        <v>1070</v>
      </c>
      <c r="H19" s="163">
        <v>100.9</v>
      </c>
      <c r="I19" s="163">
        <v>102.2</v>
      </c>
      <c r="J19" s="162">
        <v>102.3</v>
      </c>
      <c r="K19" s="161" t="s">
        <v>1072</v>
      </c>
      <c r="L19" s="158">
        <v>2014</v>
      </c>
      <c r="M19" s="184">
        <f t="shared" si="0"/>
        <v>1</v>
      </c>
    </row>
    <row r="20" spans="1:13">
      <c r="A20" s="163">
        <v>105.5</v>
      </c>
      <c r="B20" s="163">
        <v>103.2</v>
      </c>
      <c r="C20" s="162">
        <v>103.2</v>
      </c>
      <c r="D20" s="161" t="s">
        <v>1069</v>
      </c>
      <c r="H20" s="163">
        <v>99.1</v>
      </c>
      <c r="I20" s="163">
        <v>100</v>
      </c>
      <c r="J20" s="162">
        <v>100.1</v>
      </c>
      <c r="K20" s="161" t="s">
        <v>1059</v>
      </c>
      <c r="L20" s="158">
        <v>2015</v>
      </c>
      <c r="M20" s="184">
        <f t="shared" si="0"/>
        <v>0.978494623655914</v>
      </c>
    </row>
    <row r="21" spans="1:13">
      <c r="A21" s="163">
        <v>105.1</v>
      </c>
      <c r="B21" s="163">
        <v>103.2</v>
      </c>
      <c r="C21" s="162">
        <v>103</v>
      </c>
      <c r="D21" s="161" t="s">
        <v>1068</v>
      </c>
    </row>
    <row r="22" spans="1:13">
      <c r="A22" s="230" t="s">
        <v>1081</v>
      </c>
      <c r="B22" s="230"/>
      <c r="C22" s="231"/>
      <c r="D22" s="229" t="s">
        <v>1066</v>
      </c>
      <c r="E22" s="229"/>
    </row>
    <row r="23" spans="1:13" ht="21.95" customHeight="1">
      <c r="A23" s="166">
        <v>106.8</v>
      </c>
      <c r="B23" s="166">
        <v>103.7</v>
      </c>
      <c r="C23" s="165">
        <v>103.8</v>
      </c>
      <c r="D23" s="164" t="s">
        <v>935</v>
      </c>
      <c r="E23" s="161">
        <v>2006</v>
      </c>
    </row>
    <row r="24" spans="1:13" ht="21.95" customHeight="1">
      <c r="A24" s="163">
        <v>105</v>
      </c>
      <c r="B24" s="163">
        <v>102.8</v>
      </c>
      <c r="C24" s="162">
        <v>102.7</v>
      </c>
      <c r="D24" s="161" t="s">
        <v>1065</v>
      </c>
      <c r="E24" s="161">
        <v>2006</v>
      </c>
    </row>
    <row r="25" spans="1:13">
      <c r="A25" s="163">
        <v>105.7</v>
      </c>
      <c r="B25" s="163">
        <v>103.3</v>
      </c>
      <c r="C25" s="162">
        <v>103.3</v>
      </c>
      <c r="D25" s="161" t="s">
        <v>1064</v>
      </c>
    </row>
    <row r="26" spans="1:13">
      <c r="A26" s="163">
        <v>105.8</v>
      </c>
      <c r="B26" s="163">
        <v>103.7</v>
      </c>
      <c r="C26" s="162">
        <v>103.6</v>
      </c>
      <c r="D26" s="161" t="s">
        <v>1063</v>
      </c>
    </row>
    <row r="27" spans="1:13">
      <c r="A27" s="163">
        <v>107.1</v>
      </c>
      <c r="B27" s="163">
        <v>104.4</v>
      </c>
      <c r="C27" s="162">
        <v>104.5</v>
      </c>
      <c r="D27" s="161" t="s">
        <v>1062</v>
      </c>
    </row>
    <row r="28" spans="1:13">
      <c r="A28" s="163">
        <v>107.6</v>
      </c>
      <c r="B28" s="163">
        <v>104.3</v>
      </c>
      <c r="C28" s="162">
        <v>104.5</v>
      </c>
      <c r="D28" s="161" t="s">
        <v>1061</v>
      </c>
    </row>
    <row r="29" spans="1:13">
      <c r="A29" s="163">
        <v>107.9</v>
      </c>
      <c r="B29" s="163">
        <v>104.6</v>
      </c>
      <c r="C29" s="162">
        <v>104.6</v>
      </c>
      <c r="D29" s="161" t="s">
        <v>1060</v>
      </c>
    </row>
    <row r="30" spans="1:13">
      <c r="A30" s="163">
        <v>107.9</v>
      </c>
      <c r="B30" s="163">
        <v>104.8</v>
      </c>
      <c r="C30" s="162">
        <v>104.7</v>
      </c>
      <c r="D30" s="161" t="s">
        <v>1059</v>
      </c>
    </row>
    <row r="31" spans="1:13">
      <c r="A31" s="163">
        <v>107.9</v>
      </c>
      <c r="B31" s="163">
        <v>104.7</v>
      </c>
      <c r="C31" s="162">
        <v>104.7</v>
      </c>
      <c r="D31" s="161" t="s">
        <v>1072</v>
      </c>
    </row>
    <row r="32" spans="1:13">
      <c r="A32" s="163">
        <v>107</v>
      </c>
      <c r="B32" s="163">
        <v>103.8</v>
      </c>
      <c r="C32" s="162">
        <v>103.8</v>
      </c>
      <c r="D32" s="161" t="s">
        <v>1071</v>
      </c>
    </row>
    <row r="33" spans="1:5">
      <c r="A33" s="163">
        <v>106.5</v>
      </c>
      <c r="B33" s="163">
        <v>103</v>
      </c>
      <c r="C33" s="162">
        <v>103.1</v>
      </c>
      <c r="D33" s="161" t="s">
        <v>1070</v>
      </c>
    </row>
    <row r="34" spans="1:5">
      <c r="A34" s="163">
        <v>106.5</v>
      </c>
      <c r="B34" s="163">
        <v>102.6</v>
      </c>
      <c r="C34" s="162">
        <v>102.9</v>
      </c>
      <c r="D34" s="161" t="s">
        <v>1069</v>
      </c>
    </row>
    <row r="35" spans="1:5">
      <c r="A35" s="163">
        <v>106.5</v>
      </c>
      <c r="B35" s="163">
        <v>102.6</v>
      </c>
      <c r="C35" s="162">
        <v>102.9</v>
      </c>
      <c r="D35" s="161" t="s">
        <v>1068</v>
      </c>
    </row>
    <row r="36" spans="1:5">
      <c r="A36" s="230" t="s">
        <v>1080</v>
      </c>
      <c r="B36" s="230"/>
      <c r="C36" s="231"/>
      <c r="D36" s="229" t="s">
        <v>1066</v>
      </c>
      <c r="E36" s="229"/>
    </row>
    <row r="37" spans="1:5" ht="21.95" customHeight="1">
      <c r="A37" s="166">
        <v>101.2</v>
      </c>
      <c r="B37" s="166">
        <v>100.3</v>
      </c>
      <c r="C37" s="165">
        <v>100.5</v>
      </c>
      <c r="D37" s="164" t="s">
        <v>935</v>
      </c>
      <c r="E37" s="161">
        <v>2007</v>
      </c>
    </row>
    <row r="38" spans="1:5" ht="21.95" customHeight="1">
      <c r="A38" s="163">
        <v>99.8</v>
      </c>
      <c r="B38" s="163">
        <v>98.7</v>
      </c>
      <c r="C38" s="162">
        <v>99</v>
      </c>
      <c r="D38" s="161" t="s">
        <v>1065</v>
      </c>
      <c r="E38" s="161">
        <v>2007</v>
      </c>
    </row>
    <row r="39" spans="1:5">
      <c r="A39" s="230" t="s">
        <v>1080</v>
      </c>
      <c r="B39" s="230"/>
      <c r="C39" s="231"/>
      <c r="D39" s="229" t="s">
        <v>1066</v>
      </c>
      <c r="E39" s="229"/>
    </row>
    <row r="40" spans="1:5">
      <c r="A40" s="163">
        <v>99.4</v>
      </c>
      <c r="B40" s="163">
        <v>98.5</v>
      </c>
      <c r="C40" s="162">
        <v>98.7</v>
      </c>
      <c r="D40" s="161" t="s">
        <v>1064</v>
      </c>
    </row>
    <row r="41" spans="1:5">
      <c r="A41" s="163">
        <v>99.5</v>
      </c>
      <c r="B41" s="163">
        <v>98.8</v>
      </c>
      <c r="C41" s="162">
        <v>98.9</v>
      </c>
      <c r="D41" s="161" t="s">
        <v>1063</v>
      </c>
    </row>
    <row r="42" spans="1:5">
      <c r="A42" s="163">
        <v>100.3</v>
      </c>
      <c r="B42" s="163">
        <v>99.3</v>
      </c>
      <c r="C42" s="162">
        <v>99.4</v>
      </c>
      <c r="D42" s="161" t="s">
        <v>1062</v>
      </c>
    </row>
    <row r="43" spans="1:5">
      <c r="A43" s="163">
        <v>100.6</v>
      </c>
      <c r="B43" s="163">
        <v>99.1</v>
      </c>
      <c r="C43" s="162">
        <v>99.4</v>
      </c>
      <c r="D43" s="161" t="s">
        <v>1061</v>
      </c>
    </row>
    <row r="44" spans="1:5">
      <c r="A44" s="163">
        <v>101.1</v>
      </c>
      <c r="B44" s="163">
        <v>100</v>
      </c>
      <c r="C44" s="162">
        <v>100.1</v>
      </c>
      <c r="D44" s="161" t="s">
        <v>1060</v>
      </c>
    </row>
    <row r="45" spans="1:5">
      <c r="A45" s="163">
        <v>101.6</v>
      </c>
      <c r="B45" s="163">
        <v>101.2</v>
      </c>
      <c r="C45" s="162">
        <v>101.2</v>
      </c>
      <c r="D45" s="161" t="s">
        <v>1059</v>
      </c>
    </row>
    <row r="46" spans="1:5">
      <c r="A46" s="163">
        <v>102</v>
      </c>
      <c r="B46" s="163">
        <v>101.6</v>
      </c>
      <c r="C46" s="162">
        <v>101.9</v>
      </c>
      <c r="D46" s="161" t="s">
        <v>1072</v>
      </c>
    </row>
    <row r="47" spans="1:5">
      <c r="A47" s="163">
        <v>101.6</v>
      </c>
      <c r="B47" s="163">
        <v>101.1</v>
      </c>
      <c r="C47" s="162">
        <v>101.4</v>
      </c>
      <c r="D47" s="161" t="s">
        <v>1071</v>
      </c>
    </row>
    <row r="48" spans="1:5">
      <c r="A48" s="163">
        <v>102.1</v>
      </c>
      <c r="B48" s="163">
        <v>101.2</v>
      </c>
      <c r="C48" s="162">
        <v>101.5</v>
      </c>
      <c r="D48" s="161" t="s">
        <v>1070</v>
      </c>
    </row>
    <row r="49" spans="1:5">
      <c r="A49" s="163">
        <v>102.8</v>
      </c>
      <c r="B49" s="163">
        <v>101.5</v>
      </c>
      <c r="C49" s="162">
        <v>101.9</v>
      </c>
      <c r="D49" s="161" t="s">
        <v>1069</v>
      </c>
    </row>
    <row r="50" spans="1:5">
      <c r="A50" s="163">
        <v>103.6</v>
      </c>
      <c r="B50" s="163">
        <v>102.2</v>
      </c>
      <c r="C50" s="162">
        <v>102.5</v>
      </c>
      <c r="D50" s="161" t="s">
        <v>1068</v>
      </c>
    </row>
    <row r="51" spans="1:5">
      <c r="A51" s="230" t="s">
        <v>1080</v>
      </c>
      <c r="B51" s="230"/>
      <c r="C51" s="231"/>
      <c r="D51" s="229" t="s">
        <v>1066</v>
      </c>
      <c r="E51" s="229"/>
    </row>
    <row r="52" spans="1:5" ht="21.95" customHeight="1">
      <c r="A52" s="166">
        <v>106.2</v>
      </c>
      <c r="B52" s="166">
        <v>104.6</v>
      </c>
      <c r="C52" s="165">
        <v>105.1</v>
      </c>
      <c r="D52" s="164" t="s">
        <v>935</v>
      </c>
      <c r="E52" s="161">
        <v>2008</v>
      </c>
    </row>
    <row r="53" spans="1:5" ht="21.95" customHeight="1">
      <c r="A53" s="163">
        <v>103.9</v>
      </c>
      <c r="B53" s="163">
        <v>101.9</v>
      </c>
      <c r="C53" s="162">
        <v>102.5</v>
      </c>
      <c r="D53" s="161" t="s">
        <v>1065</v>
      </c>
      <c r="E53" s="161">
        <v>2008</v>
      </c>
    </row>
    <row r="54" spans="1:5">
      <c r="A54" s="163">
        <v>104.1</v>
      </c>
      <c r="B54" s="163">
        <v>101.5</v>
      </c>
      <c r="C54" s="162">
        <v>102.3</v>
      </c>
      <c r="D54" s="161" t="s">
        <v>1064</v>
      </c>
    </row>
    <row r="55" spans="1:5">
      <c r="A55" s="163">
        <v>104.3</v>
      </c>
      <c r="B55" s="163">
        <v>101.9</v>
      </c>
      <c r="C55" s="162">
        <v>102.6</v>
      </c>
      <c r="D55" s="161" t="s">
        <v>1063</v>
      </c>
    </row>
    <row r="56" spans="1:5">
      <c r="A56" s="163">
        <v>105.9</v>
      </c>
      <c r="B56" s="163">
        <v>103.3</v>
      </c>
      <c r="C56" s="162">
        <v>104.1</v>
      </c>
      <c r="D56" s="161" t="s">
        <v>1062</v>
      </c>
    </row>
    <row r="57" spans="1:5">
      <c r="A57" s="163">
        <v>106.8</v>
      </c>
      <c r="B57" s="163">
        <v>104</v>
      </c>
      <c r="C57" s="162">
        <v>104.8</v>
      </c>
      <c r="D57" s="161" t="s">
        <v>1061</v>
      </c>
    </row>
    <row r="58" spans="1:5">
      <c r="A58" s="163">
        <v>107</v>
      </c>
      <c r="B58" s="163">
        <v>104.6</v>
      </c>
      <c r="C58" s="162">
        <v>104.9</v>
      </c>
      <c r="D58" s="161" t="s">
        <v>1060</v>
      </c>
    </row>
    <row r="59" spans="1:5">
      <c r="A59" s="163">
        <v>107.9</v>
      </c>
      <c r="B59" s="163">
        <v>105.7</v>
      </c>
      <c r="C59" s="162">
        <v>106.1</v>
      </c>
      <c r="D59" s="161" t="s">
        <v>1059</v>
      </c>
    </row>
    <row r="60" spans="1:5">
      <c r="A60" s="163">
        <v>108</v>
      </c>
      <c r="B60" s="163">
        <v>106.4</v>
      </c>
      <c r="C60" s="162">
        <v>107</v>
      </c>
      <c r="D60" s="161" t="s">
        <v>1072</v>
      </c>
    </row>
    <row r="61" spans="1:5">
      <c r="A61" s="163">
        <v>107.5</v>
      </c>
      <c r="B61" s="163">
        <v>106.4</v>
      </c>
      <c r="C61" s="162">
        <v>107</v>
      </c>
      <c r="D61" s="161" t="s">
        <v>1071</v>
      </c>
    </row>
    <row r="62" spans="1:5">
      <c r="A62" s="163">
        <v>107.5</v>
      </c>
      <c r="B62" s="163">
        <v>106.5</v>
      </c>
      <c r="C62" s="162">
        <v>107.1</v>
      </c>
      <c r="D62" s="161" t="s">
        <v>1070</v>
      </c>
    </row>
    <row r="63" spans="1:5">
      <c r="A63" s="163">
        <v>106</v>
      </c>
      <c r="B63" s="163">
        <v>106.1</v>
      </c>
      <c r="C63" s="162">
        <v>106.5</v>
      </c>
      <c r="D63" s="161" t="s">
        <v>1069</v>
      </c>
    </row>
    <row r="64" spans="1:5">
      <c r="A64" s="163">
        <v>105.4</v>
      </c>
      <c r="B64" s="163">
        <v>106.3</v>
      </c>
      <c r="C64" s="162">
        <v>106.4</v>
      </c>
      <c r="D64" s="161" t="s">
        <v>1068</v>
      </c>
    </row>
    <row r="65" spans="1:5" ht="5.0999999999999996" customHeight="1">
      <c r="A65" s="179"/>
      <c r="B65" s="179"/>
      <c r="C65" s="178"/>
      <c r="D65" s="177"/>
      <c r="E65" s="176"/>
    </row>
    <row r="66" spans="1:5" ht="17.100000000000001" customHeight="1" thickBot="1">
      <c r="A66" s="218"/>
      <c r="B66" s="218"/>
      <c r="C66" s="218"/>
      <c r="D66" s="218"/>
      <c r="E66" s="218"/>
    </row>
    <row r="67" spans="1:5" ht="50.1" customHeight="1" thickTop="1">
      <c r="A67" s="219" t="s">
        <v>1076</v>
      </c>
      <c r="B67" s="220"/>
      <c r="C67" s="221"/>
      <c r="D67" s="175"/>
      <c r="E67" s="175"/>
    </row>
    <row r="68" spans="1:5" ht="56.1" customHeight="1">
      <c r="A68" s="174" t="s">
        <v>1075</v>
      </c>
      <c r="B68" s="174" t="s">
        <v>1074</v>
      </c>
      <c r="C68" s="174" t="s">
        <v>1073</v>
      </c>
      <c r="D68" s="168"/>
      <c r="E68" s="173"/>
    </row>
    <row r="69" spans="1:5" ht="12" customHeight="1">
      <c r="A69" s="222"/>
      <c r="B69" s="222"/>
      <c r="C69" s="223"/>
      <c r="D69" s="172"/>
      <c r="E69" s="171"/>
    </row>
    <row r="70" spans="1:5" ht="5.0999999999999996" customHeight="1">
      <c r="A70" s="170"/>
      <c r="B70" s="170"/>
      <c r="C70" s="169"/>
      <c r="D70" s="168"/>
      <c r="E70" s="167"/>
    </row>
    <row r="71" spans="1:5">
      <c r="A71" s="230" t="s">
        <v>1079</v>
      </c>
      <c r="B71" s="230"/>
      <c r="C71" s="231"/>
      <c r="D71" s="229" t="s">
        <v>1066</v>
      </c>
      <c r="E71" s="229"/>
    </row>
    <row r="72" spans="1:5" ht="21.95" customHeight="1">
      <c r="A72" s="166">
        <v>100.9</v>
      </c>
      <c r="B72" s="166">
        <v>103.6</v>
      </c>
      <c r="C72" s="165">
        <v>103.3</v>
      </c>
      <c r="D72" s="164" t="s">
        <v>935</v>
      </c>
      <c r="E72" s="161">
        <v>2009</v>
      </c>
    </row>
    <row r="73" spans="1:5" ht="21.95" customHeight="1">
      <c r="A73" s="163">
        <v>98.7</v>
      </c>
      <c r="B73" s="163">
        <v>101.1</v>
      </c>
      <c r="C73" s="162">
        <v>100.7</v>
      </c>
      <c r="D73" s="161" t="s">
        <v>1065</v>
      </c>
      <c r="E73" s="161">
        <v>2009</v>
      </c>
    </row>
    <row r="74" spans="1:5">
      <c r="A74" s="163">
        <v>98.5</v>
      </c>
      <c r="B74" s="163">
        <v>101</v>
      </c>
      <c r="C74" s="162">
        <v>100.6</v>
      </c>
      <c r="D74" s="161" t="s">
        <v>1064</v>
      </c>
    </row>
    <row r="75" spans="1:5">
      <c r="A75" s="163">
        <v>98.7</v>
      </c>
      <c r="B75" s="163">
        <v>101.4</v>
      </c>
      <c r="C75" s="162">
        <v>101.1</v>
      </c>
      <c r="D75" s="161" t="s">
        <v>1063</v>
      </c>
    </row>
    <row r="76" spans="1:5">
      <c r="A76" s="163">
        <v>99.8</v>
      </c>
      <c r="B76" s="163">
        <v>102.4</v>
      </c>
      <c r="C76" s="162">
        <v>102.1</v>
      </c>
      <c r="D76" s="161" t="s">
        <v>1062</v>
      </c>
    </row>
    <row r="77" spans="1:5">
      <c r="A77" s="163">
        <v>100.1</v>
      </c>
      <c r="B77" s="163">
        <v>102.7</v>
      </c>
      <c r="C77" s="162">
        <v>102.5</v>
      </c>
      <c r="D77" s="161" t="s">
        <v>1061</v>
      </c>
    </row>
    <row r="78" spans="1:5">
      <c r="A78" s="163">
        <v>101.1</v>
      </c>
      <c r="B78" s="163">
        <v>103.7</v>
      </c>
      <c r="C78" s="162">
        <v>103.4</v>
      </c>
      <c r="D78" s="161" t="s">
        <v>1060</v>
      </c>
    </row>
    <row r="79" spans="1:5">
      <c r="A79" s="163">
        <v>102.4</v>
      </c>
      <c r="B79" s="163">
        <v>104.7</v>
      </c>
      <c r="C79" s="162">
        <v>104.5</v>
      </c>
      <c r="D79" s="161" t="s">
        <v>1059</v>
      </c>
    </row>
    <row r="80" spans="1:5">
      <c r="A80" s="163">
        <v>102.6</v>
      </c>
      <c r="B80" s="163">
        <v>105</v>
      </c>
      <c r="C80" s="162">
        <v>105</v>
      </c>
      <c r="D80" s="161" t="s">
        <v>1072</v>
      </c>
    </row>
    <row r="81" spans="1:5">
      <c r="A81" s="163">
        <v>102</v>
      </c>
      <c r="B81" s="163">
        <v>104.9</v>
      </c>
      <c r="C81" s="162">
        <v>104.7</v>
      </c>
      <c r="D81" s="161" t="s">
        <v>1071</v>
      </c>
    </row>
    <row r="82" spans="1:5">
      <c r="A82" s="163">
        <v>102.2</v>
      </c>
      <c r="B82" s="163">
        <v>105.1</v>
      </c>
      <c r="C82" s="162">
        <v>104.9</v>
      </c>
      <c r="D82" s="161" t="s">
        <v>1070</v>
      </c>
    </row>
    <row r="83" spans="1:5">
      <c r="A83" s="163">
        <v>102.4</v>
      </c>
      <c r="B83" s="163">
        <v>105.4</v>
      </c>
      <c r="C83" s="162">
        <v>105.2</v>
      </c>
      <c r="D83" s="161" t="s">
        <v>1069</v>
      </c>
    </row>
    <row r="84" spans="1:5">
      <c r="A84" s="163">
        <v>102.6</v>
      </c>
      <c r="B84" s="163">
        <v>105.5</v>
      </c>
      <c r="C84" s="162">
        <v>105.2</v>
      </c>
      <c r="D84" s="161" t="s">
        <v>1068</v>
      </c>
    </row>
    <row r="85" spans="1:5">
      <c r="A85" s="230" t="s">
        <v>1079</v>
      </c>
      <c r="B85" s="230"/>
      <c r="C85" s="231"/>
      <c r="D85" s="229" t="s">
        <v>1066</v>
      </c>
      <c r="E85" s="229"/>
    </row>
    <row r="86" spans="1:5" ht="21.95" customHeight="1">
      <c r="A86" s="166">
        <v>103</v>
      </c>
      <c r="B86" s="166">
        <v>106.2</v>
      </c>
      <c r="C86" s="165">
        <v>106.1</v>
      </c>
      <c r="D86" s="164" t="s">
        <v>935</v>
      </c>
      <c r="E86" s="161">
        <v>2010</v>
      </c>
    </row>
    <row r="87" spans="1:5" ht="21.95" customHeight="1">
      <c r="A87" s="163">
        <v>101.9</v>
      </c>
      <c r="B87" s="163">
        <v>104.8</v>
      </c>
      <c r="C87" s="162">
        <v>104.5</v>
      </c>
      <c r="D87" s="161" t="s">
        <v>1065</v>
      </c>
      <c r="E87" s="161">
        <v>2010</v>
      </c>
    </row>
    <row r="88" spans="1:5">
      <c r="A88" s="230" t="s">
        <v>1079</v>
      </c>
      <c r="B88" s="230"/>
      <c r="C88" s="231"/>
      <c r="D88" s="229" t="s">
        <v>1066</v>
      </c>
      <c r="E88" s="229"/>
    </row>
    <row r="89" spans="1:5">
      <c r="A89" s="163">
        <v>101.6</v>
      </c>
      <c r="B89" s="163">
        <v>104.5</v>
      </c>
      <c r="C89" s="162">
        <v>104.2</v>
      </c>
      <c r="D89" s="161" t="s">
        <v>1064</v>
      </c>
    </row>
    <row r="90" spans="1:5">
      <c r="A90" s="163">
        <v>101.5</v>
      </c>
      <c r="B90" s="163">
        <v>104.6</v>
      </c>
      <c r="C90" s="162">
        <v>104.3</v>
      </c>
      <c r="D90" s="161" t="s">
        <v>1063</v>
      </c>
    </row>
    <row r="91" spans="1:5">
      <c r="A91" s="163">
        <v>102.3</v>
      </c>
      <c r="B91" s="163">
        <v>105.4</v>
      </c>
      <c r="C91" s="162">
        <v>105.2</v>
      </c>
      <c r="D91" s="161" t="s">
        <v>1062</v>
      </c>
    </row>
    <row r="92" spans="1:5">
      <c r="A92" s="163">
        <v>102.6</v>
      </c>
      <c r="B92" s="163">
        <v>105.8</v>
      </c>
      <c r="C92" s="162">
        <v>105.6</v>
      </c>
      <c r="D92" s="161" t="s">
        <v>1061</v>
      </c>
    </row>
    <row r="93" spans="1:5">
      <c r="A93" s="163">
        <v>102.8</v>
      </c>
      <c r="B93" s="163">
        <v>106.1</v>
      </c>
      <c r="C93" s="162">
        <v>105.9</v>
      </c>
      <c r="D93" s="161" t="s">
        <v>1060</v>
      </c>
    </row>
    <row r="94" spans="1:5">
      <c r="A94" s="163">
        <v>103.2</v>
      </c>
      <c r="B94" s="163">
        <v>106.6</v>
      </c>
      <c r="C94" s="162">
        <v>106.4</v>
      </c>
      <c r="D94" s="161" t="s">
        <v>1059</v>
      </c>
    </row>
    <row r="95" spans="1:5">
      <c r="A95" s="163">
        <v>103.3</v>
      </c>
      <c r="B95" s="163">
        <v>107</v>
      </c>
      <c r="C95" s="162">
        <v>106.9</v>
      </c>
      <c r="D95" s="161" t="s">
        <v>1072</v>
      </c>
    </row>
    <row r="96" spans="1:5">
      <c r="A96" s="163">
        <v>103.4</v>
      </c>
      <c r="B96" s="163">
        <v>106.9</v>
      </c>
      <c r="C96" s="162">
        <v>107.2</v>
      </c>
      <c r="D96" s="161" t="s">
        <v>1071</v>
      </c>
    </row>
    <row r="97" spans="1:5">
      <c r="A97" s="163">
        <v>104.1</v>
      </c>
      <c r="B97" s="163">
        <v>107</v>
      </c>
      <c r="C97" s="162">
        <v>107.5</v>
      </c>
      <c r="D97" s="161" t="s">
        <v>1070</v>
      </c>
    </row>
    <row r="98" spans="1:5">
      <c r="A98" s="163">
        <v>104.2</v>
      </c>
      <c r="B98" s="163">
        <v>107.3</v>
      </c>
      <c r="C98" s="162">
        <v>107.6</v>
      </c>
      <c r="D98" s="161" t="s">
        <v>1069</v>
      </c>
    </row>
    <row r="99" spans="1:5">
      <c r="A99" s="163">
        <v>104.6</v>
      </c>
      <c r="B99" s="163">
        <v>107.8</v>
      </c>
      <c r="C99" s="162">
        <v>108</v>
      </c>
      <c r="D99" s="161" t="s">
        <v>1068</v>
      </c>
    </row>
    <row r="100" spans="1:5">
      <c r="A100" s="230" t="s">
        <v>1078</v>
      </c>
      <c r="B100" s="230"/>
      <c r="C100" s="231"/>
      <c r="D100" s="229" t="s">
        <v>1066</v>
      </c>
      <c r="E100" s="229"/>
    </row>
    <row r="101" spans="1:5" ht="21.95" customHeight="1">
      <c r="A101" s="166">
        <v>102.7</v>
      </c>
      <c r="B101" s="166">
        <v>103.5</v>
      </c>
      <c r="C101" s="165">
        <v>103.5</v>
      </c>
      <c r="D101" s="164" t="s">
        <v>935</v>
      </c>
      <c r="E101" s="161">
        <v>2011</v>
      </c>
    </row>
    <row r="102" spans="1:5" ht="21.95" customHeight="1">
      <c r="A102" s="163">
        <v>101.9</v>
      </c>
      <c r="B102" s="163">
        <v>101.9</v>
      </c>
      <c r="C102" s="162">
        <v>102</v>
      </c>
      <c r="D102" s="161" t="s">
        <v>1065</v>
      </c>
      <c r="E102" s="161">
        <v>2011</v>
      </c>
    </row>
    <row r="103" spans="1:5">
      <c r="A103" s="163">
        <v>102.1</v>
      </c>
      <c r="B103" s="163">
        <v>102.1</v>
      </c>
      <c r="C103" s="162">
        <v>102.3</v>
      </c>
      <c r="D103" s="161" t="s">
        <v>1064</v>
      </c>
    </row>
    <row r="104" spans="1:5">
      <c r="A104" s="163">
        <v>102.1</v>
      </c>
      <c r="B104" s="163">
        <v>102.4</v>
      </c>
      <c r="C104" s="162">
        <v>102.5</v>
      </c>
      <c r="D104" s="161" t="s">
        <v>1063</v>
      </c>
    </row>
    <row r="105" spans="1:5">
      <c r="A105" s="163">
        <v>102.8</v>
      </c>
      <c r="B105" s="163">
        <v>103.1</v>
      </c>
      <c r="C105" s="162">
        <v>103.1</v>
      </c>
      <c r="D105" s="161" t="s">
        <v>1062</v>
      </c>
    </row>
    <row r="106" spans="1:5">
      <c r="A106" s="163">
        <v>103</v>
      </c>
      <c r="B106" s="163">
        <v>103.6</v>
      </c>
      <c r="C106" s="162">
        <v>103.6</v>
      </c>
      <c r="D106" s="161" t="s">
        <v>1061</v>
      </c>
    </row>
    <row r="107" spans="1:5">
      <c r="A107" s="163">
        <v>103.4</v>
      </c>
      <c r="B107" s="163">
        <v>104.1</v>
      </c>
      <c r="C107" s="162">
        <v>104</v>
      </c>
      <c r="D107" s="161" t="s">
        <v>1060</v>
      </c>
    </row>
    <row r="108" spans="1:5">
      <c r="A108" s="163">
        <v>102.9</v>
      </c>
      <c r="B108" s="163">
        <v>103.9</v>
      </c>
      <c r="C108" s="162">
        <v>103.7</v>
      </c>
      <c r="D108" s="161" t="s">
        <v>1059</v>
      </c>
    </row>
    <row r="109" spans="1:5">
      <c r="A109" s="230" t="s">
        <v>1078</v>
      </c>
      <c r="B109" s="230"/>
      <c r="C109" s="231"/>
      <c r="D109" s="229" t="s">
        <v>1066</v>
      </c>
      <c r="E109" s="229"/>
    </row>
    <row r="110" spans="1:5">
      <c r="A110" s="163">
        <v>103.1</v>
      </c>
      <c r="B110" s="163">
        <v>104.3</v>
      </c>
      <c r="C110" s="162">
        <v>104.2</v>
      </c>
      <c r="D110" s="161" t="s">
        <v>1072</v>
      </c>
    </row>
    <row r="111" spans="1:5">
      <c r="A111" s="163">
        <v>102.5</v>
      </c>
      <c r="B111" s="163">
        <v>104.3</v>
      </c>
      <c r="C111" s="162">
        <v>104</v>
      </c>
      <c r="D111" s="161" t="s">
        <v>1071</v>
      </c>
    </row>
    <row r="112" spans="1:5">
      <c r="A112" s="163">
        <v>102.8</v>
      </c>
      <c r="B112" s="163">
        <v>104.4</v>
      </c>
      <c r="C112" s="162">
        <v>104.1</v>
      </c>
      <c r="D112" s="161" t="s">
        <v>1070</v>
      </c>
    </row>
    <row r="113" spans="1:5">
      <c r="A113" s="163">
        <v>102.9</v>
      </c>
      <c r="B113" s="163">
        <v>104.2</v>
      </c>
      <c r="C113" s="162">
        <v>104</v>
      </c>
      <c r="D113" s="161" t="s">
        <v>1069</v>
      </c>
    </row>
    <row r="114" spans="1:5">
      <c r="A114" s="163">
        <v>102.9</v>
      </c>
      <c r="B114" s="163">
        <v>104.2</v>
      </c>
      <c r="C114" s="162">
        <v>104</v>
      </c>
      <c r="D114" s="161" t="s">
        <v>1068</v>
      </c>
    </row>
    <row r="115" spans="1:5">
      <c r="A115" s="230" t="s">
        <v>1078</v>
      </c>
      <c r="B115" s="230"/>
      <c r="C115" s="231"/>
      <c r="D115" s="229" t="s">
        <v>1066</v>
      </c>
      <c r="E115" s="229"/>
    </row>
    <row r="116" spans="1:5" ht="21.95" customHeight="1">
      <c r="A116" s="166">
        <v>103.8</v>
      </c>
      <c r="B116" s="166">
        <v>105.4</v>
      </c>
      <c r="C116" s="165">
        <v>105.2</v>
      </c>
      <c r="D116" s="164" t="s">
        <v>935</v>
      </c>
      <c r="E116" s="161">
        <v>2012</v>
      </c>
    </row>
    <row r="117" spans="1:5">
      <c r="A117" s="230" t="s">
        <v>1078</v>
      </c>
      <c r="B117" s="230"/>
      <c r="C117" s="231"/>
      <c r="D117" s="229" t="s">
        <v>1066</v>
      </c>
      <c r="E117" s="229"/>
    </row>
    <row r="118" spans="1:5" ht="21.95" customHeight="1">
      <c r="A118" s="163">
        <v>102.8</v>
      </c>
      <c r="B118" s="163">
        <v>104.2</v>
      </c>
      <c r="C118" s="162">
        <v>104</v>
      </c>
      <c r="D118" s="161" t="s">
        <v>1065</v>
      </c>
      <c r="E118" s="161">
        <v>2012</v>
      </c>
    </row>
    <row r="119" spans="1:5">
      <c r="A119" s="163">
        <v>102.8</v>
      </c>
      <c r="B119" s="163">
        <v>104.1</v>
      </c>
      <c r="C119" s="162">
        <v>104</v>
      </c>
      <c r="D119" s="161" t="s">
        <v>1064</v>
      </c>
    </row>
    <row r="120" spans="1:5">
      <c r="A120" s="163">
        <v>103.2</v>
      </c>
      <c r="B120" s="163">
        <v>104.6</v>
      </c>
      <c r="C120" s="162">
        <v>104.4</v>
      </c>
      <c r="D120" s="161" t="s">
        <v>1063</v>
      </c>
    </row>
    <row r="121" spans="1:5">
      <c r="A121" s="163">
        <v>104</v>
      </c>
      <c r="B121" s="163">
        <v>105.4</v>
      </c>
      <c r="C121" s="162">
        <v>105.3</v>
      </c>
      <c r="D121" s="161" t="s">
        <v>1062</v>
      </c>
    </row>
    <row r="122" spans="1:5">
      <c r="A122" s="163">
        <v>104</v>
      </c>
      <c r="B122" s="163">
        <v>105.4</v>
      </c>
      <c r="C122" s="162">
        <v>105.3</v>
      </c>
      <c r="D122" s="161" t="s">
        <v>1061</v>
      </c>
    </row>
    <row r="123" spans="1:5">
      <c r="A123" s="163">
        <v>103.6</v>
      </c>
      <c r="B123" s="163">
        <v>105.3</v>
      </c>
      <c r="C123" s="162">
        <v>105</v>
      </c>
      <c r="D123" s="161" t="s">
        <v>1060</v>
      </c>
    </row>
    <row r="124" spans="1:5">
      <c r="A124" s="163">
        <v>103.4</v>
      </c>
      <c r="B124" s="163">
        <v>105.3</v>
      </c>
      <c r="C124" s="162">
        <v>105.1</v>
      </c>
      <c r="D124" s="161" t="s">
        <v>1059</v>
      </c>
    </row>
    <row r="125" spans="1:5">
      <c r="A125" s="163">
        <v>104.5</v>
      </c>
      <c r="B125" s="163">
        <v>106.2</v>
      </c>
      <c r="C125" s="162">
        <v>106.2</v>
      </c>
      <c r="D125" s="161" t="s">
        <v>1072</v>
      </c>
    </row>
    <row r="126" spans="1:5">
      <c r="A126" s="163">
        <v>104.5</v>
      </c>
      <c r="B126" s="163">
        <v>106.1</v>
      </c>
      <c r="C126" s="162">
        <v>106.2</v>
      </c>
      <c r="D126" s="161" t="s">
        <v>1071</v>
      </c>
    </row>
    <row r="127" spans="1:5">
      <c r="A127" s="163">
        <v>104.5</v>
      </c>
      <c r="B127" s="163">
        <v>106</v>
      </c>
      <c r="C127" s="162">
        <v>106</v>
      </c>
      <c r="D127" s="161" t="s">
        <v>1070</v>
      </c>
    </row>
    <row r="128" spans="1:5">
      <c r="A128" s="163">
        <v>103.9</v>
      </c>
      <c r="B128" s="163">
        <v>105.7</v>
      </c>
      <c r="C128" s="162">
        <v>105.5</v>
      </c>
      <c r="D128" s="161" t="s">
        <v>1069</v>
      </c>
    </row>
    <row r="129" spans="1:5">
      <c r="A129" s="163">
        <v>104.1</v>
      </c>
      <c r="B129" s="163">
        <v>106</v>
      </c>
      <c r="C129" s="162">
        <v>105.7</v>
      </c>
      <c r="D129" s="161" t="s">
        <v>1068</v>
      </c>
    </row>
    <row r="130" spans="1:5" ht="5.0999999999999996" customHeight="1">
      <c r="A130" s="179"/>
      <c r="B130" s="179"/>
      <c r="C130" s="178"/>
      <c r="D130" s="177"/>
      <c r="E130" s="176"/>
    </row>
    <row r="131" spans="1:5" ht="17.100000000000001" customHeight="1" thickBot="1">
      <c r="A131" s="218"/>
      <c r="B131" s="218"/>
      <c r="C131" s="218"/>
      <c r="D131" s="218"/>
      <c r="E131" s="218"/>
    </row>
    <row r="132" spans="1:5" ht="50.1" customHeight="1" thickTop="1">
      <c r="A132" s="219" t="s">
        <v>1076</v>
      </c>
      <c r="B132" s="220"/>
      <c r="C132" s="221"/>
      <c r="D132" s="175"/>
      <c r="E132" s="175"/>
    </row>
    <row r="133" spans="1:5" ht="56.1" customHeight="1">
      <c r="A133" s="174" t="s">
        <v>1075</v>
      </c>
      <c r="B133" s="174" t="s">
        <v>1074</v>
      </c>
      <c r="C133" s="174" t="s">
        <v>1073</v>
      </c>
      <c r="D133" s="168"/>
      <c r="E133" s="173"/>
    </row>
    <row r="134" spans="1:5" ht="12" customHeight="1">
      <c r="A134" s="222"/>
      <c r="B134" s="222"/>
      <c r="C134" s="223"/>
      <c r="D134" s="172"/>
      <c r="E134" s="171"/>
    </row>
    <row r="135" spans="1:5" ht="5.0999999999999996" customHeight="1">
      <c r="A135" s="170"/>
      <c r="B135" s="170"/>
      <c r="C135" s="169"/>
      <c r="D135" s="168"/>
      <c r="E135" s="167"/>
    </row>
    <row r="136" spans="1:5">
      <c r="A136" s="230"/>
      <c r="B136" s="230"/>
      <c r="C136" s="231"/>
      <c r="D136" s="229" t="s">
        <v>1066</v>
      </c>
      <c r="E136" s="229"/>
    </row>
    <row r="137" spans="1:5" ht="21.95" customHeight="1">
      <c r="A137" s="166">
        <v>101.1</v>
      </c>
      <c r="B137" s="166">
        <v>101.5</v>
      </c>
      <c r="C137" s="165">
        <v>101.6</v>
      </c>
      <c r="D137" s="164" t="s">
        <v>935</v>
      </c>
      <c r="E137" s="161">
        <v>2013</v>
      </c>
    </row>
    <row r="138" spans="1:5" ht="21.95" customHeight="1">
      <c r="A138" s="163">
        <v>100.1</v>
      </c>
      <c r="B138" s="163">
        <v>100.3</v>
      </c>
      <c r="C138" s="162">
        <v>100.3</v>
      </c>
      <c r="D138" s="161" t="s">
        <v>1065</v>
      </c>
      <c r="E138" s="161">
        <v>2013</v>
      </c>
    </row>
    <row r="139" spans="1:5">
      <c r="A139" s="163">
        <v>100.2</v>
      </c>
      <c r="B139" s="163">
        <v>100.2</v>
      </c>
      <c r="C139" s="162">
        <v>100.3</v>
      </c>
      <c r="D139" s="161" t="s">
        <v>1064</v>
      </c>
    </row>
    <row r="140" spans="1:5">
      <c r="A140" s="163">
        <v>100.2</v>
      </c>
      <c r="B140" s="163">
        <v>100.5</v>
      </c>
      <c r="C140" s="162">
        <v>100.5</v>
      </c>
      <c r="D140" s="161" t="s">
        <v>1063</v>
      </c>
    </row>
    <row r="141" spans="1:5">
      <c r="A141" s="163">
        <v>100.4</v>
      </c>
      <c r="B141" s="163">
        <v>100.8</v>
      </c>
      <c r="C141" s="162">
        <v>100.9</v>
      </c>
      <c r="D141" s="161" t="s">
        <v>1062</v>
      </c>
    </row>
    <row r="142" spans="1:5">
      <c r="A142" s="163">
        <v>100.5</v>
      </c>
      <c r="B142" s="163">
        <v>100.9</v>
      </c>
      <c r="C142" s="162">
        <v>101</v>
      </c>
      <c r="D142" s="161" t="s">
        <v>1061</v>
      </c>
    </row>
    <row r="143" spans="1:5">
      <c r="A143" s="163">
        <v>101.5</v>
      </c>
      <c r="B143" s="163">
        <v>101.7</v>
      </c>
      <c r="C143" s="162">
        <v>101.8</v>
      </c>
      <c r="D143" s="161" t="s">
        <v>1060</v>
      </c>
    </row>
    <row r="144" spans="1:5">
      <c r="A144" s="163">
        <v>101.6</v>
      </c>
      <c r="B144" s="163">
        <v>102</v>
      </c>
      <c r="C144" s="162">
        <v>102.1</v>
      </c>
      <c r="D144" s="161" t="s">
        <v>1059</v>
      </c>
    </row>
    <row r="145" spans="1:5">
      <c r="A145" s="163">
        <v>101.6</v>
      </c>
      <c r="B145" s="163">
        <v>102.2</v>
      </c>
      <c r="C145" s="162">
        <v>102.3</v>
      </c>
      <c r="D145" s="161" t="s">
        <v>1072</v>
      </c>
    </row>
    <row r="146" spans="1:5">
      <c r="A146" s="163">
        <v>101.6</v>
      </c>
      <c r="B146" s="163">
        <v>102.3</v>
      </c>
      <c r="C146" s="162">
        <v>102.3</v>
      </c>
      <c r="D146" s="161" t="s">
        <v>1071</v>
      </c>
    </row>
    <row r="147" spans="1:5">
      <c r="A147" s="163">
        <v>101.9</v>
      </c>
      <c r="B147" s="163">
        <v>102.3</v>
      </c>
      <c r="C147" s="162">
        <v>102.6</v>
      </c>
      <c r="D147" s="161" t="s">
        <v>1070</v>
      </c>
    </row>
    <row r="148" spans="1:5">
      <c r="A148" s="163">
        <v>101.5</v>
      </c>
      <c r="B148" s="163">
        <v>102</v>
      </c>
      <c r="C148" s="162">
        <v>102.2</v>
      </c>
      <c r="D148" s="161" t="s">
        <v>1069</v>
      </c>
    </row>
    <row r="149" spans="1:5">
      <c r="A149" s="163">
        <v>101.8</v>
      </c>
      <c r="B149" s="163">
        <v>102.2</v>
      </c>
      <c r="C149" s="162">
        <v>102.3</v>
      </c>
      <c r="D149" s="161" t="s">
        <v>1068</v>
      </c>
    </row>
    <row r="150" spans="1:5">
      <c r="A150" s="230"/>
      <c r="B150" s="230"/>
      <c r="C150" s="231"/>
      <c r="D150" s="229" t="s">
        <v>1066</v>
      </c>
      <c r="E150" s="229"/>
    </row>
    <row r="151" spans="1:5" ht="21.95" customHeight="1">
      <c r="A151" s="166">
        <v>100.9</v>
      </c>
      <c r="B151" s="166">
        <v>102</v>
      </c>
      <c r="C151" s="165">
        <v>102</v>
      </c>
      <c r="D151" s="164" t="s">
        <v>935</v>
      </c>
      <c r="E151" s="161">
        <v>2014</v>
      </c>
    </row>
    <row r="152" spans="1:5" ht="21.95" customHeight="1">
      <c r="A152" s="163">
        <v>101.2</v>
      </c>
      <c r="B152" s="163">
        <v>101.5</v>
      </c>
      <c r="C152" s="162">
        <v>101.7</v>
      </c>
      <c r="D152" s="161" t="s">
        <v>1065</v>
      </c>
      <c r="E152" s="161">
        <v>2014</v>
      </c>
    </row>
    <row r="153" spans="1:5">
      <c r="A153" s="163">
        <v>100.8</v>
      </c>
      <c r="B153" s="163">
        <v>101.4</v>
      </c>
      <c r="C153" s="162">
        <v>101.5</v>
      </c>
      <c r="D153" s="161" t="s">
        <v>1064</v>
      </c>
    </row>
    <row r="154" spans="1:5">
      <c r="A154" s="163">
        <v>100.8</v>
      </c>
      <c r="B154" s="163">
        <v>101.7</v>
      </c>
      <c r="C154" s="162">
        <v>101.8</v>
      </c>
      <c r="D154" s="161" t="s">
        <v>1063</v>
      </c>
    </row>
    <row r="155" spans="1:5">
      <c r="A155" s="163">
        <v>101</v>
      </c>
      <c r="B155" s="163">
        <v>101.8</v>
      </c>
      <c r="C155" s="162">
        <v>101.9</v>
      </c>
      <c r="D155" s="161" t="s">
        <v>1062</v>
      </c>
    </row>
    <row r="156" spans="1:5">
      <c r="A156" s="163">
        <v>101.1</v>
      </c>
      <c r="B156" s="163">
        <v>102</v>
      </c>
      <c r="C156" s="162">
        <v>102</v>
      </c>
      <c r="D156" s="161" t="s">
        <v>1061</v>
      </c>
    </row>
    <row r="157" spans="1:5">
      <c r="A157" s="163">
        <v>101.3</v>
      </c>
      <c r="B157" s="163">
        <v>102.3</v>
      </c>
      <c r="C157" s="162">
        <v>102.3</v>
      </c>
      <c r="D157" s="161" t="s">
        <v>1060</v>
      </c>
    </row>
    <row r="158" spans="1:5">
      <c r="A158" s="163">
        <v>101.1</v>
      </c>
      <c r="B158" s="163">
        <v>102.3</v>
      </c>
      <c r="C158" s="162">
        <v>102.4</v>
      </c>
      <c r="D158" s="161" t="s">
        <v>1059</v>
      </c>
    </row>
    <row r="159" spans="1:5">
      <c r="A159" s="163">
        <v>100.9</v>
      </c>
      <c r="B159" s="163">
        <v>102.2</v>
      </c>
      <c r="C159" s="162">
        <v>102.3</v>
      </c>
      <c r="D159" s="161" t="s">
        <v>1072</v>
      </c>
    </row>
    <row r="160" spans="1:5">
      <c r="A160" s="163">
        <v>100.4</v>
      </c>
      <c r="B160" s="163">
        <v>101.9</v>
      </c>
      <c r="C160" s="162">
        <v>102</v>
      </c>
      <c r="D160" s="161" t="s">
        <v>1071</v>
      </c>
    </row>
    <row r="161" spans="1:5">
      <c r="A161" s="163">
        <v>100.8</v>
      </c>
      <c r="B161" s="163">
        <v>102.3</v>
      </c>
      <c r="C161" s="162">
        <v>102.3</v>
      </c>
      <c r="D161" s="161" t="s">
        <v>1070</v>
      </c>
    </row>
    <row r="162" spans="1:5">
      <c r="A162" s="163">
        <v>100.5</v>
      </c>
      <c r="B162" s="163">
        <v>102.1</v>
      </c>
      <c r="C162" s="162">
        <v>102.1</v>
      </c>
      <c r="D162" s="161" t="s">
        <v>1069</v>
      </c>
    </row>
    <row r="163" spans="1:5">
      <c r="A163" s="163">
        <v>100.4</v>
      </c>
      <c r="B163" s="163">
        <v>102.2</v>
      </c>
      <c r="C163" s="162">
        <v>102.1</v>
      </c>
      <c r="D163" s="161" t="s">
        <v>1068</v>
      </c>
    </row>
    <row r="164" spans="1:5">
      <c r="A164" s="230" t="s">
        <v>1067</v>
      </c>
      <c r="B164" s="230"/>
      <c r="C164" s="231"/>
      <c r="D164" s="229" t="s">
        <v>1066</v>
      </c>
      <c r="E164" s="229"/>
    </row>
    <row r="165" spans="1:5" ht="21.95" customHeight="1">
      <c r="A165" s="163">
        <v>98.7</v>
      </c>
      <c r="B165" s="163">
        <v>99.3</v>
      </c>
      <c r="C165" s="162">
        <v>99.2</v>
      </c>
      <c r="D165" s="161" t="s">
        <v>1065</v>
      </c>
      <c r="E165" s="161">
        <v>2015</v>
      </c>
    </row>
    <row r="166" spans="1:5">
      <c r="A166" s="163">
        <v>97.8</v>
      </c>
      <c r="B166" s="163">
        <v>98.5</v>
      </c>
      <c r="C166" s="162">
        <v>98.5</v>
      </c>
      <c r="D166" s="161" t="s">
        <v>1064</v>
      </c>
    </row>
    <row r="167" spans="1:5">
      <c r="A167" s="163">
        <v>97.9</v>
      </c>
      <c r="B167" s="163">
        <v>98.9</v>
      </c>
      <c r="C167" s="162">
        <v>98.8</v>
      </c>
      <c r="D167" s="161" t="s">
        <v>1063</v>
      </c>
    </row>
    <row r="168" spans="1:5">
      <c r="A168" s="163">
        <v>98.8</v>
      </c>
      <c r="B168" s="163">
        <v>99.3</v>
      </c>
      <c r="C168" s="162">
        <v>99.4</v>
      </c>
      <c r="D168" s="161" t="s">
        <v>1062</v>
      </c>
    </row>
    <row r="169" spans="1:5">
      <c r="A169" s="163">
        <v>99</v>
      </c>
      <c r="B169" s="163">
        <v>99.4</v>
      </c>
      <c r="C169" s="162">
        <v>99.6</v>
      </c>
      <c r="D169" s="161" t="s">
        <v>1061</v>
      </c>
    </row>
    <row r="170" spans="1:5">
      <c r="A170" s="163">
        <v>99.2</v>
      </c>
      <c r="B170" s="163">
        <v>99.8</v>
      </c>
      <c r="C170" s="162">
        <v>99.9</v>
      </c>
      <c r="D170" s="161" t="s">
        <v>1060</v>
      </c>
    </row>
    <row r="171" spans="1:5">
      <c r="A171" s="163">
        <v>99.1</v>
      </c>
      <c r="B171" s="163">
        <v>100</v>
      </c>
      <c r="C171" s="162">
        <v>100.1</v>
      </c>
      <c r="D171" s="161" t="s">
        <v>1059</v>
      </c>
    </row>
    <row r="172" spans="1:5" ht="5.0999999999999996" customHeight="1" thickBot="1">
      <c r="A172" s="159"/>
      <c r="B172" s="159"/>
      <c r="C172" s="160"/>
      <c r="D172" s="159"/>
      <c r="E172" s="159"/>
    </row>
    <row r="173" spans="1:5" ht="5.0999999999999996" customHeight="1" thickTop="1"/>
    <row r="174" spans="1:5">
      <c r="A174" s="224"/>
      <c r="B174" s="224"/>
      <c r="C174" s="224"/>
      <c r="D174" s="224"/>
      <c r="E174" s="224"/>
    </row>
    <row r="175" spans="1:5">
      <c r="A175" s="224"/>
      <c r="B175" s="224"/>
      <c r="C175" s="224"/>
      <c r="D175" s="224"/>
      <c r="E175" s="224"/>
    </row>
    <row r="176" spans="1:5">
      <c r="A176" s="224"/>
      <c r="B176" s="224"/>
      <c r="C176" s="224"/>
      <c r="D176" s="224"/>
      <c r="E176" s="224"/>
    </row>
    <row r="177" spans="1:5">
      <c r="A177" s="224"/>
      <c r="B177" s="224"/>
      <c r="C177" s="224"/>
      <c r="D177" s="224"/>
      <c r="E177" s="224"/>
    </row>
    <row r="178" spans="1:5">
      <c r="A178" s="224"/>
      <c r="B178" s="224"/>
      <c r="C178" s="224"/>
      <c r="D178" s="224"/>
      <c r="E178" s="224"/>
    </row>
    <row r="179" spans="1:5">
      <c r="A179" s="224"/>
      <c r="B179" s="224"/>
      <c r="C179" s="224"/>
      <c r="D179" s="224"/>
      <c r="E179" s="224"/>
    </row>
    <row r="180" spans="1:5">
      <c r="A180" s="224"/>
      <c r="B180" s="224"/>
      <c r="C180" s="224"/>
      <c r="D180" s="224"/>
      <c r="E180" s="224"/>
    </row>
    <row r="181" spans="1:5">
      <c r="A181" s="224"/>
      <c r="B181" s="224"/>
      <c r="C181" s="224"/>
      <c r="D181" s="224"/>
      <c r="E181" s="224"/>
    </row>
    <row r="182" spans="1:5">
      <c r="A182" s="224"/>
      <c r="B182" s="224"/>
      <c r="C182" s="224"/>
      <c r="D182" s="224"/>
      <c r="E182" s="224"/>
    </row>
    <row r="183" spans="1:5">
      <c r="A183" s="224"/>
      <c r="B183" s="224"/>
      <c r="C183" s="224"/>
      <c r="D183" s="224"/>
      <c r="E183" s="224"/>
    </row>
    <row r="184" spans="1:5">
      <c r="A184" s="224"/>
      <c r="B184" s="224"/>
      <c r="C184" s="224"/>
      <c r="D184" s="224"/>
      <c r="E184" s="224"/>
    </row>
    <row r="185" spans="1:5">
      <c r="A185" s="224"/>
      <c r="B185" s="224"/>
      <c r="C185" s="224"/>
      <c r="D185" s="224"/>
      <c r="E185" s="224"/>
    </row>
    <row r="186" spans="1:5">
      <c r="A186" s="224"/>
      <c r="B186" s="224"/>
      <c r="C186" s="224"/>
      <c r="D186" s="224"/>
      <c r="E186" s="224"/>
    </row>
    <row r="187" spans="1:5">
      <c r="A187" s="224"/>
      <c r="B187" s="224"/>
      <c r="C187" s="224"/>
      <c r="D187" s="224"/>
      <c r="E187" s="224"/>
    </row>
    <row r="188" spans="1:5">
      <c r="A188" s="224"/>
      <c r="B188" s="224"/>
      <c r="C188" s="224"/>
      <c r="D188" s="224"/>
      <c r="E188" s="224"/>
    </row>
    <row r="189" spans="1:5">
      <c r="A189" s="224"/>
      <c r="B189" s="224"/>
      <c r="C189" s="224"/>
      <c r="D189" s="224"/>
      <c r="E189" s="224"/>
    </row>
    <row r="190" spans="1:5">
      <c r="A190" s="224"/>
      <c r="B190" s="224"/>
      <c r="C190" s="224"/>
      <c r="D190" s="224"/>
      <c r="E190" s="224"/>
    </row>
    <row r="191" spans="1:5">
      <c r="A191" s="224"/>
      <c r="B191" s="224"/>
      <c r="C191" s="224"/>
      <c r="D191" s="224"/>
      <c r="E191" s="224"/>
    </row>
    <row r="192" spans="1:5">
      <c r="A192" s="224"/>
      <c r="B192" s="224"/>
      <c r="C192" s="224"/>
      <c r="D192" s="224"/>
      <c r="E192" s="224"/>
    </row>
    <row r="193" spans="1:5">
      <c r="A193" s="224"/>
      <c r="B193" s="224"/>
      <c r="C193" s="224"/>
      <c r="D193" s="224"/>
      <c r="E193" s="224"/>
    </row>
    <row r="194" spans="1:5">
      <c r="A194" s="224"/>
      <c r="B194" s="224"/>
      <c r="C194" s="224"/>
      <c r="D194" s="224"/>
      <c r="E194" s="224"/>
    </row>
    <row r="195" spans="1:5">
      <c r="A195" s="224"/>
      <c r="B195" s="224"/>
      <c r="C195" s="224"/>
      <c r="D195" s="224"/>
      <c r="E195" s="224"/>
    </row>
    <row r="196" spans="1:5">
      <c r="A196" s="224"/>
      <c r="B196" s="224"/>
      <c r="C196" s="224"/>
      <c r="D196" s="224"/>
      <c r="E196" s="224"/>
    </row>
    <row r="197" spans="1:5">
      <c r="A197" s="224"/>
      <c r="B197" s="224"/>
      <c r="C197" s="224"/>
      <c r="D197" s="224"/>
      <c r="E197" s="224"/>
    </row>
    <row r="198" spans="1:5">
      <c r="A198" s="224"/>
      <c r="B198" s="224"/>
      <c r="C198" s="224"/>
      <c r="D198" s="224"/>
      <c r="E198" s="224"/>
    </row>
    <row r="199" spans="1:5">
      <c r="A199" s="224"/>
      <c r="B199" s="224"/>
      <c r="C199" s="224"/>
      <c r="D199" s="224"/>
      <c r="E199" s="224"/>
    </row>
    <row r="200" spans="1:5">
      <c r="A200" s="224"/>
      <c r="B200" s="224"/>
      <c r="C200" s="224"/>
      <c r="D200" s="224"/>
      <c r="E200" s="224"/>
    </row>
    <row r="201" spans="1:5">
      <c r="A201" s="224"/>
      <c r="B201" s="224"/>
      <c r="C201" s="224"/>
      <c r="D201" s="224"/>
      <c r="E201" s="224"/>
    </row>
    <row r="202" spans="1:5">
      <c r="A202" s="224"/>
      <c r="B202" s="224"/>
      <c r="C202" s="224"/>
      <c r="D202" s="224"/>
      <c r="E202" s="224"/>
    </row>
    <row r="203" spans="1:5">
      <c r="A203" s="224"/>
      <c r="B203" s="224"/>
      <c r="C203" s="224"/>
      <c r="D203" s="224"/>
      <c r="E203" s="224"/>
    </row>
    <row r="204" spans="1:5">
      <c r="A204" s="224"/>
      <c r="B204" s="224"/>
      <c r="C204" s="224"/>
      <c r="D204" s="224"/>
      <c r="E204" s="224"/>
    </row>
    <row r="205" spans="1:5">
      <c r="A205" s="224"/>
      <c r="B205" s="224"/>
      <c r="C205" s="224"/>
      <c r="D205" s="224"/>
      <c r="E205" s="224"/>
    </row>
    <row r="206" spans="1:5" ht="17.100000000000001" customHeight="1">
      <c r="A206" s="225"/>
      <c r="B206" s="225"/>
      <c r="C206" s="225"/>
      <c r="D206" s="225"/>
      <c r="E206" s="226"/>
    </row>
    <row r="207" spans="1:5">
      <c r="A207" s="216"/>
      <c r="B207" s="216"/>
      <c r="C207" s="216"/>
      <c r="D207" s="216"/>
      <c r="E207" s="217"/>
    </row>
  </sheetData>
  <mergeCells count="75">
    <mergeCell ref="D36:E36"/>
    <mergeCell ref="A39:C39"/>
    <mergeCell ref="D39:E39"/>
    <mergeCell ref="A36:C36"/>
    <mergeCell ref="D8:E8"/>
    <mergeCell ref="A22:C22"/>
    <mergeCell ref="D22:E22"/>
    <mergeCell ref="A8:C8"/>
    <mergeCell ref="D85:E85"/>
    <mergeCell ref="A88:C88"/>
    <mergeCell ref="D88:E88"/>
    <mergeCell ref="A85:C85"/>
    <mergeCell ref="D51:E51"/>
    <mergeCell ref="A71:C71"/>
    <mergeCell ref="D71:E71"/>
    <mergeCell ref="A51:C51"/>
    <mergeCell ref="D117:E117"/>
    <mergeCell ref="A115:C115"/>
    <mergeCell ref="D100:E100"/>
    <mergeCell ref="A109:C109"/>
    <mergeCell ref="D109:E109"/>
    <mergeCell ref="A100:C100"/>
    <mergeCell ref="F2:U2"/>
    <mergeCell ref="F3:U3"/>
    <mergeCell ref="F1:U1"/>
    <mergeCell ref="A174:E174"/>
    <mergeCell ref="A132:C132"/>
    <mergeCell ref="D164:E164"/>
    <mergeCell ref="A4:C4"/>
    <mergeCell ref="A6:C6"/>
    <mergeCell ref="A134:C134"/>
    <mergeCell ref="A164:C164"/>
    <mergeCell ref="D136:E136"/>
    <mergeCell ref="A150:C150"/>
    <mergeCell ref="D150:E150"/>
    <mergeCell ref="A136:C136"/>
    <mergeCell ref="D115:E115"/>
    <mergeCell ref="A117:C117"/>
    <mergeCell ref="A179:E179"/>
    <mergeCell ref="A180:E180"/>
    <mergeCell ref="A181:E181"/>
    <mergeCell ref="A182:E182"/>
    <mergeCell ref="A175:E175"/>
    <mergeCell ref="A176:E176"/>
    <mergeCell ref="A177:E177"/>
    <mergeCell ref="A178:E178"/>
    <mergeCell ref="A187:E187"/>
    <mergeCell ref="A188:E188"/>
    <mergeCell ref="A189:E189"/>
    <mergeCell ref="A190:E190"/>
    <mergeCell ref="A183:E183"/>
    <mergeCell ref="A184:E184"/>
    <mergeCell ref="A185:E185"/>
    <mergeCell ref="A186:E186"/>
    <mergeCell ref="A198:E198"/>
    <mergeCell ref="A191:E191"/>
    <mergeCell ref="A192:E192"/>
    <mergeCell ref="A193:E193"/>
    <mergeCell ref="A194:E194"/>
    <mergeCell ref="A207:E207"/>
    <mergeCell ref="A66:E66"/>
    <mergeCell ref="A67:C67"/>
    <mergeCell ref="A69:C69"/>
    <mergeCell ref="A131:E131"/>
    <mergeCell ref="A203:E203"/>
    <mergeCell ref="A204:E204"/>
    <mergeCell ref="A205:E205"/>
    <mergeCell ref="A206:E206"/>
    <mergeCell ref="A199:E199"/>
    <mergeCell ref="A200:E200"/>
    <mergeCell ref="A201:E201"/>
    <mergeCell ref="A202:E202"/>
    <mergeCell ref="A195:E195"/>
    <mergeCell ref="A196:E196"/>
    <mergeCell ref="A197:E197"/>
  </mergeCells>
  <printOptions horizontalCentered="1"/>
  <pageMargins left="0.55118110236220463" right="0.55118110236220463" top="0.6692913385826772" bottom="0.74803149606299213" header="0" footer="0.59055118110236215"/>
  <pageSetup paperSize="9" scale="72" orientation="portrait" r:id="rId1"/>
  <headerFooter alignWithMargins="0"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Sheet1</vt:lpstr>
      <vt:lpstr>Sheet2</vt:lpstr>
      <vt:lpstr>חישוב השונות במקדם חברתי כלכלי</vt:lpstr>
      <vt:lpstr>g1.2</vt:lpstr>
      <vt:lpstr>g1.2!Print_Area</vt:lpstr>
      <vt:lpstr>'חישוב השונות במקדם חברתי כלכלי'!Print_Titles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2015-10-15T14:51:08Z</dcterms:modified>
</cp:coreProperties>
</file>