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gev\OneDrive\מסמכים\MuniIndex\לקוחות של המדד המוניציפלי\גשר לעתיד\MRI רשות מקומית\קבצי נתונים לפרמטרים וחומר רקע\תחבורה\"/>
    </mc:Choice>
  </mc:AlternateContent>
  <xr:revisionPtr revIDLastSave="12" documentId="11_A0C411B3F5DE537F3A719D8F7AA3B484AFA307F5" xr6:coauthVersionLast="44" xr6:coauthVersionMax="44" xr10:uidLastSave="{48F7A5AA-4629-4170-9586-F7D2DFA34FBC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Sheet1!$I$1:$Q$51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B24" i="1" l="1"/>
  <c r="AB26" i="1" s="1"/>
  <c r="AB25" i="1" l="1"/>
  <c r="Y3" i="1" l="1"/>
  <c r="Y4" i="1"/>
  <c r="N2" i="1" s="1"/>
  <c r="Y5" i="1"/>
  <c r="N3" i="1" s="1"/>
  <c r="Y6" i="1"/>
  <c r="N4" i="1" s="1"/>
  <c r="Y7" i="1"/>
  <c r="N5" i="1" s="1"/>
  <c r="Y8" i="1"/>
  <c r="N6" i="1" s="1"/>
  <c r="Y9" i="1"/>
  <c r="N7" i="1" s="1"/>
  <c r="Y10" i="1"/>
  <c r="N8" i="1" s="1"/>
  <c r="Y11" i="1"/>
  <c r="N9" i="1" s="1"/>
  <c r="Y12" i="1"/>
  <c r="N10" i="1" s="1"/>
  <c r="Y13" i="1"/>
  <c r="N11" i="1" s="1"/>
  <c r="Y14" i="1"/>
  <c r="N12" i="1" s="1"/>
  <c r="Y15" i="1"/>
  <c r="N13" i="1" s="1"/>
  <c r="Y16" i="1"/>
  <c r="N14" i="1" s="1"/>
  <c r="Y17" i="1"/>
  <c r="N15" i="1" s="1"/>
  <c r="Y18" i="1"/>
  <c r="N16" i="1" s="1"/>
  <c r="Y19" i="1"/>
  <c r="N17" i="1" s="1"/>
  <c r="Y20" i="1"/>
  <c r="N18" i="1" s="1"/>
  <c r="Y21" i="1"/>
  <c r="N19" i="1" s="1"/>
  <c r="Y22" i="1"/>
  <c r="N20" i="1" s="1"/>
  <c r="Y23" i="1"/>
  <c r="N21" i="1" s="1"/>
  <c r="Y24" i="1"/>
  <c r="N22" i="1" s="1"/>
  <c r="Y25" i="1"/>
  <c r="N23" i="1" s="1"/>
  <c r="Y26" i="1"/>
  <c r="N24" i="1" s="1"/>
  <c r="Y27" i="1"/>
  <c r="N25" i="1" s="1"/>
  <c r="Y28" i="1"/>
  <c r="N26" i="1" s="1"/>
  <c r="Y29" i="1"/>
  <c r="N27" i="1" s="1"/>
  <c r="Y30" i="1"/>
  <c r="N28" i="1" s="1"/>
  <c r="Y31" i="1"/>
  <c r="N29" i="1" s="1"/>
  <c r="Y32" i="1"/>
  <c r="N30" i="1" s="1"/>
  <c r="Y33" i="1"/>
  <c r="N31" i="1" s="1"/>
  <c r="Y34" i="1"/>
  <c r="N32" i="1" s="1"/>
  <c r="Y35" i="1"/>
  <c r="N33" i="1" s="1"/>
  <c r="Y36" i="1"/>
  <c r="N34" i="1" s="1"/>
  <c r="Y37" i="1"/>
  <c r="N35" i="1" s="1"/>
  <c r="Y38" i="1"/>
  <c r="N36" i="1" s="1"/>
  <c r="Y39" i="1"/>
  <c r="N37" i="1" s="1"/>
  <c r="Y40" i="1"/>
  <c r="N38" i="1" s="1"/>
  <c r="Y41" i="1"/>
  <c r="N39" i="1" s="1"/>
  <c r="Y42" i="1"/>
  <c r="Y43" i="1"/>
  <c r="N40" i="1" s="1"/>
  <c r="Y44" i="1"/>
  <c r="N41" i="1" s="1"/>
  <c r="Y45" i="1"/>
  <c r="N42" i="1" s="1"/>
  <c r="Y46" i="1"/>
  <c r="N43" i="1" s="1"/>
  <c r="Y47" i="1"/>
  <c r="N44" i="1" s="1"/>
  <c r="Y48" i="1"/>
  <c r="Y49" i="1"/>
  <c r="N45" i="1" s="1"/>
  <c r="Y50" i="1"/>
  <c r="N46" i="1" s="1"/>
  <c r="Y51" i="1"/>
  <c r="N47" i="1" s="1"/>
  <c r="Y52" i="1"/>
  <c r="N48" i="1" s="1"/>
  <c r="Y53" i="1"/>
  <c r="N49" i="1" s="1"/>
  <c r="Y54" i="1"/>
  <c r="N50" i="1" s="1"/>
  <c r="Y55" i="1"/>
  <c r="N51" i="1" s="1"/>
  <c r="Y2" i="1"/>
  <c r="M2" i="1" l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54" i="1"/>
  <c r="M45" i="1"/>
  <c r="M46" i="1"/>
  <c r="M47" i="1"/>
  <c r="M48" i="1"/>
  <c r="M49" i="1"/>
  <c r="M50" i="1"/>
  <c r="M51" i="1"/>
  <c r="J2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54" i="1"/>
  <c r="J45" i="1"/>
  <c r="J46" i="1"/>
  <c r="J47" i="1"/>
  <c r="J48" i="1"/>
  <c r="J49" i="1"/>
  <c r="J50" i="1"/>
  <c r="J51" i="1"/>
</calcChain>
</file>

<file path=xl/sharedStrings.xml><?xml version="1.0" encoding="utf-8"?>
<sst xmlns="http://schemas.openxmlformats.org/spreadsheetml/2006/main" count="402" uniqueCount="292">
  <si>
    <t>שם הרשות</t>
  </si>
  <si>
    <t>אבו גוש</t>
  </si>
  <si>
    <t>אבו סנאן</t>
  </si>
  <si>
    <t>אבן יהודה</t>
  </si>
  <si>
    <t>אום אל-פחם</t>
  </si>
  <si>
    <t>אופקים</t>
  </si>
  <si>
    <t>אור יהודה</t>
  </si>
  <si>
    <t>אור עקיבא</t>
  </si>
  <si>
    <t>אורנית</t>
  </si>
  <si>
    <t>אזור</t>
  </si>
  <si>
    <t>אילת</t>
  </si>
  <si>
    <t>אכסאל</t>
  </si>
  <si>
    <t>אל-בטוף</t>
  </si>
  <si>
    <t>אל קסום</t>
  </si>
  <si>
    <t>אלונה</t>
  </si>
  <si>
    <t>אליכין</t>
  </si>
  <si>
    <t>אלעד</t>
  </si>
  <si>
    <t>אלפי מנשה</t>
  </si>
  <si>
    <t>אלקנה</t>
  </si>
  <si>
    <t>אעבלין</t>
  </si>
  <si>
    <t>אפרת</t>
  </si>
  <si>
    <t>אריאל</t>
  </si>
  <si>
    <t>אשדוד</t>
  </si>
  <si>
    <t>אשכול</t>
  </si>
  <si>
    <t>אשקלון</t>
  </si>
  <si>
    <t>באקה אל-גרביה</t>
  </si>
  <si>
    <t>באר טוביה</t>
  </si>
  <si>
    <t>באר יעקב</t>
  </si>
  <si>
    <t>באר שבע</t>
  </si>
  <si>
    <t>בוסתן אל-מרג'</t>
  </si>
  <si>
    <t>בועיינה-נוג'ידאת</t>
  </si>
  <si>
    <t>בוקעאתא</t>
  </si>
  <si>
    <t>ביר אל-מכסור</t>
  </si>
  <si>
    <t>בית אל</t>
  </si>
  <si>
    <t>בית אריה</t>
  </si>
  <si>
    <t>בית ג'ן</t>
  </si>
  <si>
    <t>בית דגן</t>
  </si>
  <si>
    <t>בית שאן</t>
  </si>
  <si>
    <t>בית שמש</t>
  </si>
  <si>
    <t>ביתר עילית</t>
  </si>
  <si>
    <t>בני ברק</t>
  </si>
  <si>
    <t>בני עי"ש</t>
  </si>
  <si>
    <t>בני שמעון</t>
  </si>
  <si>
    <t>בנימינה-גבעת עדה*</t>
  </si>
  <si>
    <t>בסמ"ה</t>
  </si>
  <si>
    <t>בסמת טבעון</t>
  </si>
  <si>
    <t>בענה</t>
  </si>
  <si>
    <t>ברנר</t>
  </si>
  <si>
    <t>בת ים</t>
  </si>
  <si>
    <t>ג'דיידה-מכר</t>
  </si>
  <si>
    <t>ג'ולס</t>
  </si>
  <si>
    <t>ג'לג'וליה</t>
  </si>
  <si>
    <t>ג'סר א-זרקא</t>
  </si>
  <si>
    <t>ג'ש (גוש חלב)</t>
  </si>
  <si>
    <t>ג'ת</t>
  </si>
  <si>
    <t>גבעת זאב</t>
  </si>
  <si>
    <t>גבעת שמואל</t>
  </si>
  <si>
    <t>גבעתיים</t>
  </si>
  <si>
    <t>גדרה</t>
  </si>
  <si>
    <t>גדרות</t>
  </si>
  <si>
    <t>גולן</t>
  </si>
  <si>
    <t>גוש עציון</t>
  </si>
  <si>
    <t>גזר</t>
  </si>
  <si>
    <t>גן יבנה</t>
  </si>
  <si>
    <t>גן רווה</t>
  </si>
  <si>
    <t>גני תקווה</t>
  </si>
  <si>
    <t>דאלית אל-כרמל</t>
  </si>
  <si>
    <t>דבורייה</t>
  </si>
  <si>
    <t>דייר אל-אסד</t>
  </si>
  <si>
    <t>דייר חנא</t>
  </si>
  <si>
    <t>דימונה</t>
  </si>
  <si>
    <t>דרום השרון</t>
  </si>
  <si>
    <t>הגלבוע</t>
  </si>
  <si>
    <t>הגליל העליון</t>
  </si>
  <si>
    <t>הגליל התחתון</t>
  </si>
  <si>
    <t>הוד השרון</t>
  </si>
  <si>
    <t>הערבה התיכונה</t>
  </si>
  <si>
    <t>הר אדר</t>
  </si>
  <si>
    <t>הר חברון</t>
  </si>
  <si>
    <t>הרצלייה</t>
  </si>
  <si>
    <t>זבולון</t>
  </si>
  <si>
    <t>זכרון יעקב</t>
  </si>
  <si>
    <t>זמר</t>
  </si>
  <si>
    <t>זרזיר</t>
  </si>
  <si>
    <t>חבל אילות</t>
  </si>
  <si>
    <t>חבל יבנה</t>
  </si>
  <si>
    <t>חבל מודיעין</t>
  </si>
  <si>
    <t>חדרה</t>
  </si>
  <si>
    <t>חולון</t>
  </si>
  <si>
    <t>חוף אשקלון</t>
  </si>
  <si>
    <t>חוף הכרמל</t>
  </si>
  <si>
    <t>חוף השרון</t>
  </si>
  <si>
    <t>חורה</t>
  </si>
  <si>
    <t>חורפיש</t>
  </si>
  <si>
    <t>חיפה</t>
  </si>
  <si>
    <t>חצור הגלילית</t>
  </si>
  <si>
    <t>חריש</t>
  </si>
  <si>
    <t>טבריה</t>
  </si>
  <si>
    <t>טובא-זנגרייה</t>
  </si>
  <si>
    <t>טורעאן</t>
  </si>
  <si>
    <t>טייבה</t>
  </si>
  <si>
    <t>טירה</t>
  </si>
  <si>
    <t>טירת כרמל</t>
  </si>
  <si>
    <t>טמרה</t>
  </si>
  <si>
    <t>יאנוח-ג'ת</t>
  </si>
  <si>
    <t>יבנאל</t>
  </si>
  <si>
    <t>יבנה</t>
  </si>
  <si>
    <t>יהוד</t>
  </si>
  <si>
    <t>יואב</t>
  </si>
  <si>
    <t>יסוד המעלה</t>
  </si>
  <si>
    <t>יפיע</t>
  </si>
  <si>
    <t>יקנעם עילית</t>
  </si>
  <si>
    <t>ירוחם</t>
  </si>
  <si>
    <t>ירושלים</t>
  </si>
  <si>
    <t>ירכא</t>
  </si>
  <si>
    <t>כאבול</t>
  </si>
  <si>
    <t>כאוכב אבו אל-היג'א</t>
  </si>
  <si>
    <t>כוכב יאיר</t>
  </si>
  <si>
    <t>כסיפה</t>
  </si>
  <si>
    <t>כסרא-סמיע</t>
  </si>
  <si>
    <t>כעביה-טבאש-חג'אג'רה</t>
  </si>
  <si>
    <t>כפר ברא</t>
  </si>
  <si>
    <t>כפר ורדים</t>
  </si>
  <si>
    <t>כפר יאסיף</t>
  </si>
  <si>
    <t>כפר יונה</t>
  </si>
  <si>
    <t>כפר כמא</t>
  </si>
  <si>
    <t>כפר כנא</t>
  </si>
  <si>
    <t>כפר מנדא</t>
  </si>
  <si>
    <t>כפר סבא</t>
  </si>
  <si>
    <t>כפר קאסם</t>
  </si>
  <si>
    <t>כפר קרע</t>
  </si>
  <si>
    <t>כפר שמריהו</t>
  </si>
  <si>
    <t>כפר תבור</t>
  </si>
  <si>
    <t>כרמיאל</t>
  </si>
  <si>
    <t>לב השרון</t>
  </si>
  <si>
    <t>להבים</t>
  </si>
  <si>
    <t>לוד</t>
  </si>
  <si>
    <t>לכיש</t>
  </si>
  <si>
    <t>לקיה</t>
  </si>
  <si>
    <t>מבואות החרמון</t>
  </si>
  <si>
    <t>מבשרת ציון</t>
  </si>
  <si>
    <t>מג'ד אל-כרום</t>
  </si>
  <si>
    <t>מג'דל שמס</t>
  </si>
  <si>
    <t>מגאר</t>
  </si>
  <si>
    <t>מגדל</t>
  </si>
  <si>
    <t>מגדל העמק</t>
  </si>
  <si>
    <t>מגידו</t>
  </si>
  <si>
    <t>מגילות ים המלח</t>
  </si>
  <si>
    <t>מודיעין-מכבים-רעות*</t>
  </si>
  <si>
    <t>מודיעין עילית</t>
  </si>
  <si>
    <t>מזכרת בתיה</t>
  </si>
  <si>
    <t>מזרעה</t>
  </si>
  <si>
    <t>מטה אשר</t>
  </si>
  <si>
    <t>מטה בנימין</t>
  </si>
  <si>
    <t>מטה יהודה</t>
  </si>
  <si>
    <t>מטולה</t>
  </si>
  <si>
    <t>מיתר</t>
  </si>
  <si>
    <t>מנשה</t>
  </si>
  <si>
    <t>מסעדה</t>
  </si>
  <si>
    <t>מעיליא</t>
  </si>
  <si>
    <t>מעלה אדומים</t>
  </si>
  <si>
    <t>מעלה אפרים</t>
  </si>
  <si>
    <t>מעלה יוסף</t>
  </si>
  <si>
    <t>מעלה עירון</t>
  </si>
  <si>
    <t>מעלות-תרשיחא</t>
  </si>
  <si>
    <t>מצפה רמון</t>
  </si>
  <si>
    <t>מרום הגליל</t>
  </si>
  <si>
    <t>מרחבים</t>
  </si>
  <si>
    <t>משגב</t>
  </si>
  <si>
    <t>משהד</t>
  </si>
  <si>
    <t>נהרייה</t>
  </si>
  <si>
    <t>נווה מדבר</t>
  </si>
  <si>
    <t>נחל שורק</t>
  </si>
  <si>
    <t>נחף</t>
  </si>
  <si>
    <t>נס ציונה</t>
  </si>
  <si>
    <t>נצרת</t>
  </si>
  <si>
    <t>נצרת עילית</t>
  </si>
  <si>
    <t>נשר</t>
  </si>
  <si>
    <t>נתיבות</t>
  </si>
  <si>
    <t>נתניה</t>
  </si>
  <si>
    <t>סאג'ור</t>
  </si>
  <si>
    <t>סביון*</t>
  </si>
  <si>
    <t>סח'נין</t>
  </si>
  <si>
    <t>ע'ג'ר</t>
  </si>
  <si>
    <t>עומר</t>
  </si>
  <si>
    <t>עיילבון</t>
  </si>
  <si>
    <t>עילוט</t>
  </si>
  <si>
    <t>עין מאהל</t>
  </si>
  <si>
    <t>עין קנייא</t>
  </si>
  <si>
    <t>עכו</t>
  </si>
  <si>
    <t>עמנואל</t>
  </si>
  <si>
    <t>עמק הירדן</t>
  </si>
  <si>
    <t>עמק המעיינות</t>
  </si>
  <si>
    <t>עמק חפר</t>
  </si>
  <si>
    <t>עמק יזרעאל</t>
  </si>
  <si>
    <t>עמק לוד</t>
  </si>
  <si>
    <t>עספיא</t>
  </si>
  <si>
    <t>עפולה</t>
  </si>
  <si>
    <t>עראבה</t>
  </si>
  <si>
    <t>ערבות הירדן</t>
  </si>
  <si>
    <t>ערד</t>
  </si>
  <si>
    <t>ערערה</t>
  </si>
  <si>
    <t>ערערה-בנגב</t>
  </si>
  <si>
    <t>פוריידיס</t>
  </si>
  <si>
    <t>פסוטה</t>
  </si>
  <si>
    <t>פקיעין (בוקייעה)</t>
  </si>
  <si>
    <t>פרדס חנה-כרכור</t>
  </si>
  <si>
    <t>פרדסייה</t>
  </si>
  <si>
    <t>פתח תקווה</t>
  </si>
  <si>
    <t>צפת</t>
  </si>
  <si>
    <t>קדומים</t>
  </si>
  <si>
    <t>קדימה-צורן</t>
  </si>
  <si>
    <t>קלנסווה</t>
  </si>
  <si>
    <t>קצרין</t>
  </si>
  <si>
    <t>קריית אונו</t>
  </si>
  <si>
    <t>קריית ארבע</t>
  </si>
  <si>
    <t>קריית אתא</t>
  </si>
  <si>
    <t>קריית ביאליק</t>
  </si>
  <si>
    <t>קריית גת</t>
  </si>
  <si>
    <t>קריית טבעון</t>
  </si>
  <si>
    <t>קריית ים</t>
  </si>
  <si>
    <t>קריית יערים</t>
  </si>
  <si>
    <t>קריית מוצקין</t>
  </si>
  <si>
    <t>קריית מלאכי</t>
  </si>
  <si>
    <t>קריית עקרון</t>
  </si>
  <si>
    <t>קריית שמונה</t>
  </si>
  <si>
    <t>קרני שומרון</t>
  </si>
  <si>
    <t>ראמה</t>
  </si>
  <si>
    <t>ראש העין</t>
  </si>
  <si>
    <t>ראש פינה</t>
  </si>
  <si>
    <t>ראשון לציון</t>
  </si>
  <si>
    <t>רהט</t>
  </si>
  <si>
    <t>רחובות</t>
  </si>
  <si>
    <t>ריינה</t>
  </si>
  <si>
    <t>רכסים</t>
  </si>
  <si>
    <t>רמלה</t>
  </si>
  <si>
    <t>רמת גן</t>
  </si>
  <si>
    <t>רמת השרון</t>
  </si>
  <si>
    <t>רמת ישי</t>
  </si>
  <si>
    <t>רמת נגב</t>
  </si>
  <si>
    <t>רעננה</t>
  </si>
  <si>
    <t>שבלי - אום אל-גנם</t>
  </si>
  <si>
    <t>שגב-שלום</t>
  </si>
  <si>
    <t>שדות נגב</t>
  </si>
  <si>
    <t>שדרות</t>
  </si>
  <si>
    <t>שוהם</t>
  </si>
  <si>
    <t>שומרון</t>
  </si>
  <si>
    <t>שלומי</t>
  </si>
  <si>
    <t>שעב</t>
  </si>
  <si>
    <t>שער הנגב</t>
  </si>
  <si>
    <t>שפיר</t>
  </si>
  <si>
    <t>שפרעם</t>
  </si>
  <si>
    <t>תל אביב -יפו</t>
  </si>
  <si>
    <t>תל מונד</t>
  </si>
  <si>
    <t>תל שבע</t>
  </si>
  <si>
    <t>תמר</t>
  </si>
  <si>
    <t>ממוצע המרחקים (ק"מ) 2006</t>
  </si>
  <si>
    <t xml:space="preserve">ממוצע המרחקים - משוקלל (ק"מ) 2006 </t>
  </si>
  <si>
    <t>סה"כ יישובים במועצה</t>
  </si>
  <si>
    <t>קיבוצים</t>
  </si>
  <si>
    <t>מספר רכבים ל-1000 משקי בית</t>
  </si>
  <si>
    <t>% קיבוצים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</si>
  <si>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</si>
  <si>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</si>
  <si>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</si>
  <si>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</si>
  <si>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</si>
  <si>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</si>
  <si>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</si>
  <si>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</si>
  <si>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</si>
  <si>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</si>
  <si>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</si>
  <si>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</si>
  <si>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</si>
  <si>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</si>
  <si>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</si>
  <si>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</si>
  <si>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</si>
  <si>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</si>
  <si>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</si>
  <si>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</si>
  <si>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</si>
  <si>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</si>
  <si>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</si>
  <si>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</si>
  <si>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מדד חברתי-כלכלי 2015 -ערך</t>
  </si>
  <si>
    <t>יישובים עירוניים,
לא-יהודיים
2,000-4,999 תושבים</t>
  </si>
  <si>
    <t>יישובים עירוניים, לא-יהודיים 9,999-5000 תושבים</t>
  </si>
  <si>
    <t>יישובים מוסדיים,
לא-יהודיים</t>
  </si>
  <si>
    <t>יישובים כפריים אחרים,
לא-יהודיים</t>
  </si>
  <si>
    <t>% ישובים לא יהודיים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</si>
</sst>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sz val="9"/>
      <color rgb="FF4F81BD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sz val="11"/>
      <color rgb="FF000000"/>
      <name val="Arial"/>
      <family val="2"/>
    </font>
    <font>
      <i/>
      <sz val="11"/>
      <color theme="1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ck">
        <color rgb="FF000000"/>
      </left>
      <right style="medium">
        <color rgb="FFCCCCCC"/>
      </right>
      <top style="thick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 style="thick">
        <color rgb="FF000000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thick">
        <color rgb="FF000000"/>
      </top>
      <bottom style="thick">
        <color rgb="FF000000"/>
      </bottom>
      <diagonal/>
    </border>
    <border>
      <left style="medium">
        <color rgb="FFC0C0C0"/>
      </left>
      <right style="medium">
        <color rgb="FFCCCCCC"/>
      </right>
      <top style="medium">
        <color rgb="FFCCCCCC"/>
      </top>
      <bottom style="medium">
        <color rgb="FFC0C0C0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1" xfId="0" applyFont="1" applyBorder="1" applyAlignment="1">
      <alignment horizontal="right" wrapText="1" readingOrder="2"/>
    </xf>
    <xf numFmtId="0" fontId="2" fillId="0" borderId="1" xfId="0" applyFont="1" applyBorder="1" applyAlignment="1">
      <alignment horizontal="center" wrapText="1" readingOrder="2"/>
    </xf>
    <xf numFmtId="0" fontId="3" fillId="2" borderId="2" xfId="0" applyFont="1" applyFill="1" applyBorder="1" applyAlignment="1">
      <alignment horizontal="center" vertical="center" wrapText="1" readingOrder="2"/>
    </xf>
    <xf numFmtId="0" fontId="4" fillId="2" borderId="1" xfId="0" applyFont="1" applyFill="1" applyBorder="1" applyAlignment="1">
      <alignment horizontal="center" vertical="center" wrapText="1" readingOrder="2"/>
    </xf>
    <xf numFmtId="0" fontId="4" fillId="3" borderId="1" xfId="0" applyFont="1" applyFill="1" applyBorder="1" applyAlignment="1">
      <alignment horizontal="center" vertical="center" wrapText="1" readingOrder="2"/>
    </xf>
    <xf numFmtId="0" fontId="5" fillId="4" borderId="1" xfId="0" applyFont="1" applyFill="1" applyBorder="1" applyAlignment="1">
      <alignment horizontal="center" vertical="center" wrapText="1" readingOrder="2"/>
    </xf>
    <xf numFmtId="0" fontId="4" fillId="5" borderId="1" xfId="0" applyFont="1" applyFill="1" applyBorder="1" applyAlignment="1">
      <alignment horizontal="center" vertical="center" wrapText="1" readingOrder="2"/>
    </xf>
    <xf numFmtId="0" fontId="4" fillId="4" borderId="1" xfId="0" applyFont="1" applyFill="1" applyBorder="1" applyAlignment="1">
      <alignment horizontal="center" vertical="center" wrapText="1" readingOrder="2"/>
    </xf>
    <xf numFmtId="0" fontId="5" fillId="5" borderId="1" xfId="0" applyFont="1" applyFill="1" applyBorder="1" applyAlignment="1">
      <alignment horizontal="center" vertical="center" wrapText="1" readingOrder="2"/>
    </xf>
    <xf numFmtId="0" fontId="5" fillId="2" borderId="1" xfId="0" applyFont="1" applyFill="1" applyBorder="1" applyAlignment="1">
      <alignment horizontal="center" vertical="center" wrapText="1" readingOrder="2"/>
    </xf>
    <xf numFmtId="0" fontId="4" fillId="2" borderId="3" xfId="0" applyFont="1" applyFill="1" applyBorder="1" applyAlignment="1">
      <alignment horizontal="center" vertical="center" wrapText="1" readingOrder="2"/>
    </xf>
    <xf numFmtId="0" fontId="6" fillId="6" borderId="4" xfId="0" applyFont="1" applyFill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right" wrapText="1" readingOrder="2"/>
    </xf>
    <xf numFmtId="0" fontId="7" fillId="0" borderId="5" xfId="0" applyFont="1" applyBorder="1" applyAlignment="1">
      <alignment horizontal="right" wrapText="1" readingOrder="2"/>
    </xf>
    <xf numFmtId="0" fontId="7" fillId="7" borderId="1" xfId="0" applyFont="1" applyFill="1" applyBorder="1" applyAlignment="1">
      <alignment horizontal="right" wrapText="1" readingOrder="2"/>
    </xf>
    <xf numFmtId="0" fontId="0" fillId="0" borderId="1" xfId="0" applyBorder="1" applyAlignment="1">
      <alignment wrapText="1" readingOrder="2"/>
    </xf>
    <xf numFmtId="0" fontId="3" fillId="2" borderId="6" xfId="0" applyFont="1" applyFill="1" applyBorder="1" applyAlignment="1">
      <alignment horizontal="center" vertical="center" wrapText="1" readingOrder="2"/>
    </xf>
    <xf numFmtId="0" fontId="4" fillId="2" borderId="7" xfId="0" applyFont="1" applyFill="1" applyBorder="1" applyAlignment="1">
      <alignment horizontal="center" vertical="center" wrapText="1" readingOrder="2"/>
    </xf>
    <xf numFmtId="0" fontId="4" fillId="5" borderId="7" xfId="0" applyFont="1" applyFill="1" applyBorder="1" applyAlignment="1">
      <alignment horizontal="center" vertical="center" wrapText="1" readingOrder="2"/>
    </xf>
    <xf numFmtId="0" fontId="8" fillId="0" borderId="0" xfId="0" applyFont="1"/>
    <xf numFmtId="0" fontId="6" fillId="6" borderId="8" xfId="0" applyFont="1" applyFill="1" applyBorder="1" applyAlignment="1">
      <alignment horizontal="center" vertical="center" wrapText="1" readingOrder="2"/>
    </xf>
    <xf numFmtId="9" fontId="0" fillId="0" borderId="0" xfId="2" applyFont="1"/>
    <xf numFmtId="164" fontId="0" fillId="0" borderId="0" xfId="1" applyFont="1" applyFill="1" applyBorder="1" applyAlignment="1"/>
    <xf numFmtId="0" fontId="6" fillId="6" borderId="0" xfId="0" applyFont="1" applyFill="1" applyBorder="1" applyAlignment="1">
      <alignment horizontal="center" vertical="center" wrapText="1" readingOrder="2"/>
    </xf>
    <xf numFmtId="0" fontId="0" fillId="0" borderId="0" xfId="0" applyBorder="1" applyAlignment="1">
      <alignment wrapText="1" readingOrder="2"/>
    </xf>
    <xf numFmtId="0" fontId="7" fillId="0" borderId="0" xfId="0" applyFont="1" applyBorder="1" applyAlignment="1">
      <alignment horizontal="right" wrapText="1" readingOrder="2"/>
    </xf>
    <xf numFmtId="164" fontId="0" fillId="0" borderId="0" xfId="1" applyFont="1"/>
    <xf numFmtId="0" fontId="6" fillId="0" borderId="0" xfId="0" applyFont="1"/>
    <xf numFmtId="0" fontId="2" fillId="7" borderId="1" xfId="0" applyFont="1" applyFill="1" applyBorder="1" applyAlignment="1">
      <alignment horizontal="center" wrapText="1" readingOrder="2"/>
    </xf>
    <xf numFmtId="0" fontId="0" fillId="0" borderId="5" xfId="0" applyBorder="1" applyAlignment="1">
      <alignment wrapText="1" readingOrder="2"/>
    </xf>
    <xf numFmtId="0" fontId="6" fillId="6" borderId="11" xfId="0" applyFont="1" applyFill="1" applyBorder="1" applyAlignment="1">
      <alignment horizontal="center" vertical="center" wrapText="1" readingOrder="2"/>
    </xf>
    <xf numFmtId="0" fontId="0" fillId="0" borderId="12" xfId="0" applyBorder="1" applyAlignment="1">
      <alignment wrapText="1" readingOrder="2"/>
    </xf>
    <xf numFmtId="0" fontId="4" fillId="2" borderId="6" xfId="0" applyFont="1" applyFill="1" applyBorder="1" applyAlignment="1">
      <alignment horizontal="center" vertical="center" wrapText="1" readingOrder="2"/>
    </xf>
    <xf numFmtId="9" fontId="0" fillId="0" borderId="0" xfId="2" applyFont="1" applyBorder="1" applyAlignment="1">
      <alignment wrapText="1" readingOrder="2"/>
    </xf>
    <xf numFmtId="164" fontId="9" fillId="0" borderId="0" xfId="1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9" xfId="0" applyFill="1" applyBorder="1" applyAlignment="1"/>
    <xf numFmtId="0" fontId="9" fillId="0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Continuous"/>
    </xf>
    <xf numFmtId="2" fontId="0" fillId="0" borderId="0" xfId="0" applyNumberFormat="1" applyFill="1" applyBorder="1" applyAlignment="1"/>
    <xf numFmtId="2" fontId="0" fillId="0" borderId="9" xfId="0" applyNumberFormat="1" applyFill="1" applyBorder="1" applyAlignment="1"/>
    <xf numFmtId="2" fontId="0" fillId="0" borderId="0" xfId="0" applyNumberForma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57"/>
  <sheetViews>
    <sheetView rightToLeft="1" tabSelected="1" topLeftCell="M1" zoomScale="85" zoomScaleNormal="85" workbookViewId="0">
      <selection activeCell="Y4" sqref="Y4"/>
    </sheetView>
  </sheetViews>
  <sheetFormatPr defaultRowHeight="14.25" x14ac:dyDescent="0.2"/>
  <cols>
    <col min="26" max="26" width="18" bestFit="1" customWidth="1"/>
    <col min="27" max="27" width="11" bestFit="1" customWidth="1"/>
    <col min="28" max="28" width="13.5" bestFit="1" customWidth="1"/>
    <col min="29" max="29" width="5.625" bestFit="1" customWidth="1"/>
    <col min="30" max="30" width="7.75" bestFit="1" customWidth="1"/>
    <col min="31" max="31" width="12.875" bestFit="1" customWidth="1"/>
    <col min="32" max="32" width="10.75" bestFit="1" customWidth="1"/>
    <col min="33" max="33" width="12" bestFit="1" customWidth="1"/>
    <col min="34" max="34" width="12.125" bestFit="1" customWidth="1"/>
  </cols>
  <sheetData>
    <row r="1" spans="1:34" ht="73.5" thickTop="1" thickBot="1" x14ac:dyDescent="0.25">
      <c r="A1" s="3" t="s">
        <v>0</v>
      </c>
      <c r="B1" s="20" t="s">
        <v>260</v>
      </c>
      <c r="I1" s="17" t="s">
        <v>0</v>
      </c>
      <c r="J1" s="12" t="s">
        <v>260</v>
      </c>
      <c r="K1" s="28" t="s">
        <v>286</v>
      </c>
      <c r="L1" s="12" t="s">
        <v>257</v>
      </c>
      <c r="M1" s="21" t="s">
        <v>261</v>
      </c>
      <c r="N1" s="24" t="s">
        <v>291</v>
      </c>
      <c r="O1" s="12" t="s">
        <v>256</v>
      </c>
      <c r="P1" s="12" t="s">
        <v>258</v>
      </c>
      <c r="Q1" s="12" t="s">
        <v>259</v>
      </c>
      <c r="R1" s="24"/>
      <c r="T1" s="33" t="s">
        <v>0</v>
      </c>
      <c r="U1" s="12" t="s">
        <v>287</v>
      </c>
      <c r="V1" s="12" t="s">
        <v>288</v>
      </c>
      <c r="W1" s="12" t="s">
        <v>289</v>
      </c>
      <c r="X1" s="31" t="s">
        <v>290</v>
      </c>
      <c r="Z1" t="s">
        <v>262</v>
      </c>
    </row>
    <row r="2" spans="1:34" ht="15" thickBot="1" x14ac:dyDescent="0.25">
      <c r="A2" s="4" t="s">
        <v>1</v>
      </c>
      <c r="B2" s="1">
        <v>1.03</v>
      </c>
      <c r="G2" s="2">
        <v>-1.36</v>
      </c>
      <c r="I2" s="18" t="s">
        <v>14</v>
      </c>
      <c r="J2">
        <f t="shared" ref="J2:J33" si="0">VLOOKUP($I2,$A$2:$B$256,2,FALSE)</f>
        <v>1.42</v>
      </c>
      <c r="K2" s="2">
        <v>1.1200000000000001</v>
      </c>
      <c r="L2" s="13">
        <v>3.1</v>
      </c>
      <c r="M2" s="22">
        <f t="shared" ref="M2:M33" si="1">Q2/P2</f>
        <v>0</v>
      </c>
      <c r="N2" s="34">
        <f>VLOOKUP($I2,$T$2:$Y$55,6,FALSE)/$P2</f>
        <v>0</v>
      </c>
      <c r="O2" s="13">
        <v>3</v>
      </c>
      <c r="P2" s="13">
        <v>3</v>
      </c>
      <c r="Q2" s="16"/>
      <c r="R2" s="25"/>
      <c r="T2" s="18" t="s">
        <v>12</v>
      </c>
      <c r="U2" s="13">
        <v>1</v>
      </c>
      <c r="V2" s="16"/>
      <c r="W2" s="16"/>
      <c r="X2" s="13">
        <v>3</v>
      </c>
      <c r="Y2">
        <f>SUM(U2:X2)</f>
        <v>4</v>
      </c>
    </row>
    <row r="3" spans="1:34" ht="15" thickBot="1" x14ac:dyDescent="0.25">
      <c r="A3" s="4" t="s">
        <v>2</v>
      </c>
      <c r="B3" s="1">
        <v>1.29</v>
      </c>
      <c r="G3" s="2">
        <v>-2.2599999999999998</v>
      </c>
      <c r="I3" s="18" t="s">
        <v>23</v>
      </c>
      <c r="J3">
        <f t="shared" si="0"/>
        <v>1.04</v>
      </c>
      <c r="K3" s="2">
        <v>0.35</v>
      </c>
      <c r="L3" s="13">
        <v>13.9</v>
      </c>
      <c r="M3" s="22">
        <f t="shared" si="1"/>
        <v>0.4375</v>
      </c>
      <c r="N3" s="34">
        <f>VLOOKUP($I3,$T$2:$Y$55,6,FALSE)/$P3</f>
        <v>0</v>
      </c>
      <c r="O3" s="13">
        <v>14.4</v>
      </c>
      <c r="P3" s="13">
        <v>32</v>
      </c>
      <c r="Q3" s="13">
        <v>14</v>
      </c>
      <c r="R3" s="26"/>
      <c r="T3" s="18" t="s">
        <v>13</v>
      </c>
      <c r="U3" s="13">
        <v>2</v>
      </c>
      <c r="V3" s="16"/>
      <c r="W3" s="16"/>
      <c r="X3" s="13">
        <v>5</v>
      </c>
      <c r="Y3">
        <f t="shared" ref="Y3:Y55" si="2">SUM(U3:X3)</f>
        <v>7</v>
      </c>
      <c r="Z3" s="39" t="s">
        <v>263</v>
      </c>
      <c r="AA3" s="39"/>
    </row>
    <row r="4" spans="1:34" ht="15" thickBot="1" x14ac:dyDescent="0.25">
      <c r="A4" s="4" t="s">
        <v>3</v>
      </c>
      <c r="B4" s="1">
        <v>1.65</v>
      </c>
      <c r="G4" s="2">
        <v>1.1200000000000001</v>
      </c>
      <c r="I4" s="18" t="s">
        <v>26</v>
      </c>
      <c r="J4">
        <f t="shared" si="0"/>
        <v>1.43</v>
      </c>
      <c r="K4" s="2">
        <v>0.85</v>
      </c>
      <c r="L4" s="13">
        <v>8.1</v>
      </c>
      <c r="M4" s="22">
        <f t="shared" si="1"/>
        <v>4.3478260869565216E-2</v>
      </c>
      <c r="N4" s="34">
        <f>VLOOKUP($I4,$T$2:$Y$55,6,FALSE)/$P4</f>
        <v>0</v>
      </c>
      <c r="O4" s="13">
        <v>8</v>
      </c>
      <c r="P4" s="13">
        <v>23</v>
      </c>
      <c r="Q4" s="13">
        <v>1</v>
      </c>
      <c r="R4" s="26"/>
      <c r="T4" s="18" t="s">
        <v>14</v>
      </c>
      <c r="U4" s="16"/>
      <c r="V4" s="16"/>
      <c r="W4" s="16"/>
      <c r="X4" s="16"/>
      <c r="Y4">
        <f t="shared" si="2"/>
        <v>0</v>
      </c>
      <c r="Z4" s="36" t="s">
        <v>264</v>
      </c>
      <c r="AA4" s="40">
        <v>0.59875096971745967</v>
      </c>
    </row>
    <row r="5" spans="1:34" ht="24.75" thickBot="1" x14ac:dyDescent="0.25">
      <c r="A5" s="4" t="s">
        <v>4</v>
      </c>
      <c r="B5" s="1">
        <v>0.97</v>
      </c>
      <c r="G5" s="2">
        <v>0.35</v>
      </c>
      <c r="I5" s="18" t="s">
        <v>29</v>
      </c>
      <c r="J5">
        <f t="shared" si="0"/>
        <v>1.28</v>
      </c>
      <c r="K5" s="2">
        <v>-0.94</v>
      </c>
      <c r="L5" s="13">
        <v>11</v>
      </c>
      <c r="M5" s="22">
        <f t="shared" si="1"/>
        <v>0</v>
      </c>
      <c r="N5" s="34">
        <f>VLOOKUP($I5,$T$2:$Y$55,6,FALSE)/$P5</f>
        <v>1</v>
      </c>
      <c r="O5" s="13">
        <v>8.5</v>
      </c>
      <c r="P5" s="13">
        <v>4</v>
      </c>
      <c r="Q5" s="16"/>
      <c r="R5" s="25"/>
      <c r="S5" s="27"/>
      <c r="T5" s="18" t="s">
        <v>23</v>
      </c>
      <c r="U5" s="16"/>
      <c r="V5" s="16"/>
      <c r="W5" s="16"/>
      <c r="X5" s="16"/>
      <c r="Y5">
        <f t="shared" si="2"/>
        <v>0</v>
      </c>
      <c r="Z5" s="36" t="s">
        <v>265</v>
      </c>
      <c r="AA5" s="40">
        <v>0.35850272373759834</v>
      </c>
    </row>
    <row r="6" spans="1:34" ht="15" thickBot="1" x14ac:dyDescent="0.25">
      <c r="A6" s="4" t="s">
        <v>5</v>
      </c>
      <c r="B6" s="1">
        <v>0.78</v>
      </c>
      <c r="G6" s="2">
        <v>0.85</v>
      </c>
      <c r="I6" s="18" t="s">
        <v>42</v>
      </c>
      <c r="J6">
        <f t="shared" si="0"/>
        <v>0.87</v>
      </c>
      <c r="K6" s="2">
        <v>0.75</v>
      </c>
      <c r="L6" s="13">
        <v>16.399999999999999</v>
      </c>
      <c r="M6" s="22">
        <f t="shared" si="1"/>
        <v>0.61538461538461542</v>
      </c>
      <c r="N6" s="34">
        <f>VLOOKUP($I6,$T$2:$Y$55,6,FALSE)/$P6</f>
        <v>0</v>
      </c>
      <c r="O6" s="13">
        <v>18.100000000000001</v>
      </c>
      <c r="P6" s="13">
        <v>13</v>
      </c>
      <c r="Q6" s="13">
        <v>8</v>
      </c>
      <c r="R6" s="26"/>
      <c r="S6" s="27"/>
      <c r="T6" s="18" t="s">
        <v>26</v>
      </c>
      <c r="U6" s="16"/>
      <c r="V6" s="16"/>
      <c r="W6" s="16"/>
      <c r="X6" s="16"/>
      <c r="Y6">
        <f t="shared" si="2"/>
        <v>0</v>
      </c>
      <c r="Z6" s="36" t="s">
        <v>266</v>
      </c>
      <c r="AA6" s="40">
        <v>0.34513819714879829</v>
      </c>
    </row>
    <row r="7" spans="1:34" ht="24.75" thickBot="1" x14ac:dyDescent="0.25">
      <c r="A7" s="4" t="s">
        <v>6</v>
      </c>
      <c r="B7" s="1">
        <v>1.06</v>
      </c>
      <c r="G7" s="2">
        <v>-0.94</v>
      </c>
      <c r="I7" s="18" t="s">
        <v>47</v>
      </c>
      <c r="J7">
        <f t="shared" si="0"/>
        <v>1.2</v>
      </c>
      <c r="K7" s="2">
        <v>1.31</v>
      </c>
      <c r="L7" s="13">
        <v>4.9000000000000004</v>
      </c>
      <c r="M7" s="22">
        <f t="shared" si="1"/>
        <v>0.16666666666666666</v>
      </c>
      <c r="N7" s="34">
        <f>VLOOKUP($I7,$T$2:$Y$55,6,FALSE)/$P7</f>
        <v>0</v>
      </c>
      <c r="O7" s="13">
        <v>5.8</v>
      </c>
      <c r="P7" s="13">
        <v>6</v>
      </c>
      <c r="Q7" s="13">
        <v>1</v>
      </c>
      <c r="R7" s="26"/>
      <c r="S7" s="27"/>
      <c r="T7" s="18" t="s">
        <v>29</v>
      </c>
      <c r="U7" s="13">
        <v>2</v>
      </c>
      <c r="V7" s="16"/>
      <c r="W7" s="16"/>
      <c r="X7" s="13">
        <v>2</v>
      </c>
      <c r="Y7">
        <f t="shared" si="2"/>
        <v>4</v>
      </c>
      <c r="Z7" s="36" t="s">
        <v>267</v>
      </c>
      <c r="AA7" s="40">
        <v>0.20499776982238677</v>
      </c>
    </row>
    <row r="8" spans="1:34" ht="15" thickBot="1" x14ac:dyDescent="0.25">
      <c r="A8" s="4" t="s">
        <v>7</v>
      </c>
      <c r="B8" s="1">
        <v>0.95</v>
      </c>
      <c r="G8" s="2">
        <v>0.75</v>
      </c>
      <c r="I8" s="18" t="s">
        <v>59</v>
      </c>
      <c r="J8">
        <f t="shared" si="0"/>
        <v>1.42</v>
      </c>
      <c r="K8" s="2">
        <v>1.62</v>
      </c>
      <c r="L8" s="13">
        <v>2.4</v>
      </c>
      <c r="M8" s="22">
        <f t="shared" si="1"/>
        <v>0</v>
      </c>
      <c r="N8" s="34">
        <f>VLOOKUP($I8,$T$2:$Y$55,6,FALSE)/$P8</f>
        <v>0</v>
      </c>
      <c r="O8" s="13">
        <v>2.6</v>
      </c>
      <c r="P8" s="13">
        <v>7</v>
      </c>
      <c r="Q8" s="16"/>
      <c r="R8" s="25"/>
      <c r="S8" s="27"/>
      <c r="T8" s="18" t="s">
        <v>42</v>
      </c>
      <c r="U8" s="16"/>
      <c r="V8" s="16"/>
      <c r="W8" s="16"/>
      <c r="X8" s="16"/>
      <c r="Y8">
        <f t="shared" si="2"/>
        <v>0</v>
      </c>
      <c r="Z8" s="37" t="s">
        <v>268</v>
      </c>
      <c r="AA8" s="41">
        <v>50</v>
      </c>
    </row>
    <row r="9" spans="1:34" ht="15" thickBot="1" x14ac:dyDescent="0.25">
      <c r="A9" s="4" t="s">
        <v>8</v>
      </c>
      <c r="B9" s="1">
        <v>1.74</v>
      </c>
      <c r="G9" s="2">
        <v>1.31</v>
      </c>
      <c r="I9" s="18" t="s">
        <v>60</v>
      </c>
      <c r="J9">
        <f t="shared" si="0"/>
        <v>1.38</v>
      </c>
      <c r="K9" s="2">
        <v>0.31</v>
      </c>
      <c r="L9" s="13">
        <v>26.5</v>
      </c>
      <c r="M9" s="22">
        <f t="shared" si="1"/>
        <v>0.25806451612903225</v>
      </c>
      <c r="N9" s="34">
        <f>VLOOKUP($I9,$T$2:$Y$55,6,FALSE)/$P9</f>
        <v>0</v>
      </c>
      <c r="O9" s="13">
        <v>27.2</v>
      </c>
      <c r="P9" s="13">
        <v>31</v>
      </c>
      <c r="Q9" s="13">
        <v>8</v>
      </c>
      <c r="R9" s="26"/>
      <c r="S9" s="27"/>
      <c r="T9" s="18" t="s">
        <v>47</v>
      </c>
      <c r="U9" s="16"/>
      <c r="V9" s="16"/>
      <c r="W9" s="16"/>
      <c r="X9" s="16"/>
      <c r="Y9">
        <f t="shared" si="2"/>
        <v>0</v>
      </c>
    </row>
    <row r="10" spans="1:34" ht="15" thickBot="1" x14ac:dyDescent="0.25">
      <c r="A10" s="4" t="s">
        <v>9</v>
      </c>
      <c r="B10" s="1">
        <v>1.33</v>
      </c>
      <c r="G10" s="2">
        <v>1.62</v>
      </c>
      <c r="I10" s="19" t="s">
        <v>61</v>
      </c>
      <c r="J10">
        <f t="shared" si="0"/>
        <v>1.39</v>
      </c>
      <c r="K10" s="2">
        <v>0.09</v>
      </c>
      <c r="L10" s="13">
        <v>11.7</v>
      </c>
      <c r="M10" s="22">
        <f t="shared" si="1"/>
        <v>0.21428571428571427</v>
      </c>
      <c r="N10" s="34">
        <f>VLOOKUP($I10,$T$2:$Y$55,6,FALSE)/$P10</f>
        <v>0</v>
      </c>
      <c r="O10" s="13">
        <v>12.1</v>
      </c>
      <c r="P10" s="13">
        <v>14</v>
      </c>
      <c r="Q10" s="13">
        <v>3</v>
      </c>
      <c r="R10" s="26"/>
      <c r="S10" s="27"/>
      <c r="T10" s="18" t="s">
        <v>59</v>
      </c>
      <c r="U10" s="16"/>
      <c r="V10" s="16"/>
      <c r="W10" s="16"/>
      <c r="X10" s="16"/>
      <c r="Y10">
        <f t="shared" si="2"/>
        <v>0</v>
      </c>
      <c r="Z10" t="s">
        <v>269</v>
      </c>
    </row>
    <row r="11" spans="1:34" ht="15" thickBot="1" x14ac:dyDescent="0.25">
      <c r="A11" s="5" t="s">
        <v>10</v>
      </c>
      <c r="B11" s="1">
        <v>0.85</v>
      </c>
      <c r="G11" s="2">
        <v>0.31</v>
      </c>
      <c r="I11" s="18" t="s">
        <v>62</v>
      </c>
      <c r="J11">
        <f t="shared" si="0"/>
        <v>1.03</v>
      </c>
      <c r="K11" s="2">
        <v>1.08</v>
      </c>
      <c r="L11" s="13">
        <v>8.8000000000000007</v>
      </c>
      <c r="M11" s="22">
        <f t="shared" si="1"/>
        <v>0.24</v>
      </c>
      <c r="N11" s="34">
        <f>VLOOKUP($I11,$T$2:$Y$55,6,FALSE)/$P11</f>
        <v>0</v>
      </c>
      <c r="O11" s="13">
        <v>9</v>
      </c>
      <c r="P11" s="13">
        <v>25</v>
      </c>
      <c r="Q11" s="13">
        <v>6</v>
      </c>
      <c r="R11" s="26"/>
      <c r="S11" s="27"/>
      <c r="T11" s="18" t="s">
        <v>60</v>
      </c>
      <c r="U11" s="16"/>
      <c r="V11" s="16"/>
      <c r="W11" s="16"/>
      <c r="X11" s="16"/>
      <c r="Y11">
        <f t="shared" si="2"/>
        <v>0</v>
      </c>
      <c r="Z11" s="38"/>
      <c r="AA11" s="38" t="s">
        <v>274</v>
      </c>
      <c r="AB11" s="38" t="s">
        <v>275</v>
      </c>
      <c r="AC11" s="38" t="s">
        <v>276</v>
      </c>
      <c r="AD11" s="38" t="s">
        <v>277</v>
      </c>
      <c r="AE11" s="38" t="s">
        <v>278</v>
      </c>
    </row>
    <row r="12" spans="1:34" ht="15" thickBot="1" x14ac:dyDescent="0.25">
      <c r="A12" s="4" t="s">
        <v>11</v>
      </c>
      <c r="B12" s="1">
        <v>1.38</v>
      </c>
      <c r="G12" s="2">
        <v>0.09</v>
      </c>
      <c r="I12" s="18" t="s">
        <v>64</v>
      </c>
      <c r="J12">
        <f t="shared" si="0"/>
        <v>1.46</v>
      </c>
      <c r="K12" s="2">
        <v>1.39</v>
      </c>
      <c r="L12" s="13">
        <v>5.2</v>
      </c>
      <c r="M12" s="22">
        <f t="shared" si="1"/>
        <v>0.1111111111111111</v>
      </c>
      <c r="N12" s="34">
        <f>VLOOKUP($I12,$T$2:$Y$55,6,FALSE)/$P12</f>
        <v>0</v>
      </c>
      <c r="O12" s="13">
        <v>4.4000000000000004</v>
      </c>
      <c r="P12" s="13">
        <v>9</v>
      </c>
      <c r="Q12" s="13">
        <v>1</v>
      </c>
      <c r="R12" s="26"/>
      <c r="S12" s="27"/>
      <c r="T12" s="19" t="s">
        <v>61</v>
      </c>
      <c r="U12" s="16"/>
      <c r="V12" s="16"/>
      <c r="W12" s="16"/>
      <c r="X12" s="16"/>
      <c r="Y12">
        <f t="shared" si="2"/>
        <v>0</v>
      </c>
      <c r="Z12" s="36" t="s">
        <v>270</v>
      </c>
      <c r="AA12" s="36">
        <v>1</v>
      </c>
      <c r="AB12" s="40">
        <v>1.1272938896566909</v>
      </c>
      <c r="AC12" s="40">
        <v>1.1272938896566909</v>
      </c>
      <c r="AD12" s="40">
        <v>26.824947472365896</v>
      </c>
      <c r="AE12" s="40">
        <v>4.3661070379563964E-6</v>
      </c>
    </row>
    <row r="13" spans="1:34" ht="15" thickBot="1" x14ac:dyDescent="0.25">
      <c r="A13" s="4" t="s">
        <v>12</v>
      </c>
      <c r="B13" s="1">
        <v>1.51</v>
      </c>
      <c r="G13" s="2">
        <v>1.08</v>
      </c>
      <c r="I13" s="18" t="s">
        <v>71</v>
      </c>
      <c r="J13">
        <f t="shared" si="0"/>
        <v>1.29</v>
      </c>
      <c r="K13" s="2">
        <v>1.43</v>
      </c>
      <c r="L13" s="13">
        <v>9.9</v>
      </c>
      <c r="M13" s="22">
        <f t="shared" si="1"/>
        <v>0.22580645161290322</v>
      </c>
      <c r="N13" s="34">
        <f>VLOOKUP($I13,$T$2:$Y$55,6,FALSE)/$P13</f>
        <v>0</v>
      </c>
      <c r="O13" s="13">
        <v>9.1</v>
      </c>
      <c r="P13" s="13">
        <v>31</v>
      </c>
      <c r="Q13" s="13">
        <v>7</v>
      </c>
      <c r="R13" s="26"/>
      <c r="S13" s="27"/>
      <c r="T13" s="18" t="s">
        <v>62</v>
      </c>
      <c r="U13" s="16"/>
      <c r="V13" s="16"/>
      <c r="W13" s="16"/>
      <c r="X13" s="16"/>
      <c r="Y13">
        <f t="shared" si="2"/>
        <v>0</v>
      </c>
      <c r="Z13" s="36" t="s">
        <v>271</v>
      </c>
      <c r="AA13" s="36">
        <v>48</v>
      </c>
      <c r="AB13" s="40">
        <v>2.0171561103433087</v>
      </c>
      <c r="AC13" s="40">
        <v>4.2024085632152264E-2</v>
      </c>
      <c r="AD13" s="40"/>
      <c r="AE13" s="40"/>
    </row>
    <row r="14" spans="1:34" ht="15" thickBot="1" x14ac:dyDescent="0.25">
      <c r="A14" s="4" t="s">
        <v>13</v>
      </c>
      <c r="B14" s="1">
        <v>0.14000000000000001</v>
      </c>
      <c r="G14" s="2">
        <v>1.39</v>
      </c>
      <c r="I14" s="18" t="s">
        <v>72</v>
      </c>
      <c r="J14">
        <f t="shared" si="0"/>
        <v>1.2</v>
      </c>
      <c r="K14" s="2">
        <v>-0.02</v>
      </c>
      <c r="L14" s="13">
        <v>10.6</v>
      </c>
      <c r="M14" s="22">
        <f t="shared" si="1"/>
        <v>0.25</v>
      </c>
      <c r="N14" s="34">
        <f>VLOOKUP($I14,$T$2:$Y$55,6,FALSE)/$P14</f>
        <v>0.15625</v>
      </c>
      <c r="O14" s="13">
        <v>10.7</v>
      </c>
      <c r="P14" s="13">
        <v>32</v>
      </c>
      <c r="Q14" s="13">
        <v>8</v>
      </c>
      <c r="R14" s="26"/>
      <c r="S14" s="27"/>
      <c r="T14" s="18" t="s">
        <v>64</v>
      </c>
      <c r="U14" s="16"/>
      <c r="V14" s="16"/>
      <c r="W14" s="16"/>
      <c r="X14" s="16"/>
      <c r="Y14">
        <f t="shared" si="2"/>
        <v>0</v>
      </c>
      <c r="Z14" s="37" t="s">
        <v>272</v>
      </c>
      <c r="AA14" s="37">
        <v>49</v>
      </c>
      <c r="AB14" s="41">
        <v>3.1444499999999995</v>
      </c>
      <c r="AC14" s="41"/>
      <c r="AD14" s="41"/>
      <c r="AE14" s="41"/>
    </row>
    <row r="15" spans="1:34" ht="15" thickBot="1" x14ac:dyDescent="0.25">
      <c r="A15" s="4" t="s">
        <v>14</v>
      </c>
      <c r="B15" s="1">
        <v>1.42</v>
      </c>
      <c r="G15" s="2">
        <v>1.43</v>
      </c>
      <c r="I15" s="18" t="s">
        <v>73</v>
      </c>
      <c r="J15">
        <f t="shared" si="0"/>
        <v>0.83</v>
      </c>
      <c r="K15" s="2">
        <v>0.47</v>
      </c>
      <c r="L15" s="13">
        <v>16.899999999999999</v>
      </c>
      <c r="M15" s="22">
        <f t="shared" si="1"/>
        <v>1</v>
      </c>
      <c r="N15" s="34">
        <f>VLOOKUP($I15,$T$2:$Y$55,6,FALSE)/$P15</f>
        <v>0</v>
      </c>
      <c r="O15" s="13">
        <v>18.899999999999999</v>
      </c>
      <c r="P15" s="13">
        <v>29</v>
      </c>
      <c r="Q15" s="13">
        <v>29</v>
      </c>
      <c r="R15" s="26"/>
      <c r="S15" s="27"/>
      <c r="T15" s="18" t="s">
        <v>71</v>
      </c>
      <c r="U15" s="16"/>
      <c r="V15" s="16"/>
      <c r="W15" s="16"/>
      <c r="X15" s="16"/>
      <c r="Y15">
        <f t="shared" si="2"/>
        <v>0</v>
      </c>
    </row>
    <row r="16" spans="1:34" ht="24.75" thickBot="1" x14ac:dyDescent="0.25">
      <c r="A16" s="4" t="s">
        <v>15</v>
      </c>
      <c r="B16" s="1">
        <v>1.52</v>
      </c>
      <c r="G16" s="2">
        <v>-0.02</v>
      </c>
      <c r="I16" s="18" t="s">
        <v>74</v>
      </c>
      <c r="J16">
        <f t="shared" si="0"/>
        <v>1.33</v>
      </c>
      <c r="K16" s="2">
        <v>0.54</v>
      </c>
      <c r="L16" s="13">
        <v>14.6</v>
      </c>
      <c r="M16" s="22">
        <f t="shared" si="1"/>
        <v>0.16666666666666666</v>
      </c>
      <c r="N16" s="34">
        <f>VLOOKUP($I16,$T$2:$Y$55,6,FALSE)/$P16</f>
        <v>0</v>
      </c>
      <c r="O16" s="13">
        <v>13.9</v>
      </c>
      <c r="P16" s="13">
        <v>18</v>
      </c>
      <c r="Q16" s="13">
        <v>3</v>
      </c>
      <c r="R16" s="26"/>
      <c r="S16" s="27"/>
      <c r="T16" s="18" t="s">
        <v>72</v>
      </c>
      <c r="U16" s="13">
        <v>2</v>
      </c>
      <c r="V16" s="16"/>
      <c r="W16" s="16"/>
      <c r="X16" s="13">
        <v>3</v>
      </c>
      <c r="Y16">
        <f t="shared" si="2"/>
        <v>5</v>
      </c>
      <c r="Z16" s="38"/>
      <c r="AA16" s="38" t="s">
        <v>279</v>
      </c>
      <c r="AB16" s="38" t="s">
        <v>267</v>
      </c>
      <c r="AC16" s="38" t="s">
        <v>280</v>
      </c>
      <c r="AD16" s="38" t="s">
        <v>281</v>
      </c>
      <c r="AE16" s="38" t="s">
        <v>282</v>
      </c>
      <c r="AF16" s="38" t="s">
        <v>283</v>
      </c>
      <c r="AG16" s="38" t="s">
        <v>284</v>
      </c>
      <c r="AH16" s="38" t="s">
        <v>285</v>
      </c>
    </row>
    <row r="17" spans="1:34" ht="24.75" thickBot="1" x14ac:dyDescent="0.25">
      <c r="A17" s="6" t="s">
        <v>16</v>
      </c>
      <c r="B17" s="1">
        <v>0.7</v>
      </c>
      <c r="G17" s="2">
        <v>0.47</v>
      </c>
      <c r="I17" s="18" t="s">
        <v>76</v>
      </c>
      <c r="J17">
        <f t="shared" si="0"/>
        <v>1.25</v>
      </c>
      <c r="K17" s="2">
        <v>0.8</v>
      </c>
      <c r="L17" s="13">
        <v>16.399999999999999</v>
      </c>
      <c r="M17" s="22">
        <f t="shared" si="1"/>
        <v>0</v>
      </c>
      <c r="N17" s="34">
        <f>VLOOKUP($I17,$T$2:$Y$55,6,FALSE)/$P17</f>
        <v>0</v>
      </c>
      <c r="O17" s="13">
        <v>16.600000000000001</v>
      </c>
      <c r="P17" s="13">
        <v>7</v>
      </c>
      <c r="Q17" s="16"/>
      <c r="R17" s="25"/>
      <c r="S17" s="35"/>
      <c r="T17" s="18" t="s">
        <v>73</v>
      </c>
      <c r="U17" s="16"/>
      <c r="V17" s="16"/>
      <c r="W17" s="16"/>
      <c r="X17" s="16"/>
      <c r="Y17">
        <f t="shared" si="2"/>
        <v>0</v>
      </c>
      <c r="Z17" s="36" t="s">
        <v>273</v>
      </c>
      <c r="AA17" s="40">
        <v>1.3206110785107772</v>
      </c>
      <c r="AB17" s="40">
        <v>4.0925655135715215E-2</v>
      </c>
      <c r="AC17" s="40">
        <v>32.268538503084322</v>
      </c>
      <c r="AD17" s="40">
        <v>3.365815484956595E-34</v>
      </c>
      <c r="AE17" s="40">
        <v>1.2383245338163655</v>
      </c>
      <c r="AF17" s="40">
        <v>1.4028976232051888</v>
      </c>
      <c r="AG17" s="40">
        <v>1.2383245338163655</v>
      </c>
      <c r="AH17" s="40">
        <v>1.4028976232051888</v>
      </c>
    </row>
    <row r="18" spans="1:34" ht="24.75" thickBot="1" x14ac:dyDescent="0.25">
      <c r="A18" s="4" t="s">
        <v>17</v>
      </c>
      <c r="B18" s="1">
        <v>1.55</v>
      </c>
      <c r="G18" s="2">
        <v>0.54</v>
      </c>
      <c r="I18" s="19" t="s">
        <v>78</v>
      </c>
      <c r="J18">
        <f t="shared" si="0"/>
        <v>1.1399999999999999</v>
      </c>
      <c r="K18" s="2">
        <v>-0.14000000000000001</v>
      </c>
      <c r="L18" s="13">
        <v>19.100000000000001</v>
      </c>
      <c r="M18" s="22">
        <f t="shared" si="1"/>
        <v>0</v>
      </c>
      <c r="N18" s="34">
        <f>VLOOKUP($I18,$T$2:$Y$55,6,FALSE)/$P18</f>
        <v>0</v>
      </c>
      <c r="O18" s="13">
        <v>21.8</v>
      </c>
      <c r="P18" s="13">
        <v>14</v>
      </c>
      <c r="Q18" s="16"/>
      <c r="R18" s="25"/>
      <c r="S18" s="23"/>
      <c r="T18" s="18" t="s">
        <v>74</v>
      </c>
      <c r="U18" s="16"/>
      <c r="V18" s="16"/>
      <c r="W18" s="16"/>
      <c r="X18" s="16"/>
      <c r="Y18">
        <f t="shared" si="2"/>
        <v>0</v>
      </c>
      <c r="Z18" s="37" t="s">
        <v>261</v>
      </c>
      <c r="AA18" s="41">
        <v>-0.56356857892757262</v>
      </c>
      <c r="AB18" s="41">
        <v>0.10881213494595017</v>
      </c>
      <c r="AC18" s="41">
        <v>-5.179280594094692</v>
      </c>
      <c r="AD18" s="41">
        <v>4.3661070379564353E-6</v>
      </c>
      <c r="AE18" s="41">
        <v>-0.7823500395011983</v>
      </c>
      <c r="AF18" s="41">
        <v>-0.34478711835394693</v>
      </c>
      <c r="AG18" s="41">
        <v>-0.7823500395011983</v>
      </c>
      <c r="AH18" s="41">
        <v>-0.34478711835394693</v>
      </c>
    </row>
    <row r="19" spans="1:34" ht="24.75" thickBot="1" x14ac:dyDescent="0.25">
      <c r="A19" s="4" t="s">
        <v>18</v>
      </c>
      <c r="B19" s="1">
        <v>1.65</v>
      </c>
      <c r="G19" s="2">
        <v>0.8</v>
      </c>
      <c r="I19" s="18" t="s">
        <v>80</v>
      </c>
      <c r="J19">
        <f t="shared" si="0"/>
        <v>1.1399999999999999</v>
      </c>
      <c r="K19" s="2">
        <v>0.15</v>
      </c>
      <c r="L19" s="13">
        <v>9.3000000000000007</v>
      </c>
      <c r="M19" s="22">
        <f t="shared" si="1"/>
        <v>0.35714285714285715</v>
      </c>
      <c r="N19" s="34">
        <f>VLOOKUP($I19,$T$2:$Y$55,6,FALSE)/$P19</f>
        <v>0.21428571428571427</v>
      </c>
      <c r="O19" s="13">
        <v>8.1</v>
      </c>
      <c r="P19" s="13">
        <v>14</v>
      </c>
      <c r="Q19" s="13">
        <v>5</v>
      </c>
      <c r="R19" s="26"/>
      <c r="S19" s="23"/>
      <c r="T19" s="18" t="s">
        <v>76</v>
      </c>
      <c r="U19" s="16"/>
      <c r="V19" s="16"/>
      <c r="W19" s="16"/>
      <c r="X19" s="16"/>
      <c r="Y19">
        <f t="shared" si="2"/>
        <v>0</v>
      </c>
    </row>
    <row r="20" spans="1:34" ht="15" thickBot="1" x14ac:dyDescent="0.25">
      <c r="A20" s="4" t="s">
        <v>19</v>
      </c>
      <c r="B20" s="1">
        <v>1.38</v>
      </c>
      <c r="G20" s="2">
        <v>-0.14000000000000001</v>
      </c>
      <c r="I20" s="18" t="s">
        <v>84</v>
      </c>
      <c r="J20">
        <f t="shared" si="0"/>
        <v>0.7</v>
      </c>
      <c r="K20" s="2">
        <v>0.02</v>
      </c>
      <c r="L20" s="13">
        <v>21.5</v>
      </c>
      <c r="M20" s="22">
        <f t="shared" si="1"/>
        <v>0.83333333333333337</v>
      </c>
      <c r="N20" s="34">
        <f>VLOOKUP($I20,$T$2:$Y$55,6,FALSE)/$P20</f>
        <v>0</v>
      </c>
      <c r="O20" s="13">
        <v>23.8</v>
      </c>
      <c r="P20" s="13">
        <v>12</v>
      </c>
      <c r="Q20" s="13">
        <v>10</v>
      </c>
      <c r="R20" s="26"/>
      <c r="S20" s="23"/>
      <c r="T20" s="19" t="s">
        <v>78</v>
      </c>
      <c r="U20" s="16"/>
      <c r="V20" s="16"/>
      <c r="W20" s="16"/>
      <c r="X20" s="16"/>
      <c r="Y20">
        <f t="shared" si="2"/>
        <v>0</v>
      </c>
    </row>
    <row r="21" spans="1:34" ht="15" thickBot="1" x14ac:dyDescent="0.25">
      <c r="A21" s="7" t="s">
        <v>20</v>
      </c>
      <c r="B21" s="1">
        <v>1.47</v>
      </c>
      <c r="G21" s="2">
        <v>0.15</v>
      </c>
      <c r="I21" s="18" t="s">
        <v>85</v>
      </c>
      <c r="J21">
        <f t="shared" si="0"/>
        <v>0.63</v>
      </c>
      <c r="K21" s="2">
        <v>-0.13</v>
      </c>
      <c r="L21" s="13">
        <v>4.9000000000000004</v>
      </c>
      <c r="M21" s="22">
        <f t="shared" si="1"/>
        <v>0.14285714285714285</v>
      </c>
      <c r="N21" s="34">
        <f>VLOOKUP($I21,$T$2:$Y$55,6,FALSE)/$P21</f>
        <v>0</v>
      </c>
      <c r="O21" s="13">
        <v>4.5999999999999996</v>
      </c>
      <c r="P21" s="13">
        <v>7</v>
      </c>
      <c r="Q21" s="13">
        <v>1</v>
      </c>
      <c r="R21" s="26"/>
      <c r="S21" s="23"/>
      <c r="T21" s="18" t="s">
        <v>80</v>
      </c>
      <c r="U21" s="13">
        <v>1</v>
      </c>
      <c r="V21" s="16"/>
      <c r="W21" s="16"/>
      <c r="X21" s="13">
        <v>2</v>
      </c>
      <c r="Y21">
        <f t="shared" si="2"/>
        <v>3</v>
      </c>
    </row>
    <row r="22" spans="1:34" ht="15" thickBot="1" x14ac:dyDescent="0.25">
      <c r="A22" s="4" t="s">
        <v>21</v>
      </c>
      <c r="B22" s="1">
        <v>1.04</v>
      </c>
      <c r="G22" s="2">
        <v>0.02</v>
      </c>
      <c r="I22" s="18" t="s">
        <v>86</v>
      </c>
      <c r="J22">
        <f t="shared" si="0"/>
        <v>1.4</v>
      </c>
      <c r="K22" s="2">
        <v>0.85</v>
      </c>
      <c r="L22" s="13">
        <v>10.5</v>
      </c>
      <c r="M22" s="22">
        <f t="shared" si="1"/>
        <v>4.1666666666666664E-2</v>
      </c>
      <c r="N22" s="34">
        <f>VLOOKUP($I22,$T$2:$Y$55,6,FALSE)/$P22</f>
        <v>0</v>
      </c>
      <c r="O22" s="13">
        <v>10.5</v>
      </c>
      <c r="P22" s="13">
        <v>24</v>
      </c>
      <c r="Q22" s="13">
        <v>1</v>
      </c>
      <c r="R22" s="26"/>
      <c r="S22" s="23"/>
      <c r="T22" s="18" t="s">
        <v>84</v>
      </c>
      <c r="U22" s="16"/>
      <c r="V22" s="16"/>
      <c r="W22" s="16"/>
      <c r="X22" s="16"/>
      <c r="Y22">
        <f t="shared" si="2"/>
        <v>0</v>
      </c>
    </row>
    <row r="23" spans="1:34" ht="15" thickBot="1" x14ac:dyDescent="0.25">
      <c r="A23" s="8" t="s">
        <v>22</v>
      </c>
      <c r="B23" s="1">
        <v>0.82</v>
      </c>
      <c r="G23" s="2">
        <v>-0.13</v>
      </c>
      <c r="I23" s="18" t="s">
        <v>89</v>
      </c>
      <c r="J23">
        <f t="shared" si="0"/>
        <v>1.21</v>
      </c>
      <c r="K23" s="29">
        <v>0.61</v>
      </c>
      <c r="L23" s="13">
        <v>8.6</v>
      </c>
      <c r="M23" s="22">
        <f t="shared" si="1"/>
        <v>0.23809523809523808</v>
      </c>
      <c r="N23" s="34">
        <f>VLOOKUP($I23,$T$2:$Y$55,6,FALSE)/$P23</f>
        <v>0</v>
      </c>
      <c r="O23" s="13">
        <v>8.4</v>
      </c>
      <c r="P23" s="13">
        <v>21</v>
      </c>
      <c r="Q23" s="13">
        <v>5</v>
      </c>
      <c r="R23" s="26"/>
      <c r="S23" s="27"/>
      <c r="T23" s="18" t="s">
        <v>85</v>
      </c>
      <c r="U23" s="16"/>
      <c r="V23" s="16"/>
      <c r="W23" s="16"/>
      <c r="X23" s="16"/>
      <c r="Y23">
        <f t="shared" si="2"/>
        <v>0</v>
      </c>
    </row>
    <row r="24" spans="1:34" ht="15" thickBot="1" x14ac:dyDescent="0.25">
      <c r="A24" s="4" t="s">
        <v>23</v>
      </c>
      <c r="B24" s="1">
        <v>1.04</v>
      </c>
      <c r="G24" s="2">
        <v>0.85</v>
      </c>
      <c r="I24" s="18" t="s">
        <v>90</v>
      </c>
      <c r="J24">
        <f t="shared" si="0"/>
        <v>1.06</v>
      </c>
      <c r="K24" s="2">
        <v>1.06</v>
      </c>
      <c r="L24" s="13">
        <v>12</v>
      </c>
      <c r="M24" s="22">
        <f t="shared" si="1"/>
        <v>0.30769230769230771</v>
      </c>
      <c r="N24" s="34">
        <f>VLOOKUP($I24,$T$2:$Y$55,6,FALSE)/$P24</f>
        <v>3.8461538461538464E-2</v>
      </c>
      <c r="O24" s="13">
        <v>10.4</v>
      </c>
      <c r="P24" s="13">
        <v>26</v>
      </c>
      <c r="Q24" s="13">
        <v>8</v>
      </c>
      <c r="R24" s="26"/>
      <c r="T24" s="18" t="s">
        <v>86</v>
      </c>
      <c r="U24" s="16"/>
      <c r="V24" s="16"/>
      <c r="W24" s="16"/>
      <c r="X24" s="16"/>
      <c r="Y24">
        <f t="shared" si="2"/>
        <v>0</v>
      </c>
      <c r="AB24" s="42">
        <f>AA17+AA18</f>
        <v>0.75704249958320458</v>
      </c>
    </row>
    <row r="25" spans="1:34" ht="15" thickBot="1" x14ac:dyDescent="0.25">
      <c r="A25" s="5" t="s">
        <v>24</v>
      </c>
      <c r="B25" s="1">
        <v>0.87</v>
      </c>
      <c r="G25" s="2">
        <v>0.61</v>
      </c>
      <c r="I25" s="18" t="s">
        <v>91</v>
      </c>
      <c r="J25">
        <f t="shared" si="0"/>
        <v>1.1200000000000001</v>
      </c>
      <c r="K25" s="2">
        <v>1.43</v>
      </c>
      <c r="L25" s="13">
        <v>7.1</v>
      </c>
      <c r="M25" s="22">
        <f t="shared" si="1"/>
        <v>0.35714285714285715</v>
      </c>
      <c r="N25" s="34">
        <f>VLOOKUP($I25,$T$2:$Y$55,6,FALSE)/$P25</f>
        <v>0</v>
      </c>
      <c r="O25" s="13">
        <v>6.9</v>
      </c>
      <c r="P25" s="13">
        <v>14</v>
      </c>
      <c r="Q25" s="13">
        <v>5</v>
      </c>
      <c r="R25" s="26"/>
      <c r="T25" s="18" t="s">
        <v>89</v>
      </c>
      <c r="U25" s="16"/>
      <c r="V25" s="16"/>
      <c r="W25" s="16"/>
      <c r="X25" s="16"/>
      <c r="Y25">
        <f t="shared" si="2"/>
        <v>0</v>
      </c>
      <c r="AA25">
        <v>1880</v>
      </c>
      <c r="AB25">
        <f>$AB$24*(AA25/3)</f>
        <v>474.41329973880818</v>
      </c>
    </row>
    <row r="26" spans="1:34" ht="24.75" thickBot="1" x14ac:dyDescent="0.25">
      <c r="A26" s="4" t="s">
        <v>25</v>
      </c>
      <c r="B26" s="1">
        <v>1.43</v>
      </c>
      <c r="G26" s="2">
        <v>1.06</v>
      </c>
      <c r="I26" s="18" t="s">
        <v>108</v>
      </c>
      <c r="J26">
        <f t="shared" si="0"/>
        <v>1.1599999999999999</v>
      </c>
      <c r="K26" s="29">
        <v>0.96</v>
      </c>
      <c r="L26" s="13">
        <v>14.1</v>
      </c>
      <c r="M26" s="22">
        <f t="shared" si="1"/>
        <v>0.5714285714285714</v>
      </c>
      <c r="N26" s="34">
        <f>VLOOKUP($I26,$T$2:$Y$55,6,FALSE)/$P26</f>
        <v>7.1428571428571425E-2</v>
      </c>
      <c r="O26" s="13">
        <v>14.8</v>
      </c>
      <c r="P26" s="13">
        <v>14</v>
      </c>
      <c r="Q26" s="13">
        <v>8</v>
      </c>
      <c r="R26" s="26"/>
      <c r="T26" s="18" t="s">
        <v>90</v>
      </c>
      <c r="U26" s="16"/>
      <c r="V26" s="16"/>
      <c r="W26" s="16"/>
      <c r="X26" s="13">
        <v>1</v>
      </c>
      <c r="Y26">
        <f t="shared" si="2"/>
        <v>1</v>
      </c>
      <c r="AA26">
        <v>725</v>
      </c>
      <c r="AB26">
        <f>$AB$24*(AA26/3)</f>
        <v>182.95193739927444</v>
      </c>
    </row>
    <row r="27" spans="1:34" ht="15" thickBot="1" x14ac:dyDescent="0.25">
      <c r="A27" s="4" t="s">
        <v>26</v>
      </c>
      <c r="B27" s="1">
        <v>1.43</v>
      </c>
      <c r="G27" s="2">
        <v>1.43</v>
      </c>
      <c r="I27" s="18" t="s">
        <v>134</v>
      </c>
      <c r="J27">
        <f t="shared" si="0"/>
        <v>1.29</v>
      </c>
      <c r="K27" s="2">
        <v>1.1599999999999999</v>
      </c>
      <c r="L27" s="13">
        <v>8.1999999999999993</v>
      </c>
      <c r="M27" s="22">
        <f t="shared" si="1"/>
        <v>0</v>
      </c>
      <c r="N27" s="34">
        <f>VLOOKUP($I27,$T$2:$Y$55,6,FALSE)/$P27</f>
        <v>0</v>
      </c>
      <c r="O27" s="13">
        <v>8</v>
      </c>
      <c r="P27" s="13">
        <v>19</v>
      </c>
      <c r="Q27" s="16"/>
      <c r="R27" s="25"/>
      <c r="T27" s="18" t="s">
        <v>91</v>
      </c>
      <c r="U27" s="16"/>
      <c r="V27" s="16"/>
      <c r="W27" s="16"/>
      <c r="X27" s="16"/>
      <c r="Y27">
        <f t="shared" si="2"/>
        <v>0</v>
      </c>
    </row>
    <row r="28" spans="1:34" ht="15" thickBot="1" x14ac:dyDescent="0.25">
      <c r="A28" s="8" t="s">
        <v>27</v>
      </c>
      <c r="B28" s="1">
        <v>1.1299999999999999</v>
      </c>
      <c r="G28" s="2">
        <v>0.96</v>
      </c>
      <c r="I28" s="18" t="s">
        <v>137</v>
      </c>
      <c r="J28">
        <f t="shared" si="0"/>
        <v>1.28</v>
      </c>
      <c r="K28" s="2">
        <v>0.45</v>
      </c>
      <c r="L28" s="13">
        <v>14.2</v>
      </c>
      <c r="M28" s="22">
        <f t="shared" si="1"/>
        <v>0</v>
      </c>
      <c r="N28" s="34">
        <f>VLOOKUP($I28,$T$2:$Y$55,6,FALSE)/$P28</f>
        <v>0</v>
      </c>
      <c r="O28" s="13">
        <v>15.9</v>
      </c>
      <c r="P28" s="13">
        <v>19</v>
      </c>
      <c r="Q28" s="16"/>
      <c r="R28" s="25"/>
      <c r="T28" s="18" t="s">
        <v>108</v>
      </c>
      <c r="U28" s="16"/>
      <c r="V28" s="16"/>
      <c r="W28" s="16"/>
      <c r="X28" s="13">
        <v>1</v>
      </c>
      <c r="Y28">
        <f t="shared" si="2"/>
        <v>1</v>
      </c>
    </row>
    <row r="29" spans="1:34" ht="24.75" thickBot="1" x14ac:dyDescent="0.25">
      <c r="A29" s="5" t="s">
        <v>28</v>
      </c>
      <c r="B29" s="1">
        <v>0.8</v>
      </c>
      <c r="G29" s="2">
        <v>1.1599999999999999</v>
      </c>
      <c r="I29" s="18" t="s">
        <v>139</v>
      </c>
      <c r="J29">
        <f t="shared" si="0"/>
        <v>1.48</v>
      </c>
      <c r="K29" s="2">
        <v>0.92</v>
      </c>
      <c r="L29" s="13">
        <v>19.5</v>
      </c>
      <c r="M29" s="22">
        <f t="shared" si="1"/>
        <v>0</v>
      </c>
      <c r="N29" s="34">
        <f>VLOOKUP($I29,$T$2:$Y$55,6,FALSE)/$P29</f>
        <v>0</v>
      </c>
      <c r="O29" s="13">
        <v>20.7</v>
      </c>
      <c r="P29" s="13">
        <v>13</v>
      </c>
      <c r="Q29" s="16"/>
      <c r="R29" s="25"/>
      <c r="T29" s="18" t="s">
        <v>134</v>
      </c>
      <c r="U29" s="16"/>
      <c r="V29" s="16"/>
      <c r="W29" s="16"/>
      <c r="X29" s="16"/>
      <c r="Y29">
        <f t="shared" si="2"/>
        <v>0</v>
      </c>
    </row>
    <row r="30" spans="1:34" ht="24.75" thickBot="1" x14ac:dyDescent="0.25">
      <c r="A30" s="4" t="s">
        <v>29</v>
      </c>
      <c r="B30" s="1">
        <v>1.28</v>
      </c>
      <c r="G30" s="2">
        <v>0.45</v>
      </c>
      <c r="I30" s="18" t="s">
        <v>146</v>
      </c>
      <c r="J30">
        <f t="shared" si="0"/>
        <v>0.95</v>
      </c>
      <c r="K30" s="2">
        <v>0.59</v>
      </c>
      <c r="L30" s="13">
        <v>6.9</v>
      </c>
      <c r="M30" s="22">
        <f t="shared" si="1"/>
        <v>0.69230769230769229</v>
      </c>
      <c r="N30" s="34">
        <f>VLOOKUP($I30,$T$2:$Y$55,6,FALSE)/$P30</f>
        <v>0</v>
      </c>
      <c r="O30" s="13">
        <v>7.3</v>
      </c>
      <c r="P30" s="13">
        <v>13</v>
      </c>
      <c r="Q30" s="13">
        <v>9</v>
      </c>
      <c r="R30" s="26"/>
      <c r="T30" s="18" t="s">
        <v>137</v>
      </c>
      <c r="U30" s="16"/>
      <c r="V30" s="16"/>
      <c r="W30" s="16"/>
      <c r="X30" s="16"/>
      <c r="Y30">
        <f t="shared" si="2"/>
        <v>0</v>
      </c>
    </row>
    <row r="31" spans="1:34" ht="24.75" thickBot="1" x14ac:dyDescent="0.25">
      <c r="A31" s="4" t="s">
        <v>30</v>
      </c>
      <c r="B31" s="1">
        <v>1.1000000000000001</v>
      </c>
      <c r="G31" s="2">
        <v>0.92</v>
      </c>
      <c r="I31" s="18" t="s">
        <v>147</v>
      </c>
      <c r="J31">
        <f t="shared" si="0"/>
        <v>1.04</v>
      </c>
      <c r="K31" s="2">
        <v>0.7</v>
      </c>
      <c r="L31" s="13">
        <v>11.9</v>
      </c>
      <c r="M31" s="22">
        <f t="shared" si="1"/>
        <v>0.66666666666666663</v>
      </c>
      <c r="N31" s="34">
        <f>VLOOKUP($I31,$T$2:$Y$55,6,FALSE)/$P31</f>
        <v>0</v>
      </c>
      <c r="O31" s="13">
        <v>12.8</v>
      </c>
      <c r="P31" s="13">
        <v>6</v>
      </c>
      <c r="Q31" s="13">
        <v>4</v>
      </c>
      <c r="R31" s="26"/>
      <c r="T31" s="18" t="s">
        <v>139</v>
      </c>
      <c r="U31" s="16"/>
      <c r="V31" s="16"/>
      <c r="W31" s="16"/>
      <c r="X31" s="16"/>
      <c r="Y31">
        <f t="shared" si="2"/>
        <v>0</v>
      </c>
    </row>
    <row r="32" spans="1:34" ht="15" thickBot="1" x14ac:dyDescent="0.25">
      <c r="A32" s="4" t="s">
        <v>31</v>
      </c>
      <c r="B32" s="1">
        <v>1.1000000000000001</v>
      </c>
      <c r="G32" s="2">
        <v>0.59</v>
      </c>
      <c r="I32" s="18" t="s">
        <v>152</v>
      </c>
      <c r="J32">
        <f t="shared" si="0"/>
        <v>1.41</v>
      </c>
      <c r="K32" s="29">
        <v>0.56000000000000005</v>
      </c>
      <c r="L32" s="13">
        <v>12.5</v>
      </c>
      <c r="M32" s="22">
        <f t="shared" si="1"/>
        <v>0.5625</v>
      </c>
      <c r="N32" s="34">
        <f>VLOOKUP($I32,$T$2:$Y$55,6,FALSE)/$P32</f>
        <v>6.25E-2</v>
      </c>
      <c r="O32" s="13">
        <v>12.6</v>
      </c>
      <c r="P32" s="13">
        <v>32</v>
      </c>
      <c r="Q32" s="13">
        <v>18</v>
      </c>
      <c r="R32" s="26"/>
      <c r="T32" s="18" t="s">
        <v>146</v>
      </c>
      <c r="U32" s="16"/>
      <c r="V32" s="16"/>
      <c r="W32" s="16"/>
      <c r="X32" s="16"/>
      <c r="Y32">
        <f t="shared" si="2"/>
        <v>0</v>
      </c>
    </row>
    <row r="33" spans="1:25" ht="24.75" thickBot="1" x14ac:dyDescent="0.25">
      <c r="A33" s="4" t="s">
        <v>32</v>
      </c>
      <c r="B33" s="1">
        <v>1.41</v>
      </c>
      <c r="G33" s="2">
        <v>0.7</v>
      </c>
      <c r="I33" s="18" t="s">
        <v>153</v>
      </c>
      <c r="J33">
        <f t="shared" si="0"/>
        <v>1.02</v>
      </c>
      <c r="K33" s="2">
        <v>-0.12</v>
      </c>
      <c r="L33" s="13">
        <v>28.2</v>
      </c>
      <c r="M33" s="22">
        <f t="shared" si="1"/>
        <v>0</v>
      </c>
      <c r="N33" s="34">
        <f>VLOOKUP($I33,$T$2:$Y$55,6,FALSE)/$P33</f>
        <v>0</v>
      </c>
      <c r="O33" s="13">
        <v>31.3</v>
      </c>
      <c r="P33" s="15">
        <v>48</v>
      </c>
      <c r="Q33" s="16"/>
      <c r="R33" s="25"/>
      <c r="T33" s="18" t="s">
        <v>147</v>
      </c>
      <c r="U33" s="16"/>
      <c r="V33" s="16"/>
      <c r="W33" s="16"/>
      <c r="X33" s="16"/>
      <c r="Y33">
        <f t="shared" si="2"/>
        <v>0</v>
      </c>
    </row>
    <row r="34" spans="1:25" ht="15" thickBot="1" x14ac:dyDescent="0.25">
      <c r="A34" s="4" t="s">
        <v>33</v>
      </c>
      <c r="B34" s="1">
        <v>0.91</v>
      </c>
      <c r="G34" s="2">
        <v>0.56000000000000005</v>
      </c>
      <c r="I34" s="18" t="s">
        <v>154</v>
      </c>
      <c r="J34">
        <f t="shared" ref="J34:J51" si="3">VLOOKUP($I34,$A$2:$B$256,2,FALSE)</f>
        <v>1.65</v>
      </c>
      <c r="K34" s="2">
        <v>0.68</v>
      </c>
      <c r="L34" s="13">
        <v>16</v>
      </c>
      <c r="M34" s="22">
        <f t="shared" ref="M34:M51" si="4">Q34/P34</f>
        <v>0.125</v>
      </c>
      <c r="N34" s="34">
        <f>VLOOKUP($I34,$T$2:$Y$55,6,FALSE)/$P34</f>
        <v>4.6875E-2</v>
      </c>
      <c r="O34" s="13">
        <v>15.4</v>
      </c>
      <c r="P34" s="13">
        <v>64</v>
      </c>
      <c r="Q34" s="13">
        <v>8</v>
      </c>
      <c r="R34" s="26"/>
      <c r="T34" s="18" t="s">
        <v>152</v>
      </c>
      <c r="U34" s="13">
        <v>1</v>
      </c>
      <c r="V34" s="16"/>
      <c r="W34" s="16"/>
      <c r="X34" s="13">
        <v>1</v>
      </c>
      <c r="Y34">
        <f t="shared" si="2"/>
        <v>2</v>
      </c>
    </row>
    <row r="35" spans="1:25" ht="15" thickBot="1" x14ac:dyDescent="0.25">
      <c r="A35" s="4" t="s">
        <v>34</v>
      </c>
      <c r="B35" s="1">
        <v>1.48</v>
      </c>
      <c r="G35" s="2">
        <v>-0.12</v>
      </c>
      <c r="I35" s="18" t="s">
        <v>157</v>
      </c>
      <c r="J35">
        <f t="shared" si="3"/>
        <v>1.21</v>
      </c>
      <c r="K35" s="2">
        <v>0.56999999999999995</v>
      </c>
      <c r="L35" s="13">
        <v>7.9</v>
      </c>
      <c r="M35" s="22">
        <f t="shared" si="4"/>
        <v>0.41666666666666669</v>
      </c>
      <c r="N35" s="34">
        <f>VLOOKUP($I35,$T$2:$Y$55,6,FALSE)/$P35</f>
        <v>0.125</v>
      </c>
      <c r="O35" s="13">
        <v>8</v>
      </c>
      <c r="P35" s="13">
        <v>24</v>
      </c>
      <c r="Q35" s="13">
        <v>10</v>
      </c>
      <c r="R35" s="26"/>
      <c r="T35" s="18" t="s">
        <v>153</v>
      </c>
      <c r="U35" s="16"/>
      <c r="V35" s="16"/>
      <c r="W35" s="16"/>
      <c r="X35" s="16"/>
      <c r="Y35">
        <f t="shared" si="2"/>
        <v>0</v>
      </c>
    </row>
    <row r="36" spans="1:25" ht="15" thickBot="1" x14ac:dyDescent="0.25">
      <c r="A36" s="4" t="s">
        <v>35</v>
      </c>
      <c r="B36" s="1">
        <v>1.1299999999999999</v>
      </c>
      <c r="G36" s="2">
        <v>0.68</v>
      </c>
      <c r="I36" s="18" t="s">
        <v>162</v>
      </c>
      <c r="J36">
        <f t="shared" si="3"/>
        <v>1.55</v>
      </c>
      <c r="K36" s="2">
        <v>0.8</v>
      </c>
      <c r="L36" s="13">
        <v>17.7</v>
      </c>
      <c r="M36" s="22">
        <f t="shared" si="4"/>
        <v>0</v>
      </c>
      <c r="N36" s="34">
        <f>VLOOKUP($I36,$T$2:$Y$55,6,FALSE)/$P36</f>
        <v>0</v>
      </c>
      <c r="O36" s="13">
        <v>16.2</v>
      </c>
      <c r="P36" s="13">
        <v>22</v>
      </c>
      <c r="Q36" s="16"/>
      <c r="R36" s="25"/>
      <c r="T36" s="18" t="s">
        <v>154</v>
      </c>
      <c r="U36" s="13">
        <v>1</v>
      </c>
      <c r="V36" s="16"/>
      <c r="W36" s="13">
        <v>1</v>
      </c>
      <c r="X36" s="13">
        <v>1</v>
      </c>
      <c r="Y36">
        <f t="shared" si="2"/>
        <v>3</v>
      </c>
    </row>
    <row r="37" spans="1:25" ht="15" thickBot="1" x14ac:dyDescent="0.25">
      <c r="A37" s="4" t="s">
        <v>36</v>
      </c>
      <c r="B37" s="1">
        <v>1.51</v>
      </c>
      <c r="G37" s="2">
        <v>0.56999999999999995</v>
      </c>
      <c r="I37" s="18" t="s">
        <v>166</v>
      </c>
      <c r="J37">
        <f t="shared" si="3"/>
        <v>1.63</v>
      </c>
      <c r="K37" s="2">
        <v>0.05</v>
      </c>
      <c r="L37" s="13">
        <v>11.1</v>
      </c>
      <c r="M37" s="22">
        <f t="shared" si="4"/>
        <v>4.1666666666666664E-2</v>
      </c>
      <c r="N37" s="34">
        <f>VLOOKUP($I37,$T$2:$Y$55,6,FALSE)/$P37</f>
        <v>8.3333333333333329E-2</v>
      </c>
      <c r="O37" s="13">
        <v>12.6</v>
      </c>
      <c r="P37" s="13">
        <v>24</v>
      </c>
      <c r="Q37" s="13">
        <v>1</v>
      </c>
      <c r="R37" s="26"/>
      <c r="T37" s="18" t="s">
        <v>157</v>
      </c>
      <c r="U37" s="16"/>
      <c r="V37" s="16"/>
      <c r="W37" s="16"/>
      <c r="X37" s="13">
        <v>3</v>
      </c>
      <c r="Y37">
        <f t="shared" si="2"/>
        <v>3</v>
      </c>
    </row>
    <row r="38" spans="1:25" ht="15" thickBot="1" x14ac:dyDescent="0.25">
      <c r="A38" s="5" t="s">
        <v>37</v>
      </c>
      <c r="B38" s="1">
        <v>0.99</v>
      </c>
      <c r="G38" s="2">
        <v>0.8</v>
      </c>
      <c r="I38" s="18" t="s">
        <v>167</v>
      </c>
      <c r="J38">
        <f t="shared" si="3"/>
        <v>1.21</v>
      </c>
      <c r="K38" s="2">
        <v>0.17</v>
      </c>
      <c r="L38" s="13">
        <v>11.2</v>
      </c>
      <c r="M38" s="22">
        <f t="shared" si="4"/>
        <v>0</v>
      </c>
      <c r="N38" s="34">
        <f>VLOOKUP($I38,$T$2:$Y$55,6,FALSE)/$P38</f>
        <v>0</v>
      </c>
      <c r="O38" s="13">
        <v>12.9</v>
      </c>
      <c r="P38" s="13">
        <v>16</v>
      </c>
      <c r="Q38" s="16"/>
      <c r="R38" s="25"/>
      <c r="T38" s="18" t="s">
        <v>162</v>
      </c>
      <c r="U38" s="16"/>
      <c r="V38" s="16"/>
      <c r="W38" s="16"/>
      <c r="X38" s="16"/>
      <c r="Y38">
        <f t="shared" si="2"/>
        <v>0</v>
      </c>
    </row>
    <row r="39" spans="1:25" ht="15" thickBot="1" x14ac:dyDescent="0.25">
      <c r="A39" s="6" t="s">
        <v>38</v>
      </c>
      <c r="B39" s="1">
        <v>0.63</v>
      </c>
      <c r="G39" s="2">
        <v>0.05</v>
      </c>
      <c r="I39" s="18" t="s">
        <v>168</v>
      </c>
      <c r="J39">
        <f t="shared" si="3"/>
        <v>1.44</v>
      </c>
      <c r="K39" s="2">
        <v>0.73</v>
      </c>
      <c r="L39" s="13">
        <v>11.9</v>
      </c>
      <c r="M39" s="22">
        <f t="shared" si="4"/>
        <v>0.17142857142857143</v>
      </c>
      <c r="N39" s="34">
        <f>VLOOKUP($I39,$T$2:$Y$55,6,FALSE)/$P39</f>
        <v>0.17142857142857143</v>
      </c>
      <c r="O39" s="13">
        <v>12.3</v>
      </c>
      <c r="P39" s="13">
        <v>35</v>
      </c>
      <c r="Q39" s="13">
        <v>6</v>
      </c>
      <c r="R39" s="26"/>
      <c r="T39" s="18" t="s">
        <v>166</v>
      </c>
      <c r="U39" s="16"/>
      <c r="V39" s="16"/>
      <c r="W39" s="16"/>
      <c r="X39" s="13">
        <v>2</v>
      </c>
      <c r="Y39">
        <f t="shared" si="2"/>
        <v>2</v>
      </c>
    </row>
    <row r="40" spans="1:25" ht="15" thickBot="1" x14ac:dyDescent="0.25">
      <c r="A40" s="9" t="s">
        <v>39</v>
      </c>
      <c r="B40" s="1">
        <v>0.44</v>
      </c>
      <c r="G40" s="2">
        <v>0.17</v>
      </c>
      <c r="I40" s="18" t="s">
        <v>172</v>
      </c>
      <c r="J40">
        <f t="shared" si="3"/>
        <v>1.04</v>
      </c>
      <c r="K40" s="2">
        <v>-0.25</v>
      </c>
      <c r="L40" s="13">
        <v>2.5</v>
      </c>
      <c r="M40" s="22">
        <f t="shared" si="4"/>
        <v>0.14285714285714285</v>
      </c>
      <c r="N40" s="34">
        <f>VLOOKUP($I40,$T$2:$Y$55,6,FALSE)/$P40</f>
        <v>0</v>
      </c>
      <c r="O40" s="13">
        <v>3.9</v>
      </c>
      <c r="P40" s="13">
        <v>7</v>
      </c>
      <c r="Q40" s="13">
        <v>1</v>
      </c>
      <c r="R40" s="26"/>
      <c r="T40" s="18" t="s">
        <v>167</v>
      </c>
      <c r="U40" s="16"/>
      <c r="V40" s="16"/>
      <c r="W40" s="16"/>
      <c r="X40" s="16"/>
      <c r="Y40">
        <f t="shared" si="2"/>
        <v>0</v>
      </c>
    </row>
    <row r="41" spans="1:25" ht="15" thickBot="1" x14ac:dyDescent="0.25">
      <c r="A41" s="10" t="s">
        <v>40</v>
      </c>
      <c r="B41" s="1">
        <v>0.38</v>
      </c>
      <c r="G41" s="2">
        <v>0.73</v>
      </c>
      <c r="I41" s="18" t="s">
        <v>191</v>
      </c>
      <c r="J41">
        <f t="shared" si="3"/>
        <v>0.8</v>
      </c>
      <c r="K41" s="2">
        <v>0.38</v>
      </c>
      <c r="L41" s="13">
        <v>7.8</v>
      </c>
      <c r="M41" s="22">
        <f t="shared" si="4"/>
        <v>0.77272727272727271</v>
      </c>
      <c r="N41" s="34">
        <f>VLOOKUP($I41,$T$2:$Y$55,6,FALSE)/$P41</f>
        <v>0</v>
      </c>
      <c r="O41" s="13">
        <v>9</v>
      </c>
      <c r="P41" s="13">
        <v>22</v>
      </c>
      <c r="Q41" s="13">
        <v>17</v>
      </c>
      <c r="R41" s="26"/>
      <c r="T41" s="18" t="s">
        <v>168</v>
      </c>
      <c r="U41" s="13">
        <v>1</v>
      </c>
      <c r="V41" s="16"/>
      <c r="W41" s="16"/>
      <c r="X41" s="13">
        <v>5</v>
      </c>
      <c r="Y41">
        <f t="shared" si="2"/>
        <v>6</v>
      </c>
    </row>
    <row r="42" spans="1:25" ht="15" thickBot="1" x14ac:dyDescent="0.25">
      <c r="A42" s="4" t="s">
        <v>41</v>
      </c>
      <c r="B42" s="1">
        <v>1.25</v>
      </c>
      <c r="G42" s="2">
        <v>-2.8</v>
      </c>
      <c r="I42" s="18" t="s">
        <v>192</v>
      </c>
      <c r="J42">
        <f t="shared" si="3"/>
        <v>0.82</v>
      </c>
      <c r="K42" s="2">
        <v>0.2</v>
      </c>
      <c r="L42" s="13">
        <v>10.6</v>
      </c>
      <c r="M42" s="22">
        <f t="shared" si="4"/>
        <v>0.66666666666666663</v>
      </c>
      <c r="N42" s="34">
        <f>VLOOKUP($I42,$T$2:$Y$55,6,FALSE)/$P42</f>
        <v>0</v>
      </c>
      <c r="O42" s="13">
        <v>10.3</v>
      </c>
      <c r="P42" s="13">
        <v>24</v>
      </c>
      <c r="Q42" s="13">
        <v>16</v>
      </c>
      <c r="R42" s="26"/>
      <c r="T42" s="18" t="s">
        <v>171</v>
      </c>
      <c r="U42" s="16"/>
      <c r="V42" s="13">
        <v>1</v>
      </c>
      <c r="W42" s="16"/>
      <c r="X42" s="13">
        <v>3</v>
      </c>
      <c r="Y42">
        <f t="shared" si="2"/>
        <v>4</v>
      </c>
    </row>
    <row r="43" spans="1:25" ht="15" thickBot="1" x14ac:dyDescent="0.25">
      <c r="A43" s="4" t="s">
        <v>42</v>
      </c>
      <c r="B43" s="1">
        <v>0.87</v>
      </c>
      <c r="G43" s="2">
        <v>-0.25</v>
      </c>
      <c r="I43" s="18" t="s">
        <v>193</v>
      </c>
      <c r="J43">
        <f t="shared" si="3"/>
        <v>1.1299999999999999</v>
      </c>
      <c r="K43" s="2">
        <v>1.18</v>
      </c>
      <c r="L43" s="13">
        <v>8.6999999999999993</v>
      </c>
      <c r="M43" s="22">
        <f t="shared" si="4"/>
        <v>0.20454545454545456</v>
      </c>
      <c r="N43" s="34">
        <f>VLOOKUP($I43,$T$2:$Y$55,6,FALSE)/$P43</f>
        <v>0</v>
      </c>
      <c r="O43" s="13">
        <v>7.8</v>
      </c>
      <c r="P43" s="13">
        <v>44</v>
      </c>
      <c r="Q43" s="13">
        <v>9</v>
      </c>
      <c r="R43" s="26"/>
      <c r="T43" s="18" t="s">
        <v>172</v>
      </c>
      <c r="U43" s="16"/>
      <c r="V43" s="16"/>
      <c r="W43" s="16"/>
      <c r="X43" s="16"/>
      <c r="Y43">
        <f t="shared" si="2"/>
        <v>0</v>
      </c>
    </row>
    <row r="44" spans="1:25" ht="24.75" thickBot="1" x14ac:dyDescent="0.25">
      <c r="A44" s="4" t="s">
        <v>43</v>
      </c>
      <c r="B44" s="1">
        <v>1.3</v>
      </c>
      <c r="G44" s="2">
        <v>0.38</v>
      </c>
      <c r="I44" s="18" t="s">
        <v>194</v>
      </c>
      <c r="J44">
        <f t="shared" si="3"/>
        <v>1.34</v>
      </c>
      <c r="K44" s="2">
        <v>1.1499999999999999</v>
      </c>
      <c r="L44" s="13">
        <v>16.5</v>
      </c>
      <c r="M44" s="22">
        <f t="shared" si="4"/>
        <v>0.39473684210526316</v>
      </c>
      <c r="N44" s="34">
        <f>VLOOKUP($I44,$T$2:$Y$55,6,FALSE)/$P44</f>
        <v>5.2631578947368418E-2</v>
      </c>
      <c r="O44" s="13">
        <v>16</v>
      </c>
      <c r="P44" s="13">
        <v>38</v>
      </c>
      <c r="Q44" s="13">
        <v>15</v>
      </c>
      <c r="R44" s="26"/>
      <c r="T44" s="18" t="s">
        <v>191</v>
      </c>
      <c r="U44" s="16"/>
      <c r="V44" s="16"/>
      <c r="W44" s="16"/>
      <c r="X44" s="16"/>
      <c r="Y44">
        <f t="shared" si="2"/>
        <v>0</v>
      </c>
    </row>
    <row r="45" spans="1:25" ht="15" thickBot="1" x14ac:dyDescent="0.25">
      <c r="A45" s="4" t="s">
        <v>44</v>
      </c>
      <c r="B45" s="1">
        <v>1.61</v>
      </c>
      <c r="G45" s="2">
        <v>0.2</v>
      </c>
      <c r="I45" s="18" t="s">
        <v>199</v>
      </c>
      <c r="J45">
        <f t="shared" si="3"/>
        <v>1.21</v>
      </c>
      <c r="K45" s="2">
        <v>0.44</v>
      </c>
      <c r="L45" s="13">
        <v>22.3</v>
      </c>
      <c r="M45" s="22">
        <f t="shared" si="4"/>
        <v>0.1</v>
      </c>
      <c r="N45" s="34">
        <f>VLOOKUP($I45,$T$2:$Y$55,6,FALSE)/$P45</f>
        <v>0</v>
      </c>
      <c r="O45" s="13">
        <v>20.100000000000001</v>
      </c>
      <c r="P45" s="13">
        <v>20</v>
      </c>
      <c r="Q45" s="13">
        <v>2</v>
      </c>
      <c r="R45" s="26"/>
      <c r="T45" s="18" t="s">
        <v>192</v>
      </c>
      <c r="U45" s="16"/>
      <c r="V45" s="16"/>
      <c r="W45" s="16"/>
      <c r="X45" s="16"/>
      <c r="Y45">
        <f t="shared" si="2"/>
        <v>0</v>
      </c>
    </row>
    <row r="46" spans="1:25" ht="15" thickBot="1" x14ac:dyDescent="0.25">
      <c r="A46" s="4" t="s">
        <v>45</v>
      </c>
      <c r="B46" s="1">
        <v>1.21</v>
      </c>
      <c r="G46" s="2">
        <v>1.18</v>
      </c>
      <c r="I46" s="4" t="s">
        <v>239</v>
      </c>
      <c r="J46">
        <f t="shared" si="3"/>
        <v>0.96</v>
      </c>
      <c r="K46" s="2">
        <v>0.3</v>
      </c>
      <c r="L46" s="13">
        <v>17.3</v>
      </c>
      <c r="M46" s="22">
        <f t="shared" si="4"/>
        <v>0.30769230769230771</v>
      </c>
      <c r="N46" s="34">
        <f>VLOOKUP($I46,$T$2:$Y$55,6,FALSE)/$P46</f>
        <v>0</v>
      </c>
      <c r="O46" s="13">
        <v>23.9</v>
      </c>
      <c r="P46" s="13">
        <v>13</v>
      </c>
      <c r="Q46" s="13">
        <v>4</v>
      </c>
      <c r="R46" s="26"/>
      <c r="T46" s="18" t="s">
        <v>193</v>
      </c>
      <c r="U46" s="16"/>
      <c r="V46" s="16"/>
      <c r="W46" s="16"/>
      <c r="X46" s="16"/>
      <c r="Y46">
        <f t="shared" si="2"/>
        <v>0</v>
      </c>
    </row>
    <row r="47" spans="1:25" ht="15" thickBot="1" x14ac:dyDescent="0.25">
      <c r="A47" s="4" t="s">
        <v>46</v>
      </c>
      <c r="B47" s="1">
        <v>1.3</v>
      </c>
      <c r="G47" s="2">
        <v>1.1499999999999999</v>
      </c>
      <c r="I47" s="4" t="s">
        <v>243</v>
      </c>
      <c r="J47">
        <f t="shared" si="3"/>
        <v>1.18</v>
      </c>
      <c r="K47" s="2">
        <v>0.05</v>
      </c>
      <c r="L47" s="13">
        <v>5.9</v>
      </c>
      <c r="M47" s="22">
        <f t="shared" si="4"/>
        <v>0.125</v>
      </c>
      <c r="N47" s="34">
        <f>VLOOKUP($I47,$T$2:$Y$55,6,FALSE)/$P47</f>
        <v>0</v>
      </c>
      <c r="O47" s="13">
        <v>6.3</v>
      </c>
      <c r="P47" s="13">
        <v>16</v>
      </c>
      <c r="Q47" s="13">
        <v>2</v>
      </c>
      <c r="R47" s="26"/>
      <c r="T47" s="18" t="s">
        <v>194</v>
      </c>
      <c r="U47" s="16"/>
      <c r="V47" s="16"/>
      <c r="W47" s="16"/>
      <c r="X47" s="13">
        <v>2</v>
      </c>
      <c r="Y47">
        <f t="shared" si="2"/>
        <v>2</v>
      </c>
    </row>
    <row r="48" spans="1:25" ht="15" thickBot="1" x14ac:dyDescent="0.25">
      <c r="A48" s="4" t="s">
        <v>47</v>
      </c>
      <c r="B48" s="1">
        <v>1.2</v>
      </c>
      <c r="G48" s="2">
        <v>0.19</v>
      </c>
      <c r="I48" s="4" t="s">
        <v>246</v>
      </c>
      <c r="J48">
        <f t="shared" si="3"/>
        <v>0.72</v>
      </c>
      <c r="K48" s="2">
        <v>0.18</v>
      </c>
      <c r="L48" s="13">
        <v>24.1</v>
      </c>
      <c r="M48" s="22">
        <f t="shared" si="4"/>
        <v>0</v>
      </c>
      <c r="N48" s="34">
        <f>VLOOKUP($I48,$T$2:$Y$55,6,FALSE)/$P48</f>
        <v>0</v>
      </c>
      <c r="O48" s="13">
        <v>30.3</v>
      </c>
      <c r="P48" s="13">
        <v>28</v>
      </c>
      <c r="Q48" s="16"/>
      <c r="R48" s="25"/>
      <c r="T48" s="18" t="s">
        <v>195</v>
      </c>
      <c r="U48" s="16"/>
      <c r="V48" s="16"/>
      <c r="W48" s="16"/>
      <c r="X48" s="16"/>
      <c r="Y48">
        <f t="shared" si="2"/>
        <v>0</v>
      </c>
    </row>
    <row r="49" spans="1:25" ht="15" thickBot="1" x14ac:dyDescent="0.25">
      <c r="A49" s="4" t="s">
        <v>48</v>
      </c>
      <c r="B49" s="1">
        <v>0.62</v>
      </c>
      <c r="G49" s="2">
        <v>0.44</v>
      </c>
      <c r="I49" s="4" t="s">
        <v>249</v>
      </c>
      <c r="J49">
        <f t="shared" si="3"/>
        <v>0.55000000000000004</v>
      </c>
      <c r="K49" s="2">
        <v>0.82</v>
      </c>
      <c r="L49" s="13">
        <v>7.5</v>
      </c>
      <c r="M49" s="22">
        <f t="shared" si="4"/>
        <v>0.83333333333333337</v>
      </c>
      <c r="N49" s="34">
        <f>VLOOKUP($I49,$T$2:$Y$55,6,FALSE)/$P49</f>
        <v>0</v>
      </c>
      <c r="O49" s="13">
        <v>7.4</v>
      </c>
      <c r="P49" s="13">
        <v>12</v>
      </c>
      <c r="Q49" s="13">
        <v>10</v>
      </c>
      <c r="R49" s="26"/>
      <c r="T49" s="18" t="s">
        <v>199</v>
      </c>
      <c r="U49" s="16"/>
      <c r="V49" s="16"/>
      <c r="W49" s="16"/>
      <c r="X49" s="16"/>
      <c r="Y49">
        <f t="shared" si="2"/>
        <v>0</v>
      </c>
    </row>
    <row r="50" spans="1:25" ht="15" thickBot="1" x14ac:dyDescent="0.25">
      <c r="A50" s="4" t="s">
        <v>49</v>
      </c>
      <c r="B50" s="1">
        <v>1.31</v>
      </c>
      <c r="G50" s="2">
        <v>0.3</v>
      </c>
      <c r="I50" s="4" t="s">
        <v>250</v>
      </c>
      <c r="J50">
        <f t="shared" si="3"/>
        <v>1.22</v>
      </c>
      <c r="K50" s="2">
        <v>-0.24</v>
      </c>
      <c r="L50" s="13">
        <v>13.3</v>
      </c>
      <c r="M50" s="22">
        <f t="shared" si="4"/>
        <v>7.1428571428571425E-2</v>
      </c>
      <c r="N50" s="34">
        <f>VLOOKUP($I50,$T$2:$Y$55,6,FALSE)/$P50</f>
        <v>0</v>
      </c>
      <c r="O50" s="13">
        <v>12.7</v>
      </c>
      <c r="P50" s="13">
        <v>14</v>
      </c>
      <c r="Q50" s="13">
        <v>1</v>
      </c>
      <c r="R50" s="26"/>
      <c r="T50" s="4" t="s">
        <v>239</v>
      </c>
      <c r="U50" s="16"/>
      <c r="V50" s="16"/>
      <c r="W50" s="16"/>
      <c r="X50" s="16"/>
      <c r="Y50">
        <f t="shared" si="2"/>
        <v>0</v>
      </c>
    </row>
    <row r="51" spans="1:25" ht="15" thickBot="1" x14ac:dyDescent="0.25">
      <c r="A51" s="4" t="s">
        <v>50</v>
      </c>
      <c r="B51" s="1">
        <v>1.44</v>
      </c>
      <c r="G51" s="2">
        <v>0.05</v>
      </c>
      <c r="I51" s="11" t="s">
        <v>255</v>
      </c>
      <c r="J51">
        <f t="shared" si="3"/>
        <v>1.04</v>
      </c>
      <c r="K51" s="2">
        <v>0.44</v>
      </c>
      <c r="L51" s="14">
        <v>33.200000000000003</v>
      </c>
      <c r="M51" s="22">
        <f t="shared" si="4"/>
        <v>0.4</v>
      </c>
      <c r="N51" s="34">
        <f>VLOOKUP($I51,$T$2:$Y$55,6,FALSE)/$P51</f>
        <v>0</v>
      </c>
      <c r="O51" s="14">
        <v>29.4</v>
      </c>
      <c r="P51" s="14">
        <v>5</v>
      </c>
      <c r="Q51" s="14">
        <v>2</v>
      </c>
      <c r="R51" s="26"/>
      <c r="T51" s="4" t="s">
        <v>243</v>
      </c>
      <c r="U51" s="16"/>
      <c r="V51" s="16"/>
      <c r="W51" s="16"/>
      <c r="X51" s="16"/>
      <c r="Y51">
        <f t="shared" si="2"/>
        <v>0</v>
      </c>
    </row>
    <row r="52" spans="1:25" ht="15" thickBot="1" x14ac:dyDescent="0.25">
      <c r="A52" s="4" t="s">
        <v>51</v>
      </c>
      <c r="B52" s="1">
        <v>1.89</v>
      </c>
      <c r="G52" s="2">
        <v>0.18</v>
      </c>
      <c r="T52" s="4" t="s">
        <v>246</v>
      </c>
      <c r="U52" s="16"/>
      <c r="V52" s="16"/>
      <c r="W52" s="16"/>
      <c r="X52" s="16"/>
      <c r="Y52">
        <f t="shared" si="2"/>
        <v>0</v>
      </c>
    </row>
    <row r="53" spans="1:25" ht="15" thickBot="1" x14ac:dyDescent="0.25">
      <c r="A53" s="4" t="s">
        <v>52</v>
      </c>
      <c r="B53" s="1">
        <v>0.85</v>
      </c>
      <c r="G53" s="2">
        <v>0.82</v>
      </c>
      <c r="T53" s="4" t="s">
        <v>249</v>
      </c>
      <c r="U53" s="16"/>
      <c r="V53" s="16"/>
      <c r="W53" s="16"/>
      <c r="X53" s="16"/>
      <c r="Y53">
        <f t="shared" si="2"/>
        <v>0</v>
      </c>
    </row>
    <row r="54" spans="1:25" ht="15" thickBot="1" x14ac:dyDescent="0.25">
      <c r="A54" s="4" t="s">
        <v>53</v>
      </c>
      <c r="B54" s="1">
        <v>1.1000000000000001</v>
      </c>
      <c r="G54" s="2">
        <v>-0.24</v>
      </c>
      <c r="I54" s="18" t="s">
        <v>195</v>
      </c>
      <c r="J54">
        <f>VLOOKUP($I54,$A$2:$B$256,2,FALSE)</f>
        <v>21.23</v>
      </c>
      <c r="K54" s="2">
        <v>6</v>
      </c>
      <c r="L54" s="13">
        <v>3.3</v>
      </c>
      <c r="M54" s="22">
        <f>Q54/P54</f>
        <v>0</v>
      </c>
      <c r="N54" s="25"/>
      <c r="O54" s="13">
        <v>4.5999999999999996</v>
      </c>
      <c r="P54" s="13">
        <v>9</v>
      </c>
      <c r="Q54" s="16"/>
      <c r="R54" s="25"/>
      <c r="T54" s="4" t="s">
        <v>250</v>
      </c>
      <c r="U54" s="16"/>
      <c r="V54" s="16"/>
      <c r="W54" s="16"/>
      <c r="X54" s="16"/>
      <c r="Y54">
        <f t="shared" si="2"/>
        <v>0</v>
      </c>
    </row>
    <row r="55" spans="1:25" ht="15" thickBot="1" x14ac:dyDescent="0.25">
      <c r="A55" s="4" t="s">
        <v>54</v>
      </c>
      <c r="B55" s="1">
        <v>1.42</v>
      </c>
      <c r="G55" s="2">
        <v>0.44</v>
      </c>
      <c r="T55" s="11" t="s">
        <v>255</v>
      </c>
      <c r="U55" s="30"/>
      <c r="V55" s="30"/>
      <c r="W55" s="30"/>
      <c r="X55" s="32"/>
      <c r="Y55">
        <f t="shared" si="2"/>
        <v>0</v>
      </c>
    </row>
    <row r="56" spans="1:25" ht="15" thickBot="1" x14ac:dyDescent="0.25">
      <c r="A56" s="4" t="s">
        <v>55</v>
      </c>
      <c r="B56" s="1">
        <v>1.1399999999999999</v>
      </c>
    </row>
    <row r="57" spans="1:25" ht="15" thickBot="1" x14ac:dyDescent="0.25">
      <c r="A57" s="4" t="s">
        <v>56</v>
      </c>
      <c r="B57" s="1">
        <v>1.1000000000000001</v>
      </c>
    </row>
    <row r="58" spans="1:25" ht="15" thickBot="1" x14ac:dyDescent="0.25">
      <c r="A58" s="4" t="s">
        <v>57</v>
      </c>
      <c r="B58" s="1">
        <v>0.85</v>
      </c>
    </row>
    <row r="59" spans="1:25" ht="15" thickBot="1" x14ac:dyDescent="0.25">
      <c r="A59" s="4" t="s">
        <v>58</v>
      </c>
      <c r="B59" s="1">
        <v>1.27</v>
      </c>
    </row>
    <row r="60" spans="1:25" ht="15" thickBot="1" x14ac:dyDescent="0.25">
      <c r="A60" s="4" t="s">
        <v>59</v>
      </c>
      <c r="B60" s="1">
        <v>1.42</v>
      </c>
    </row>
    <row r="61" spans="1:25" ht="15" thickBot="1" x14ac:dyDescent="0.25">
      <c r="A61" s="4" t="s">
        <v>60</v>
      </c>
      <c r="B61" s="1">
        <v>1.38</v>
      </c>
    </row>
    <row r="62" spans="1:25" ht="15" thickBot="1" x14ac:dyDescent="0.25">
      <c r="A62" s="7" t="s">
        <v>61</v>
      </c>
      <c r="B62" s="1">
        <v>1.39</v>
      </c>
    </row>
    <row r="63" spans="1:25" ht="15" thickBot="1" x14ac:dyDescent="0.25">
      <c r="A63" s="4" t="s">
        <v>62</v>
      </c>
      <c r="B63" s="1">
        <v>1.03</v>
      </c>
    </row>
    <row r="64" spans="1:25" ht="15" thickBot="1" x14ac:dyDescent="0.25">
      <c r="A64" s="4" t="s">
        <v>63</v>
      </c>
      <c r="B64" s="1">
        <v>1.56</v>
      </c>
    </row>
    <row r="65" spans="1:2" ht="15" thickBot="1" x14ac:dyDescent="0.25">
      <c r="A65" s="4" t="s">
        <v>64</v>
      </c>
      <c r="B65" s="1">
        <v>1.46</v>
      </c>
    </row>
    <row r="66" spans="1:2" ht="15" thickBot="1" x14ac:dyDescent="0.25">
      <c r="A66" s="4" t="s">
        <v>65</v>
      </c>
      <c r="B66" s="1">
        <v>1.18</v>
      </c>
    </row>
    <row r="67" spans="1:2" ht="24.75" thickBot="1" x14ac:dyDescent="0.25">
      <c r="A67" s="4" t="s">
        <v>66</v>
      </c>
      <c r="B67" s="1">
        <v>1.19</v>
      </c>
    </row>
    <row r="68" spans="1:2" ht="15" thickBot="1" x14ac:dyDescent="0.25">
      <c r="A68" s="4" t="s">
        <v>67</v>
      </c>
      <c r="B68" s="1">
        <v>1.39</v>
      </c>
    </row>
    <row r="69" spans="1:2" ht="15" thickBot="1" x14ac:dyDescent="0.25">
      <c r="A69" s="4" t="s">
        <v>68</v>
      </c>
      <c r="B69" s="1">
        <v>1.72</v>
      </c>
    </row>
    <row r="70" spans="1:2" ht="15" thickBot="1" x14ac:dyDescent="0.25">
      <c r="A70" s="4" t="s">
        <v>69</v>
      </c>
      <c r="B70" s="1">
        <v>1.21</v>
      </c>
    </row>
    <row r="71" spans="1:2" ht="15" thickBot="1" x14ac:dyDescent="0.25">
      <c r="A71" s="5" t="s">
        <v>70</v>
      </c>
      <c r="B71" s="1">
        <v>0.79</v>
      </c>
    </row>
    <row r="72" spans="1:2" ht="15" thickBot="1" x14ac:dyDescent="0.25">
      <c r="A72" s="4" t="s">
        <v>71</v>
      </c>
      <c r="B72" s="1">
        <v>1.29</v>
      </c>
    </row>
    <row r="73" spans="1:2" ht="15" thickBot="1" x14ac:dyDescent="0.25">
      <c r="A73" s="4" t="s">
        <v>72</v>
      </c>
      <c r="B73" s="1">
        <v>1.2</v>
      </c>
    </row>
    <row r="74" spans="1:2" ht="15" thickBot="1" x14ac:dyDescent="0.25">
      <c r="A74" s="4" t="s">
        <v>73</v>
      </c>
      <c r="B74" s="1">
        <v>0.83</v>
      </c>
    </row>
    <row r="75" spans="1:2" ht="24.75" thickBot="1" x14ac:dyDescent="0.25">
      <c r="A75" s="4" t="s">
        <v>74</v>
      </c>
      <c r="B75" s="1">
        <v>1.33</v>
      </c>
    </row>
    <row r="76" spans="1:2" ht="15" thickBot="1" x14ac:dyDescent="0.25">
      <c r="A76" s="4" t="s">
        <v>75</v>
      </c>
      <c r="B76" s="1">
        <v>1.25</v>
      </c>
    </row>
    <row r="77" spans="1:2" ht="24.75" thickBot="1" x14ac:dyDescent="0.25">
      <c r="A77" s="4" t="s">
        <v>76</v>
      </c>
      <c r="B77" s="1">
        <v>1.25</v>
      </c>
    </row>
    <row r="78" spans="1:2" ht="15" thickBot="1" x14ac:dyDescent="0.25">
      <c r="A78" s="4" t="s">
        <v>77</v>
      </c>
      <c r="B78" s="1">
        <v>1.98</v>
      </c>
    </row>
    <row r="79" spans="1:2" ht="15" thickBot="1" x14ac:dyDescent="0.25">
      <c r="A79" s="7" t="s">
        <v>78</v>
      </c>
      <c r="B79" s="1">
        <v>1.1399999999999999</v>
      </c>
    </row>
    <row r="80" spans="1:2" ht="15" thickBot="1" x14ac:dyDescent="0.25">
      <c r="A80" s="5" t="s">
        <v>79</v>
      </c>
      <c r="B80" s="1">
        <v>1.1200000000000001</v>
      </c>
    </row>
    <row r="81" spans="1:2" ht="15" thickBot="1" x14ac:dyDescent="0.25">
      <c r="A81" s="4" t="s">
        <v>80</v>
      </c>
      <c r="B81" s="1">
        <v>1.1399999999999999</v>
      </c>
    </row>
    <row r="82" spans="1:2" ht="15" thickBot="1" x14ac:dyDescent="0.25">
      <c r="A82" s="4" t="s">
        <v>81</v>
      </c>
      <c r="B82" s="1">
        <v>1.27</v>
      </c>
    </row>
    <row r="83" spans="1:2" ht="15" thickBot="1" x14ac:dyDescent="0.25">
      <c r="A83" s="4" t="s">
        <v>82</v>
      </c>
      <c r="B83" s="1">
        <v>1.65</v>
      </c>
    </row>
    <row r="84" spans="1:2" ht="15" thickBot="1" x14ac:dyDescent="0.25">
      <c r="A84" s="4" t="s">
        <v>83</v>
      </c>
      <c r="B84" s="1">
        <v>1.27</v>
      </c>
    </row>
    <row r="85" spans="1:2" ht="15" thickBot="1" x14ac:dyDescent="0.25">
      <c r="A85" s="4" t="s">
        <v>84</v>
      </c>
      <c r="B85" s="1">
        <v>0.7</v>
      </c>
    </row>
    <row r="86" spans="1:2" ht="15" thickBot="1" x14ac:dyDescent="0.25">
      <c r="A86" s="4" t="s">
        <v>85</v>
      </c>
      <c r="B86" s="1">
        <v>0.63</v>
      </c>
    </row>
    <row r="87" spans="1:2" ht="15" thickBot="1" x14ac:dyDescent="0.25">
      <c r="A87" s="4" t="s">
        <v>86</v>
      </c>
      <c r="B87" s="1">
        <v>1.4</v>
      </c>
    </row>
    <row r="88" spans="1:2" ht="15" thickBot="1" x14ac:dyDescent="0.25">
      <c r="A88" s="4" t="s">
        <v>87</v>
      </c>
      <c r="B88" s="1">
        <v>0.98</v>
      </c>
    </row>
    <row r="89" spans="1:2" ht="15" thickBot="1" x14ac:dyDescent="0.25">
      <c r="A89" s="4" t="s">
        <v>88</v>
      </c>
      <c r="B89" s="1">
        <v>1.29</v>
      </c>
    </row>
    <row r="90" spans="1:2" ht="15" thickBot="1" x14ac:dyDescent="0.25">
      <c r="A90" s="4" t="s">
        <v>89</v>
      </c>
      <c r="B90" s="1">
        <v>1.21</v>
      </c>
    </row>
    <row r="91" spans="1:2" ht="15" thickBot="1" x14ac:dyDescent="0.25">
      <c r="A91" s="4" t="s">
        <v>90</v>
      </c>
      <c r="B91" s="1">
        <v>1.06</v>
      </c>
    </row>
    <row r="92" spans="1:2" ht="15" thickBot="1" x14ac:dyDescent="0.25">
      <c r="A92" s="4" t="s">
        <v>91</v>
      </c>
      <c r="B92" s="1">
        <v>1.1200000000000001</v>
      </c>
    </row>
    <row r="93" spans="1:2" ht="15" thickBot="1" x14ac:dyDescent="0.25">
      <c r="A93" s="4" t="s">
        <v>92</v>
      </c>
      <c r="B93" s="1">
        <v>1.46</v>
      </c>
    </row>
    <row r="94" spans="1:2" ht="15" thickBot="1" x14ac:dyDescent="0.25">
      <c r="A94" s="4" t="s">
        <v>93</v>
      </c>
      <c r="B94" s="1">
        <v>1.2</v>
      </c>
    </row>
    <row r="95" spans="1:2" ht="15" thickBot="1" x14ac:dyDescent="0.25">
      <c r="A95" s="4" t="s">
        <v>94</v>
      </c>
      <c r="B95" s="1">
        <v>0.9</v>
      </c>
    </row>
    <row r="96" spans="1:2" ht="15" thickBot="1" x14ac:dyDescent="0.25">
      <c r="A96" s="4" t="s">
        <v>95</v>
      </c>
      <c r="B96" s="1">
        <v>0.71</v>
      </c>
    </row>
    <row r="97" spans="1:2" ht="15" thickBot="1" x14ac:dyDescent="0.25">
      <c r="A97" s="4" t="s">
        <v>96</v>
      </c>
      <c r="B97" s="1">
        <v>0.65</v>
      </c>
    </row>
    <row r="98" spans="1:2" ht="15" thickBot="1" x14ac:dyDescent="0.25">
      <c r="A98" s="4" t="s">
        <v>97</v>
      </c>
      <c r="B98" s="1">
        <v>0.8</v>
      </c>
    </row>
    <row r="99" spans="1:2" ht="15" thickBot="1" x14ac:dyDescent="0.25">
      <c r="A99" s="4" t="s">
        <v>98</v>
      </c>
      <c r="B99" s="1">
        <v>0.6</v>
      </c>
    </row>
    <row r="100" spans="1:2" ht="15" thickBot="1" x14ac:dyDescent="0.25">
      <c r="A100" s="4" t="s">
        <v>99</v>
      </c>
      <c r="B100" s="1">
        <v>1.07</v>
      </c>
    </row>
    <row r="101" spans="1:2" ht="15" thickBot="1" x14ac:dyDescent="0.25">
      <c r="A101" s="4" t="s">
        <v>100</v>
      </c>
      <c r="B101" s="1">
        <v>1.21</v>
      </c>
    </row>
    <row r="102" spans="1:2" ht="15" thickBot="1" x14ac:dyDescent="0.25">
      <c r="A102" s="4" t="s">
        <v>101</v>
      </c>
      <c r="B102" s="1">
        <v>1.42</v>
      </c>
    </row>
    <row r="103" spans="1:2" ht="15" thickBot="1" x14ac:dyDescent="0.25">
      <c r="A103" s="5" t="s">
        <v>102</v>
      </c>
      <c r="B103" s="1">
        <v>0.86</v>
      </c>
    </row>
    <row r="104" spans="1:2" ht="15" thickBot="1" x14ac:dyDescent="0.25">
      <c r="A104" s="5" t="s">
        <v>103</v>
      </c>
      <c r="B104" s="1">
        <v>1.3</v>
      </c>
    </row>
    <row r="105" spans="1:2" ht="15" thickBot="1" x14ac:dyDescent="0.25">
      <c r="A105" s="4" t="s">
        <v>104</v>
      </c>
      <c r="B105" s="1">
        <v>1.23</v>
      </c>
    </row>
    <row r="106" spans="1:2" ht="15" thickBot="1" x14ac:dyDescent="0.25">
      <c r="A106" s="4" t="s">
        <v>105</v>
      </c>
      <c r="B106" s="1">
        <v>1.06</v>
      </c>
    </row>
    <row r="107" spans="1:2" ht="15" thickBot="1" x14ac:dyDescent="0.25">
      <c r="A107" s="5" t="s">
        <v>106</v>
      </c>
      <c r="B107" s="1">
        <v>1.24</v>
      </c>
    </row>
    <row r="108" spans="1:2" ht="15" thickBot="1" x14ac:dyDescent="0.25">
      <c r="A108" s="5" t="s">
        <v>107</v>
      </c>
      <c r="B108" s="1">
        <v>1.24</v>
      </c>
    </row>
    <row r="109" spans="1:2" ht="15" thickBot="1" x14ac:dyDescent="0.25">
      <c r="A109" s="4" t="s">
        <v>108</v>
      </c>
      <c r="B109" s="1">
        <v>1.1599999999999999</v>
      </c>
    </row>
    <row r="110" spans="1:2" ht="15" thickBot="1" x14ac:dyDescent="0.25">
      <c r="A110" s="4" t="s">
        <v>109</v>
      </c>
      <c r="B110" s="1">
        <v>1.85</v>
      </c>
    </row>
    <row r="111" spans="1:2" ht="15" thickBot="1" x14ac:dyDescent="0.25">
      <c r="A111" s="4" t="s">
        <v>110</v>
      </c>
      <c r="B111" s="1">
        <v>1.08</v>
      </c>
    </row>
    <row r="112" spans="1:2" ht="15" thickBot="1" x14ac:dyDescent="0.25">
      <c r="A112" s="4" t="s">
        <v>111</v>
      </c>
      <c r="B112" s="1">
        <v>1.05</v>
      </c>
    </row>
    <row r="113" spans="1:2" ht="15" thickBot="1" x14ac:dyDescent="0.25">
      <c r="A113" s="4" t="s">
        <v>112</v>
      </c>
      <c r="B113" s="1">
        <v>0.82</v>
      </c>
    </row>
    <row r="114" spans="1:2" ht="15" thickBot="1" x14ac:dyDescent="0.25">
      <c r="A114" s="4" t="s">
        <v>113</v>
      </c>
      <c r="B114" s="1">
        <v>0.87</v>
      </c>
    </row>
    <row r="115" spans="1:2" ht="15" thickBot="1" x14ac:dyDescent="0.25">
      <c r="A115" s="4" t="s">
        <v>114</v>
      </c>
      <c r="B115" s="1">
        <v>1.33</v>
      </c>
    </row>
    <row r="116" spans="1:2" ht="15" thickBot="1" x14ac:dyDescent="0.25">
      <c r="A116" s="4" t="s">
        <v>115</v>
      </c>
      <c r="B116" s="1">
        <v>1.05</v>
      </c>
    </row>
    <row r="117" spans="1:2" ht="24.75" thickBot="1" x14ac:dyDescent="0.25">
      <c r="A117" s="4" t="s">
        <v>116</v>
      </c>
      <c r="B117" s="1">
        <v>1.67</v>
      </c>
    </row>
    <row r="118" spans="1:2" ht="15" thickBot="1" x14ac:dyDescent="0.25">
      <c r="A118" s="4" t="s">
        <v>117</v>
      </c>
      <c r="B118" s="1">
        <v>1.83</v>
      </c>
    </row>
    <row r="119" spans="1:2" ht="15" thickBot="1" x14ac:dyDescent="0.25">
      <c r="A119" s="4" t="s">
        <v>118</v>
      </c>
      <c r="B119" s="1">
        <v>1.57</v>
      </c>
    </row>
    <row r="120" spans="1:2" ht="15" thickBot="1" x14ac:dyDescent="0.25">
      <c r="A120" s="4" t="s">
        <v>119</v>
      </c>
      <c r="B120" s="1">
        <v>1.2</v>
      </c>
    </row>
    <row r="121" spans="1:2" ht="36.75" thickBot="1" x14ac:dyDescent="0.25">
      <c r="A121" s="4" t="s">
        <v>120</v>
      </c>
      <c r="B121" s="1">
        <v>2.0299999999999998</v>
      </c>
    </row>
    <row r="122" spans="1:2" ht="15" thickBot="1" x14ac:dyDescent="0.25">
      <c r="A122" s="4" t="s">
        <v>121</v>
      </c>
      <c r="B122" s="1">
        <v>1.23</v>
      </c>
    </row>
    <row r="123" spans="1:2" ht="15" thickBot="1" x14ac:dyDescent="0.25">
      <c r="A123" s="4" t="s">
        <v>122</v>
      </c>
      <c r="B123" s="1">
        <v>1.46</v>
      </c>
    </row>
    <row r="124" spans="1:2" ht="15" thickBot="1" x14ac:dyDescent="0.25">
      <c r="A124" s="4" t="s">
        <v>123</v>
      </c>
      <c r="B124" s="1">
        <v>0.98</v>
      </c>
    </row>
    <row r="125" spans="1:2" ht="15" thickBot="1" x14ac:dyDescent="0.25">
      <c r="A125" s="4" t="s">
        <v>124</v>
      </c>
      <c r="B125" s="1">
        <v>1.19</v>
      </c>
    </row>
    <row r="126" spans="1:2" ht="15" thickBot="1" x14ac:dyDescent="0.25">
      <c r="A126" s="4" t="s">
        <v>125</v>
      </c>
      <c r="B126" s="1">
        <v>1</v>
      </c>
    </row>
    <row r="127" spans="1:2" ht="15" thickBot="1" x14ac:dyDescent="0.25">
      <c r="A127" s="4" t="s">
        <v>126</v>
      </c>
      <c r="B127" s="1">
        <v>1.49</v>
      </c>
    </row>
    <row r="128" spans="1:2" ht="15" thickBot="1" x14ac:dyDescent="0.25">
      <c r="A128" s="4" t="s">
        <v>127</v>
      </c>
      <c r="B128" s="1">
        <v>1.0900000000000001</v>
      </c>
    </row>
    <row r="129" spans="1:2" ht="15" thickBot="1" x14ac:dyDescent="0.25">
      <c r="A129" s="4" t="s">
        <v>128</v>
      </c>
      <c r="B129" s="1">
        <v>1.73</v>
      </c>
    </row>
    <row r="130" spans="1:2" ht="15" thickBot="1" x14ac:dyDescent="0.25">
      <c r="A130" s="4" t="s">
        <v>129</v>
      </c>
      <c r="B130" s="1">
        <v>1.58</v>
      </c>
    </row>
    <row r="131" spans="1:2" ht="15" thickBot="1" x14ac:dyDescent="0.25">
      <c r="A131" s="4" t="s">
        <v>130</v>
      </c>
      <c r="B131" s="1">
        <v>1.1399999999999999</v>
      </c>
    </row>
    <row r="132" spans="1:2" ht="15" thickBot="1" x14ac:dyDescent="0.25">
      <c r="A132" s="4" t="s">
        <v>131</v>
      </c>
      <c r="B132" s="1">
        <v>1.69</v>
      </c>
    </row>
    <row r="133" spans="1:2" ht="15" thickBot="1" x14ac:dyDescent="0.25">
      <c r="A133" s="4" t="s">
        <v>132</v>
      </c>
      <c r="B133" s="1">
        <v>1.54</v>
      </c>
    </row>
    <row r="134" spans="1:2" ht="15" thickBot="1" x14ac:dyDescent="0.25">
      <c r="A134" s="5" t="s">
        <v>133</v>
      </c>
      <c r="B134" s="1">
        <v>0.87</v>
      </c>
    </row>
    <row r="135" spans="1:2" ht="15" thickBot="1" x14ac:dyDescent="0.25">
      <c r="A135" s="4" t="s">
        <v>134</v>
      </c>
      <c r="B135" s="1">
        <v>1.29</v>
      </c>
    </row>
    <row r="136" spans="1:2" ht="15" thickBot="1" x14ac:dyDescent="0.25">
      <c r="A136" s="4" t="s">
        <v>135</v>
      </c>
      <c r="B136" s="1">
        <v>1.74</v>
      </c>
    </row>
    <row r="137" spans="1:2" ht="15" thickBot="1" x14ac:dyDescent="0.25">
      <c r="A137" s="8" t="s">
        <v>136</v>
      </c>
      <c r="B137" s="1">
        <v>2.46</v>
      </c>
    </row>
    <row r="138" spans="1:2" ht="15" thickBot="1" x14ac:dyDescent="0.25">
      <c r="A138" s="4" t="s">
        <v>137</v>
      </c>
      <c r="B138" s="1">
        <v>1.28</v>
      </c>
    </row>
    <row r="139" spans="1:2" ht="15" thickBot="1" x14ac:dyDescent="0.25">
      <c r="A139" s="4" t="s">
        <v>138</v>
      </c>
      <c r="B139" s="1">
        <v>1.22</v>
      </c>
    </row>
    <row r="140" spans="1:2" ht="24.75" thickBot="1" x14ac:dyDescent="0.25">
      <c r="A140" s="4" t="s">
        <v>139</v>
      </c>
      <c r="B140" s="1">
        <v>1.48</v>
      </c>
    </row>
    <row r="141" spans="1:2" ht="15" thickBot="1" x14ac:dyDescent="0.25">
      <c r="A141" s="4" t="s">
        <v>140</v>
      </c>
      <c r="B141" s="1">
        <v>1.54</v>
      </c>
    </row>
    <row r="142" spans="1:2" ht="15" thickBot="1" x14ac:dyDescent="0.25">
      <c r="A142" s="4" t="s">
        <v>141</v>
      </c>
      <c r="B142" s="1">
        <v>1.45</v>
      </c>
    </row>
    <row r="143" spans="1:2" ht="15" thickBot="1" x14ac:dyDescent="0.25">
      <c r="A143" s="4" t="s">
        <v>142</v>
      </c>
      <c r="B143" s="1">
        <v>1.27</v>
      </c>
    </row>
    <row r="144" spans="1:2" ht="15" thickBot="1" x14ac:dyDescent="0.25">
      <c r="A144" s="4" t="s">
        <v>143</v>
      </c>
      <c r="B144" s="1">
        <v>1.56</v>
      </c>
    </row>
    <row r="145" spans="1:2" ht="15" thickBot="1" x14ac:dyDescent="0.25">
      <c r="A145" s="4" t="s">
        <v>144</v>
      </c>
      <c r="B145" s="1">
        <v>0.67</v>
      </c>
    </row>
    <row r="146" spans="1:2" ht="15" thickBot="1" x14ac:dyDescent="0.25">
      <c r="A146" s="5" t="s">
        <v>145</v>
      </c>
      <c r="B146" s="1">
        <v>0.83</v>
      </c>
    </row>
    <row r="147" spans="1:2" ht="15" thickBot="1" x14ac:dyDescent="0.25">
      <c r="A147" s="4" t="s">
        <v>146</v>
      </c>
      <c r="B147" s="1">
        <v>0.95</v>
      </c>
    </row>
    <row r="148" spans="1:2" ht="24.75" thickBot="1" x14ac:dyDescent="0.25">
      <c r="A148" s="4" t="s">
        <v>147</v>
      </c>
      <c r="B148" s="1">
        <v>1.04</v>
      </c>
    </row>
    <row r="149" spans="1:2" ht="24.75" thickBot="1" x14ac:dyDescent="0.25">
      <c r="A149" s="8" t="s">
        <v>148</v>
      </c>
      <c r="B149" s="1">
        <v>1.28</v>
      </c>
    </row>
    <row r="150" spans="1:2" ht="15" thickBot="1" x14ac:dyDescent="0.25">
      <c r="A150" s="10" t="s">
        <v>149</v>
      </c>
      <c r="B150" s="1">
        <v>0.31</v>
      </c>
    </row>
    <row r="151" spans="1:2" ht="15" thickBot="1" x14ac:dyDescent="0.25">
      <c r="A151" s="4" t="s">
        <v>150</v>
      </c>
      <c r="B151" s="1">
        <v>1.41</v>
      </c>
    </row>
    <row r="152" spans="1:2" ht="15" thickBot="1" x14ac:dyDescent="0.25">
      <c r="A152" s="4" t="s">
        <v>151</v>
      </c>
      <c r="B152" s="1">
        <v>1.46</v>
      </c>
    </row>
    <row r="153" spans="1:2" ht="15" thickBot="1" x14ac:dyDescent="0.25">
      <c r="A153" s="4" t="s">
        <v>152</v>
      </c>
      <c r="B153" s="1">
        <v>1.41</v>
      </c>
    </row>
    <row r="154" spans="1:2" ht="15" thickBot="1" x14ac:dyDescent="0.25">
      <c r="A154" s="4" t="s">
        <v>153</v>
      </c>
      <c r="B154" s="1">
        <v>1.02</v>
      </c>
    </row>
    <row r="155" spans="1:2" ht="15" thickBot="1" x14ac:dyDescent="0.25">
      <c r="A155" s="4" t="s">
        <v>154</v>
      </c>
      <c r="B155" s="1">
        <v>1.65</v>
      </c>
    </row>
    <row r="156" spans="1:2" ht="15" thickBot="1" x14ac:dyDescent="0.25">
      <c r="A156" s="4" t="s">
        <v>155</v>
      </c>
      <c r="B156" s="1">
        <v>1.29</v>
      </c>
    </row>
    <row r="157" spans="1:2" ht="15" thickBot="1" x14ac:dyDescent="0.25">
      <c r="A157" s="4" t="s">
        <v>156</v>
      </c>
      <c r="B157" s="1">
        <v>1.49</v>
      </c>
    </row>
    <row r="158" spans="1:2" ht="15" thickBot="1" x14ac:dyDescent="0.25">
      <c r="A158" s="4" t="s">
        <v>157</v>
      </c>
      <c r="B158" s="1">
        <v>1.21</v>
      </c>
    </row>
    <row r="159" spans="1:2" ht="15" thickBot="1" x14ac:dyDescent="0.25">
      <c r="A159" s="4" t="s">
        <v>158</v>
      </c>
      <c r="B159" s="1">
        <v>1.26</v>
      </c>
    </row>
    <row r="160" spans="1:2" ht="15" thickBot="1" x14ac:dyDescent="0.25">
      <c r="A160" s="4" t="s">
        <v>159</v>
      </c>
      <c r="B160" s="1">
        <v>1.43</v>
      </c>
    </row>
    <row r="161" spans="1:2" ht="15" thickBot="1" x14ac:dyDescent="0.25">
      <c r="A161" s="4" t="s">
        <v>160</v>
      </c>
      <c r="B161" s="1">
        <v>1.1200000000000001</v>
      </c>
    </row>
    <row r="162" spans="1:2" ht="15" thickBot="1" x14ac:dyDescent="0.25">
      <c r="A162" s="4" t="s">
        <v>161</v>
      </c>
      <c r="B162" s="1">
        <v>0.95</v>
      </c>
    </row>
    <row r="163" spans="1:2" ht="15" thickBot="1" x14ac:dyDescent="0.25">
      <c r="A163" s="4" t="s">
        <v>162</v>
      </c>
      <c r="B163" s="1">
        <v>1.55</v>
      </c>
    </row>
    <row r="164" spans="1:2" ht="15" thickBot="1" x14ac:dyDescent="0.25">
      <c r="A164" s="4" t="s">
        <v>163</v>
      </c>
      <c r="B164" s="1">
        <v>1.23</v>
      </c>
    </row>
    <row r="165" spans="1:2" ht="24.75" thickBot="1" x14ac:dyDescent="0.25">
      <c r="A165" s="5" t="s">
        <v>164</v>
      </c>
      <c r="B165" s="1">
        <v>0.99</v>
      </c>
    </row>
    <row r="166" spans="1:2" ht="15" thickBot="1" x14ac:dyDescent="0.25">
      <c r="A166" s="4" t="s">
        <v>165</v>
      </c>
      <c r="B166" s="1">
        <v>0.53</v>
      </c>
    </row>
    <row r="167" spans="1:2" ht="15" thickBot="1" x14ac:dyDescent="0.25">
      <c r="A167" s="4" t="s">
        <v>166</v>
      </c>
      <c r="B167" s="1">
        <v>1.63</v>
      </c>
    </row>
    <row r="168" spans="1:2" ht="15" thickBot="1" x14ac:dyDescent="0.25">
      <c r="A168" s="4" t="s">
        <v>167</v>
      </c>
      <c r="B168" s="1">
        <v>1.21</v>
      </c>
    </row>
    <row r="169" spans="1:2" ht="15" thickBot="1" x14ac:dyDescent="0.25">
      <c r="A169" s="4" t="s">
        <v>168</v>
      </c>
      <c r="B169" s="1">
        <v>1.44</v>
      </c>
    </row>
    <row r="170" spans="1:2" ht="15" thickBot="1" x14ac:dyDescent="0.25">
      <c r="A170" s="4" t="s">
        <v>169</v>
      </c>
      <c r="B170" s="1">
        <v>1.26</v>
      </c>
    </row>
    <row r="171" spans="1:2" ht="15" thickBot="1" x14ac:dyDescent="0.25">
      <c r="A171" s="5" t="s">
        <v>170</v>
      </c>
      <c r="B171" s="1">
        <v>0.85</v>
      </c>
    </row>
    <row r="172" spans="1:2" ht="15" thickBot="1" x14ac:dyDescent="0.25">
      <c r="A172" s="4" t="s">
        <v>171</v>
      </c>
      <c r="B172" s="2" t="e">
        <v>#DIV/0!</v>
      </c>
    </row>
    <row r="173" spans="1:2" ht="15" thickBot="1" x14ac:dyDescent="0.25">
      <c r="A173" s="4" t="s">
        <v>172</v>
      </c>
      <c r="B173" s="1">
        <v>1.04</v>
      </c>
    </row>
    <row r="174" spans="1:2" ht="15" thickBot="1" x14ac:dyDescent="0.25">
      <c r="A174" s="4" t="s">
        <v>173</v>
      </c>
      <c r="B174" s="1">
        <v>1.38</v>
      </c>
    </row>
    <row r="175" spans="1:2" ht="15" thickBot="1" x14ac:dyDescent="0.25">
      <c r="A175" s="4" t="s">
        <v>174</v>
      </c>
      <c r="B175" s="1">
        <v>1.24</v>
      </c>
    </row>
    <row r="176" spans="1:2" ht="15" thickBot="1" x14ac:dyDescent="0.25">
      <c r="A176" s="4" t="s">
        <v>175</v>
      </c>
      <c r="B176" s="1">
        <v>0.87</v>
      </c>
    </row>
    <row r="177" spans="1:2" ht="15" thickBot="1" x14ac:dyDescent="0.25">
      <c r="A177" s="4" t="s">
        <v>176</v>
      </c>
      <c r="B177" s="1">
        <v>0.75</v>
      </c>
    </row>
    <row r="178" spans="1:2" ht="15" thickBot="1" x14ac:dyDescent="0.25">
      <c r="A178" s="4" t="s">
        <v>177</v>
      </c>
      <c r="B178" s="1">
        <v>0.72</v>
      </c>
    </row>
    <row r="179" spans="1:2" ht="15" thickBot="1" x14ac:dyDescent="0.25">
      <c r="A179" s="5" t="s">
        <v>178</v>
      </c>
      <c r="B179" s="1">
        <v>0.97</v>
      </c>
    </row>
    <row r="180" spans="1:2" ht="15" thickBot="1" x14ac:dyDescent="0.25">
      <c r="A180" s="8" t="s">
        <v>179</v>
      </c>
      <c r="B180" s="1">
        <v>0.69</v>
      </c>
    </row>
    <row r="181" spans="1:2" ht="15" thickBot="1" x14ac:dyDescent="0.25">
      <c r="A181" s="4" t="s">
        <v>180</v>
      </c>
      <c r="B181" s="1">
        <v>1.48</v>
      </c>
    </row>
    <row r="182" spans="1:2" ht="15" thickBot="1" x14ac:dyDescent="0.25">
      <c r="A182" s="4" t="s">
        <v>181</v>
      </c>
      <c r="B182" s="1">
        <v>2.08</v>
      </c>
    </row>
    <row r="183" spans="1:2" ht="15" thickBot="1" x14ac:dyDescent="0.25">
      <c r="A183" s="4" t="s">
        <v>182</v>
      </c>
      <c r="B183" s="1">
        <v>1.41</v>
      </c>
    </row>
    <row r="184" spans="1:2" ht="15" thickBot="1" x14ac:dyDescent="0.25">
      <c r="A184" s="4" t="s">
        <v>183</v>
      </c>
      <c r="B184" s="1">
        <v>1.37</v>
      </c>
    </row>
    <row r="185" spans="1:2" ht="15" thickBot="1" x14ac:dyDescent="0.25">
      <c r="A185" s="4" t="s">
        <v>184</v>
      </c>
      <c r="B185" s="1">
        <v>1.78</v>
      </c>
    </row>
    <row r="186" spans="1:2" ht="15" thickBot="1" x14ac:dyDescent="0.25">
      <c r="A186" s="4" t="s">
        <v>185</v>
      </c>
      <c r="B186" s="1">
        <v>1.06</v>
      </c>
    </row>
    <row r="187" spans="1:2" ht="15" thickBot="1" x14ac:dyDescent="0.25">
      <c r="A187" s="4" t="s">
        <v>186</v>
      </c>
      <c r="B187" s="1">
        <v>1.21</v>
      </c>
    </row>
    <row r="188" spans="1:2" ht="15" thickBot="1" x14ac:dyDescent="0.25">
      <c r="A188" s="4" t="s">
        <v>187</v>
      </c>
      <c r="B188" s="1">
        <v>1.19</v>
      </c>
    </row>
    <row r="189" spans="1:2" ht="15" thickBot="1" x14ac:dyDescent="0.25">
      <c r="A189" s="4" t="s">
        <v>188</v>
      </c>
      <c r="B189" s="1">
        <v>1.26</v>
      </c>
    </row>
    <row r="190" spans="1:2" ht="15" thickBot="1" x14ac:dyDescent="0.25">
      <c r="A190" s="5" t="s">
        <v>189</v>
      </c>
      <c r="B190" s="1">
        <v>0.89</v>
      </c>
    </row>
    <row r="191" spans="1:2" ht="15" thickBot="1" x14ac:dyDescent="0.25">
      <c r="A191" s="10" t="s">
        <v>190</v>
      </c>
      <c r="B191" s="1">
        <v>0.52</v>
      </c>
    </row>
    <row r="192" spans="1:2" ht="15" thickBot="1" x14ac:dyDescent="0.25">
      <c r="A192" s="4" t="s">
        <v>191</v>
      </c>
      <c r="B192" s="1">
        <v>0.8</v>
      </c>
    </row>
    <row r="193" spans="1:2" ht="15" thickBot="1" x14ac:dyDescent="0.25">
      <c r="A193" s="4" t="s">
        <v>192</v>
      </c>
      <c r="B193" s="1">
        <v>0.82</v>
      </c>
    </row>
    <row r="194" spans="1:2" ht="15" thickBot="1" x14ac:dyDescent="0.25">
      <c r="A194" s="4" t="s">
        <v>193</v>
      </c>
      <c r="B194" s="1">
        <v>1.1299999999999999</v>
      </c>
    </row>
    <row r="195" spans="1:2" ht="15" thickBot="1" x14ac:dyDescent="0.25">
      <c r="A195" s="4" t="s">
        <v>194</v>
      </c>
      <c r="B195" s="1">
        <v>1.34</v>
      </c>
    </row>
    <row r="196" spans="1:2" ht="15" thickBot="1" x14ac:dyDescent="0.25">
      <c r="A196" s="4" t="s">
        <v>195</v>
      </c>
      <c r="B196" s="1">
        <v>21.23</v>
      </c>
    </row>
    <row r="197" spans="1:2" ht="15" thickBot="1" x14ac:dyDescent="0.25">
      <c r="A197" s="4" t="s">
        <v>196</v>
      </c>
      <c r="B197" s="1">
        <v>1.28</v>
      </c>
    </row>
    <row r="198" spans="1:2" ht="15" thickBot="1" x14ac:dyDescent="0.25">
      <c r="A198" s="5" t="s">
        <v>197</v>
      </c>
      <c r="B198" s="1">
        <v>0.87</v>
      </c>
    </row>
    <row r="199" spans="1:2" ht="15" thickBot="1" x14ac:dyDescent="0.25">
      <c r="A199" s="4" t="s">
        <v>198</v>
      </c>
      <c r="B199" s="1">
        <v>1.33</v>
      </c>
    </row>
    <row r="200" spans="1:2" ht="15" thickBot="1" x14ac:dyDescent="0.25">
      <c r="A200" s="4" t="s">
        <v>199</v>
      </c>
      <c r="B200" s="1">
        <v>1.21</v>
      </c>
    </row>
    <row r="201" spans="1:2" ht="15" thickBot="1" x14ac:dyDescent="0.25">
      <c r="A201" s="4" t="s">
        <v>200</v>
      </c>
      <c r="B201" s="1">
        <v>0.68</v>
      </c>
    </row>
    <row r="202" spans="1:2" ht="15" thickBot="1" x14ac:dyDescent="0.25">
      <c r="A202" s="11" t="s">
        <v>201</v>
      </c>
      <c r="B202" s="1">
        <v>1.3</v>
      </c>
    </row>
    <row r="203" spans="1:2" ht="15.75" thickTop="1" thickBot="1" x14ac:dyDescent="0.25">
      <c r="A203" s="4" t="s">
        <v>202</v>
      </c>
      <c r="B203" s="1">
        <v>1.61</v>
      </c>
    </row>
    <row r="204" spans="1:2" ht="15" thickBot="1" x14ac:dyDescent="0.25">
      <c r="A204" s="4" t="s">
        <v>203</v>
      </c>
      <c r="B204" s="1">
        <v>1.19</v>
      </c>
    </row>
    <row r="205" spans="1:2" ht="15" thickBot="1" x14ac:dyDescent="0.25">
      <c r="A205" s="4" t="s">
        <v>204</v>
      </c>
      <c r="B205" s="1">
        <v>1.34</v>
      </c>
    </row>
    <row r="206" spans="1:2" ht="24.75" thickBot="1" x14ac:dyDescent="0.25">
      <c r="A206" s="4" t="s">
        <v>205</v>
      </c>
      <c r="B206" s="1">
        <v>1.07</v>
      </c>
    </row>
    <row r="207" spans="1:2" ht="24.75" thickBot="1" x14ac:dyDescent="0.25">
      <c r="A207" s="4" t="s">
        <v>206</v>
      </c>
      <c r="B207" s="1">
        <v>1.17</v>
      </c>
    </row>
    <row r="208" spans="1:2" ht="15" thickBot="1" x14ac:dyDescent="0.25">
      <c r="A208" s="4" t="s">
        <v>207</v>
      </c>
      <c r="B208" s="1">
        <v>1.92</v>
      </c>
    </row>
    <row r="209" spans="1:2" ht="15" thickBot="1" x14ac:dyDescent="0.25">
      <c r="A209" s="4" t="s">
        <v>208</v>
      </c>
      <c r="B209" s="1">
        <v>0.91</v>
      </c>
    </row>
    <row r="210" spans="1:2" ht="15" thickBot="1" x14ac:dyDescent="0.25">
      <c r="A210" s="4" t="s">
        <v>209</v>
      </c>
      <c r="B210" s="1">
        <v>0.65</v>
      </c>
    </row>
    <row r="211" spans="1:2" ht="15" thickBot="1" x14ac:dyDescent="0.25">
      <c r="A211" s="4" t="s">
        <v>210</v>
      </c>
      <c r="B211" s="1">
        <v>1.0900000000000001</v>
      </c>
    </row>
    <row r="212" spans="1:2" ht="15" thickBot="1" x14ac:dyDescent="0.25">
      <c r="A212" s="4" t="s">
        <v>211</v>
      </c>
      <c r="B212" s="1">
        <v>1.36</v>
      </c>
    </row>
    <row r="213" spans="1:2" ht="15" thickBot="1" x14ac:dyDescent="0.25">
      <c r="A213" s="4" t="s">
        <v>212</v>
      </c>
      <c r="B213" s="1">
        <v>1.1299999999999999</v>
      </c>
    </row>
    <row r="214" spans="1:2" ht="15" thickBot="1" x14ac:dyDescent="0.25">
      <c r="A214" s="4" t="s">
        <v>213</v>
      </c>
      <c r="B214" s="1">
        <v>1.01</v>
      </c>
    </row>
    <row r="215" spans="1:2" ht="15" thickBot="1" x14ac:dyDescent="0.25">
      <c r="A215" s="4" t="s">
        <v>214</v>
      </c>
      <c r="B215" s="1">
        <v>1.1299999999999999</v>
      </c>
    </row>
    <row r="216" spans="1:2" ht="15" thickBot="1" x14ac:dyDescent="0.25">
      <c r="A216" s="7" t="s">
        <v>215</v>
      </c>
      <c r="B216" s="1">
        <v>0.78</v>
      </c>
    </row>
    <row r="217" spans="1:2" ht="15" thickBot="1" x14ac:dyDescent="0.25">
      <c r="A217" s="5" t="s">
        <v>216</v>
      </c>
      <c r="B217" s="1">
        <v>0.91</v>
      </c>
    </row>
    <row r="218" spans="1:2" ht="15" thickBot="1" x14ac:dyDescent="0.25">
      <c r="A218" s="5" t="s">
        <v>217</v>
      </c>
      <c r="B218" s="1">
        <v>0.86</v>
      </c>
    </row>
    <row r="219" spans="1:2" ht="15" thickBot="1" x14ac:dyDescent="0.25">
      <c r="A219" s="5" t="s">
        <v>218</v>
      </c>
      <c r="B219" s="1">
        <v>0.81</v>
      </c>
    </row>
    <row r="220" spans="1:2" ht="15" thickBot="1" x14ac:dyDescent="0.25">
      <c r="A220" s="4" t="s">
        <v>219</v>
      </c>
      <c r="B220" s="1">
        <v>1.3</v>
      </c>
    </row>
    <row r="221" spans="1:2" ht="15" thickBot="1" x14ac:dyDescent="0.25">
      <c r="A221" s="4" t="s">
        <v>220</v>
      </c>
      <c r="B221" s="1">
        <v>0.69</v>
      </c>
    </row>
    <row r="222" spans="1:2" ht="15" thickBot="1" x14ac:dyDescent="0.25">
      <c r="A222" s="10" t="s">
        <v>221</v>
      </c>
      <c r="B222" s="1">
        <v>0.71</v>
      </c>
    </row>
    <row r="223" spans="1:2" ht="15" thickBot="1" x14ac:dyDescent="0.25">
      <c r="A223" s="4" t="s">
        <v>222</v>
      </c>
      <c r="B223" s="1">
        <v>0.85</v>
      </c>
    </row>
    <row r="224" spans="1:2" ht="15" thickBot="1" x14ac:dyDescent="0.25">
      <c r="A224" s="4" t="s">
        <v>223</v>
      </c>
      <c r="B224" s="1">
        <v>0.83</v>
      </c>
    </row>
    <row r="225" spans="1:2" ht="15" thickBot="1" x14ac:dyDescent="0.25">
      <c r="A225" s="4" t="s">
        <v>224</v>
      </c>
      <c r="B225" s="1">
        <v>1.34</v>
      </c>
    </row>
    <row r="226" spans="1:2" ht="15" thickBot="1" x14ac:dyDescent="0.25">
      <c r="A226" s="5" t="s">
        <v>225</v>
      </c>
      <c r="B226" s="1">
        <v>0.96</v>
      </c>
    </row>
    <row r="227" spans="1:2" ht="15" thickBot="1" x14ac:dyDescent="0.25">
      <c r="A227" s="4" t="s">
        <v>226</v>
      </c>
      <c r="B227" s="1">
        <v>1.35</v>
      </c>
    </row>
    <row r="228" spans="1:2" ht="15" thickBot="1" x14ac:dyDescent="0.25">
      <c r="A228" s="4" t="s">
        <v>227</v>
      </c>
      <c r="B228" s="1">
        <v>1.32</v>
      </c>
    </row>
    <row r="229" spans="1:2" ht="15" thickBot="1" x14ac:dyDescent="0.25">
      <c r="A229" s="8" t="s">
        <v>228</v>
      </c>
      <c r="B229" s="1">
        <v>1.39</v>
      </c>
    </row>
    <row r="230" spans="1:2" ht="15" thickBot="1" x14ac:dyDescent="0.25">
      <c r="A230" s="4" t="s">
        <v>229</v>
      </c>
      <c r="B230" s="1">
        <v>1.49</v>
      </c>
    </row>
    <row r="231" spans="1:2" ht="15" thickBot="1" x14ac:dyDescent="0.25">
      <c r="A231" s="8" t="s">
        <v>230</v>
      </c>
      <c r="B231" s="1">
        <v>1.32</v>
      </c>
    </row>
    <row r="232" spans="1:2" ht="15" thickBot="1" x14ac:dyDescent="0.25">
      <c r="A232" s="4" t="s">
        <v>231</v>
      </c>
      <c r="B232" s="1">
        <v>2.33</v>
      </c>
    </row>
    <row r="233" spans="1:2" ht="15" thickBot="1" x14ac:dyDescent="0.25">
      <c r="A233" s="4" t="s">
        <v>232</v>
      </c>
      <c r="B233" s="1">
        <v>0.98</v>
      </c>
    </row>
    <row r="234" spans="1:2" ht="15" thickBot="1" x14ac:dyDescent="0.25">
      <c r="A234" s="4" t="s">
        <v>233</v>
      </c>
      <c r="B234" s="1">
        <v>1.1599999999999999</v>
      </c>
    </row>
    <row r="235" spans="1:2" ht="15" thickBot="1" x14ac:dyDescent="0.25">
      <c r="A235" s="10" t="s">
        <v>234</v>
      </c>
      <c r="B235" s="1">
        <v>0.71</v>
      </c>
    </row>
    <row r="236" spans="1:2" ht="15" thickBot="1" x14ac:dyDescent="0.25">
      <c r="A236" s="8" t="s">
        <v>235</v>
      </c>
      <c r="B236" s="1">
        <v>1.02</v>
      </c>
    </row>
    <row r="237" spans="1:2" ht="15" thickBot="1" x14ac:dyDescent="0.25">
      <c r="A237" s="4" t="s">
        <v>236</v>
      </c>
      <c r="B237" s="1">
        <v>1.25</v>
      </c>
    </row>
    <row r="238" spans="1:2" ht="15" thickBot="1" x14ac:dyDescent="0.25">
      <c r="A238" s="4" t="s">
        <v>237</v>
      </c>
      <c r="B238" s="1">
        <v>1.27</v>
      </c>
    </row>
    <row r="239" spans="1:2" ht="15" thickBot="1" x14ac:dyDescent="0.25">
      <c r="A239" s="4" t="s">
        <v>238</v>
      </c>
      <c r="B239" s="1">
        <v>1.5</v>
      </c>
    </row>
    <row r="240" spans="1:2" ht="15" thickBot="1" x14ac:dyDescent="0.25">
      <c r="A240" s="4" t="s">
        <v>239</v>
      </c>
      <c r="B240" s="1">
        <v>0.96</v>
      </c>
    </row>
    <row r="241" spans="1:2" ht="15" thickBot="1" x14ac:dyDescent="0.25">
      <c r="A241" s="4" t="s">
        <v>240</v>
      </c>
      <c r="B241" s="1">
        <v>1.24</v>
      </c>
    </row>
    <row r="242" spans="1:2" ht="24.75" thickBot="1" x14ac:dyDescent="0.25">
      <c r="A242" s="4" t="s">
        <v>241</v>
      </c>
      <c r="B242" s="1">
        <v>1.28</v>
      </c>
    </row>
    <row r="243" spans="1:2" ht="15" thickBot="1" x14ac:dyDescent="0.25">
      <c r="A243" s="4" t="s">
        <v>242</v>
      </c>
      <c r="B243" s="1">
        <v>1.79</v>
      </c>
    </row>
    <row r="244" spans="1:2" ht="15" thickBot="1" x14ac:dyDescent="0.25">
      <c r="A244" s="4" t="s">
        <v>243</v>
      </c>
      <c r="B244" s="1">
        <v>1.18</v>
      </c>
    </row>
    <row r="245" spans="1:2" ht="15" thickBot="1" x14ac:dyDescent="0.25">
      <c r="A245" s="5" t="s">
        <v>244</v>
      </c>
      <c r="B245" s="1">
        <v>0.85</v>
      </c>
    </row>
    <row r="246" spans="1:2" ht="15" thickBot="1" x14ac:dyDescent="0.25">
      <c r="A246" s="4" t="s">
        <v>245</v>
      </c>
      <c r="B246" s="1">
        <v>1.53</v>
      </c>
    </row>
    <row r="247" spans="1:2" ht="15" thickBot="1" x14ac:dyDescent="0.25">
      <c r="A247" s="4" t="s">
        <v>246</v>
      </c>
      <c r="B247" s="1">
        <v>0.72</v>
      </c>
    </row>
    <row r="248" spans="1:2" ht="15" thickBot="1" x14ac:dyDescent="0.25">
      <c r="A248" s="4" t="s">
        <v>247</v>
      </c>
      <c r="B248" s="1">
        <v>1.1200000000000001</v>
      </c>
    </row>
    <row r="249" spans="1:2" ht="15" thickBot="1" x14ac:dyDescent="0.25">
      <c r="A249" s="4" t="s">
        <v>248</v>
      </c>
      <c r="B249" s="1">
        <v>0.92</v>
      </c>
    </row>
    <row r="250" spans="1:2" ht="15" thickBot="1" x14ac:dyDescent="0.25">
      <c r="A250" s="4" t="s">
        <v>249</v>
      </c>
      <c r="B250" s="1">
        <v>0.55000000000000004</v>
      </c>
    </row>
    <row r="251" spans="1:2" ht="15" thickBot="1" x14ac:dyDescent="0.25">
      <c r="A251" s="4" t="s">
        <v>250</v>
      </c>
      <c r="B251" s="1">
        <v>1.22</v>
      </c>
    </row>
    <row r="252" spans="1:2" ht="15" thickBot="1" x14ac:dyDescent="0.25">
      <c r="A252" s="4" t="s">
        <v>251</v>
      </c>
      <c r="B252" s="1">
        <v>1.51</v>
      </c>
    </row>
    <row r="253" spans="1:2" ht="15" thickBot="1" x14ac:dyDescent="0.25">
      <c r="A253" s="4" t="s">
        <v>252</v>
      </c>
      <c r="B253" s="1">
        <v>1.2</v>
      </c>
    </row>
    <row r="254" spans="1:2" ht="15" thickBot="1" x14ac:dyDescent="0.25">
      <c r="A254" s="4" t="s">
        <v>253</v>
      </c>
      <c r="B254" s="1">
        <v>1.51</v>
      </c>
    </row>
    <row r="255" spans="1:2" ht="15" thickBot="1" x14ac:dyDescent="0.25">
      <c r="A255" s="4" t="s">
        <v>254</v>
      </c>
      <c r="B255" s="1">
        <v>1.91</v>
      </c>
    </row>
    <row r="256" spans="1:2" ht="15" thickBot="1" x14ac:dyDescent="0.25">
      <c r="A256" s="11" t="s">
        <v>255</v>
      </c>
      <c r="B256" s="1">
        <v>1.04</v>
      </c>
    </row>
    <row r="257" ht="15" thickTop="1" x14ac:dyDescent="0.2"/>
  </sheetData>
  <autoFilter ref="I1:Q51" xr:uid="{00000000-0009-0000-0000-000000000000}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Sharvit, Yogev</dc:creator>
  <cp:lastModifiedBy>yogev sharvit</cp:lastModifiedBy>
  <dcterms:created xsi:type="dcterms:W3CDTF">2019-11-24T08:21:10Z</dcterms:created>
  <dcterms:modified xsi:type="dcterms:W3CDTF">2020-01-29T22:04:57Z</dcterms:modified>
</cp:coreProperties>
</file>