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gev\OneDrive\מסמכים\MuniIndex\המדד המוניציפלי\ערים\כפר סבא\"/>
    </mc:Choice>
  </mc:AlternateContent>
  <xr:revisionPtr revIDLastSave="1321" documentId="8_{E7CC9740-CC67-416B-96ED-361859779CB7}" xr6:coauthVersionLast="45" xr6:coauthVersionMax="45" xr10:uidLastSave="{03D92215-7B76-4734-82FF-F886642E18B7}"/>
  <bookViews>
    <workbookView xWindow="-120" yWindow="-120" windowWidth="29040" windowHeight="15840" tabRatio="890" activeTab="5" xr2:uid="{1E230E40-5188-4D34-8677-7368A48F7FB0}"/>
  </bookViews>
  <sheets>
    <sheet name="כפר סבא" sheetId="1" r:id="rId1"/>
    <sheet name="כפר סבא מסכם" sheetId="2" r:id="rId2"/>
    <sheet name="נתונים דירות ומבנים בכפר סבא" sheetId="6" r:id="rId3"/>
    <sheet name="עלויות שירותים במימון ארנונה" sheetId="3" r:id="rId4"/>
    <sheet name="אחוז ילדים ועלות ביחס לממוצע הע" sheetId="5" r:id="rId5"/>
    <sheet name="אחוז ילדים ועלות ביחס לממוצ (2)" sheetId="8" r:id="rId6"/>
    <sheet name="ילדים וגיל שלישי לפי שכונות" sheetId="4" r:id="rId7"/>
    <sheet name="report_רוזטות מבנים (1)" sheetId="7" r:id="rId8"/>
  </sheets>
  <externalReferences>
    <externalReference r:id="rId9"/>
  </externalReferences>
  <definedNames>
    <definedName name="_xlnm._FilterDatabase" localSheetId="7" hidden="1">'report_רוזטות מבנים (1)'!$A$2:$L$6397</definedName>
    <definedName name="_xlnm._FilterDatabase" localSheetId="1" hidden="1">'כפר סבא מסכם'!$A$28:$C$28</definedName>
    <definedName name="Chapter">[1]Template!$A$1:$O$688</definedName>
    <definedName name="EXMAX0105PRED">#REF!</definedName>
    <definedName name="EXMIN0105PRE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6" i="6" l="1"/>
  <c r="J45" i="6"/>
  <c r="J44" i="6"/>
  <c r="J43" i="6"/>
  <c r="J42" i="6"/>
  <c r="J41" i="6"/>
  <c r="BO24" i="1"/>
  <c r="BL24" i="1" s="1"/>
  <c r="BM24" i="1" s="1"/>
  <c r="E64" i="6"/>
  <c r="E60" i="6"/>
  <c r="E61" i="6"/>
  <c r="E59" i="6"/>
  <c r="E58" i="6"/>
  <c r="E57" i="6"/>
  <c r="E56" i="6"/>
  <c r="E55" i="6"/>
  <c r="E54" i="6"/>
  <c r="E53" i="6"/>
  <c r="E51" i="6"/>
  <c r="E50" i="6"/>
  <c r="E49" i="6"/>
  <c r="E48" i="6"/>
  <c r="E47" i="6"/>
  <c r="E46" i="6"/>
  <c r="E45" i="6"/>
  <c r="E44" i="6"/>
  <c r="BO3" i="1"/>
  <c r="BO4" i="1"/>
  <c r="BL4" i="1" s="1"/>
  <c r="BM4" i="1" s="1"/>
  <c r="BO5" i="1"/>
  <c r="BL5" i="1" s="1"/>
  <c r="BM5" i="1" s="1"/>
  <c r="BO6" i="1"/>
  <c r="BL6" i="1" s="1"/>
  <c r="BM6" i="1" s="1"/>
  <c r="BO8" i="1"/>
  <c r="BL8" i="1" s="1"/>
  <c r="BM8" i="1" s="1"/>
  <c r="BO9" i="1"/>
  <c r="BL9" i="1" s="1"/>
  <c r="BM9" i="1" s="1"/>
  <c r="BO10" i="1"/>
  <c r="BL10" i="1" s="1"/>
  <c r="BM10" i="1" s="1"/>
  <c r="BO11" i="1"/>
  <c r="BL11" i="1" s="1"/>
  <c r="BM11" i="1" s="1"/>
  <c r="BO12" i="1"/>
  <c r="BL12" i="1" s="1"/>
  <c r="BM12" i="1" s="1"/>
  <c r="BO13" i="1"/>
  <c r="BL13" i="1" s="1"/>
  <c r="BM13" i="1" s="1"/>
  <c r="BO14" i="1"/>
  <c r="BL14" i="1" s="1"/>
  <c r="BM14" i="1" s="1"/>
  <c r="BO15" i="1"/>
  <c r="BL15" i="1" s="1"/>
  <c r="BM15" i="1" s="1"/>
  <c r="BO16" i="1"/>
  <c r="BL16" i="1" s="1"/>
  <c r="BM16" i="1" s="1"/>
  <c r="BO17" i="1"/>
  <c r="BL17" i="1" s="1"/>
  <c r="BM17" i="1" s="1"/>
  <c r="BO18" i="1"/>
  <c r="BL18" i="1" s="1"/>
  <c r="BM18" i="1" s="1"/>
  <c r="BO19" i="1"/>
  <c r="BL19" i="1" s="1"/>
  <c r="BM19" i="1" s="1"/>
  <c r="BO20" i="1"/>
  <c r="BL20" i="1" s="1"/>
  <c r="BM20" i="1" s="1"/>
  <c r="BO21" i="1"/>
  <c r="BL21" i="1" s="1"/>
  <c r="BM21" i="1" s="1"/>
  <c r="BO22" i="1"/>
  <c r="BL22" i="1" s="1"/>
  <c r="BM22" i="1" s="1"/>
  <c r="BO23" i="1"/>
  <c r="BL23" i="1" s="1"/>
  <c r="BM23" i="1" s="1"/>
  <c r="BO25" i="1"/>
  <c r="BL25" i="1" s="1"/>
  <c r="BM25" i="1" s="1"/>
  <c r="BO26" i="1"/>
  <c r="BL26" i="1" s="1"/>
  <c r="BM26" i="1" s="1"/>
  <c r="BO27" i="1"/>
  <c r="BL27" i="1" s="1"/>
  <c r="BM27" i="1" s="1"/>
  <c r="BO28" i="1"/>
  <c r="BL28" i="1" s="1"/>
  <c r="BM28" i="1" s="1"/>
  <c r="BO29" i="1"/>
  <c r="BL29" i="1" s="1"/>
  <c r="BM29" i="1" s="1"/>
  <c r="BP29" i="1"/>
  <c r="BP28" i="1"/>
  <c r="BP27" i="1"/>
  <c r="BP26" i="1"/>
  <c r="BP25" i="1"/>
  <c r="BP24" i="1"/>
  <c r="BP23" i="1"/>
  <c r="BP22" i="1"/>
  <c r="BP21" i="1"/>
  <c r="BP20" i="1"/>
  <c r="BP19" i="1"/>
  <c r="BP18" i="1"/>
  <c r="BP17" i="1"/>
  <c r="BP16" i="1"/>
  <c r="BP15" i="1"/>
  <c r="BP14" i="1"/>
  <c r="BP13" i="1"/>
  <c r="BP12" i="1"/>
  <c r="BP11" i="1"/>
  <c r="BP10" i="1"/>
  <c r="BP9" i="1"/>
  <c r="BP8" i="1"/>
  <c r="BP6" i="1"/>
  <c r="BP5" i="1"/>
  <c r="BP3" i="1"/>
  <c r="BP4" i="1"/>
  <c r="BQ4" i="1"/>
  <c r="BQ5" i="1"/>
  <c r="BQ6" i="1"/>
  <c r="BQ7" i="1"/>
  <c r="BQ8" i="1"/>
  <c r="BQ9" i="1"/>
  <c r="BQ10" i="1"/>
  <c r="BQ11" i="1"/>
  <c r="BQ12" i="1"/>
  <c r="BQ13" i="1"/>
  <c r="BQ14" i="1"/>
  <c r="BQ15" i="1"/>
  <c r="BQ16" i="1"/>
  <c r="BQ17" i="1"/>
  <c r="BQ18" i="1"/>
  <c r="BQ19" i="1"/>
  <c r="BQ20" i="1"/>
  <c r="BQ21" i="1"/>
  <c r="BQ22" i="1"/>
  <c r="BQ23" i="1"/>
  <c r="BQ24" i="1"/>
  <c r="BQ25" i="1"/>
  <c r="BQ26" i="1"/>
  <c r="BQ27" i="1"/>
  <c r="BQ28" i="1"/>
  <c r="BQ29" i="1"/>
  <c r="BQ3" i="1"/>
  <c r="BL3" i="1"/>
  <c r="BM3" i="1" s="1"/>
  <c r="U12" i="6"/>
  <c r="T13" i="6"/>
  <c r="T12" i="6"/>
  <c r="BI4" i="1"/>
  <c r="BI5" i="1"/>
  <c r="BI6" i="1"/>
  <c r="BI8" i="1"/>
  <c r="BI9" i="1"/>
  <c r="BI10" i="1"/>
  <c r="BI11" i="1"/>
  <c r="BI12" i="1"/>
  <c r="BI13" i="1"/>
  <c r="BI14" i="1"/>
  <c r="BI15" i="1"/>
  <c r="BI16" i="1"/>
  <c r="BI17" i="1"/>
  <c r="BI18" i="1"/>
  <c r="BI19" i="1"/>
  <c r="BI20" i="1"/>
  <c r="BI21" i="1"/>
  <c r="BI22" i="1"/>
  <c r="BI23" i="1"/>
  <c r="BI24" i="1"/>
  <c r="BI25" i="1"/>
  <c r="BI26" i="1"/>
  <c r="BI27" i="1"/>
  <c r="BI28" i="1"/>
  <c r="BI29" i="1"/>
  <c r="BI3" i="1"/>
  <c r="AC3" i="7" l="1"/>
  <c r="AC4" i="7"/>
  <c r="AC5" i="7"/>
  <c r="AC6" i="7"/>
  <c r="AC7" i="7"/>
  <c r="AC8" i="7"/>
  <c r="AC9" i="7"/>
  <c r="AC10" i="7"/>
  <c r="AC11" i="7"/>
  <c r="AC12" i="7"/>
  <c r="AC13" i="7"/>
  <c r="AC14" i="7"/>
  <c r="AC15" i="7"/>
  <c r="AC16" i="7"/>
  <c r="AC17" i="7"/>
  <c r="AC18" i="7"/>
  <c r="AC19" i="7"/>
  <c r="AC20" i="7"/>
  <c r="AC21" i="7"/>
  <c r="AC22" i="7"/>
  <c r="AC23" i="7"/>
  <c r="AC24" i="7"/>
  <c r="AC25" i="7"/>
  <c r="AC26" i="7"/>
  <c r="AC27" i="7"/>
  <c r="AC28" i="7"/>
  <c r="AC29" i="7"/>
  <c r="AC30" i="7"/>
  <c r="AC31" i="7"/>
  <c r="AC32" i="7"/>
  <c r="AC33" i="7"/>
  <c r="AC34" i="7"/>
  <c r="AC35" i="7"/>
  <c r="AC36" i="7"/>
  <c r="AC37" i="7"/>
  <c r="AC38" i="7"/>
  <c r="AC39" i="7"/>
  <c r="AC40" i="7"/>
  <c r="AC41" i="7"/>
  <c r="AC42" i="7"/>
  <c r="AC43" i="7"/>
  <c r="AC44" i="7"/>
  <c r="AC45" i="7"/>
  <c r="AC46" i="7"/>
  <c r="AC47" i="7"/>
  <c r="AC48" i="7"/>
  <c r="AC49" i="7"/>
  <c r="AC50" i="7"/>
  <c r="AC51" i="7"/>
  <c r="AC52" i="7"/>
  <c r="AC53" i="7"/>
  <c r="AC54" i="7"/>
  <c r="AC55" i="7"/>
  <c r="AC56" i="7"/>
  <c r="AC57" i="7"/>
  <c r="AC58" i="7"/>
  <c r="AC59" i="7"/>
  <c r="AC60" i="7"/>
  <c r="AC61" i="7"/>
  <c r="AC62" i="7"/>
  <c r="AC63" i="7"/>
  <c r="AC64" i="7"/>
  <c r="AC65" i="7"/>
  <c r="AC66" i="7"/>
  <c r="AC67" i="7"/>
  <c r="AC68" i="7"/>
  <c r="AC69" i="7"/>
  <c r="AC70" i="7"/>
  <c r="AC71" i="7"/>
  <c r="AC72" i="7"/>
  <c r="AC73" i="7"/>
  <c r="AC74" i="7"/>
  <c r="AC75" i="7"/>
  <c r="AC76" i="7"/>
  <c r="AC77" i="7"/>
  <c r="AC78" i="7"/>
  <c r="AC79" i="7"/>
  <c r="AC80" i="7"/>
  <c r="AC81" i="7"/>
  <c r="AC82" i="7"/>
  <c r="AC83" i="7"/>
  <c r="AC84" i="7"/>
  <c r="AC85" i="7"/>
  <c r="AC86" i="7"/>
  <c r="AC87" i="7"/>
  <c r="AC88" i="7"/>
  <c r="AC89" i="7"/>
  <c r="AC90" i="7"/>
  <c r="AC91" i="7"/>
  <c r="AC92" i="7"/>
  <c r="AC93" i="7"/>
  <c r="AC94" i="7"/>
  <c r="AC95" i="7"/>
  <c r="AC96" i="7"/>
  <c r="AC97" i="7"/>
  <c r="AC98" i="7"/>
  <c r="AC99" i="7"/>
  <c r="AC100" i="7"/>
  <c r="AC101" i="7"/>
  <c r="AC102" i="7"/>
  <c r="AC103" i="7"/>
  <c r="AC104" i="7"/>
  <c r="AC105" i="7"/>
  <c r="AC106" i="7"/>
  <c r="AC107" i="7"/>
  <c r="AC108" i="7"/>
  <c r="AC109" i="7"/>
  <c r="AC110" i="7"/>
  <c r="AC111" i="7"/>
  <c r="AC112" i="7"/>
  <c r="AC113" i="7"/>
  <c r="AC114" i="7"/>
  <c r="AC115" i="7"/>
  <c r="AC116" i="7"/>
  <c r="AC117" i="7"/>
  <c r="AC118" i="7"/>
  <c r="AC119" i="7"/>
  <c r="AC120" i="7"/>
  <c r="AC121" i="7"/>
  <c r="AC122" i="7"/>
  <c r="AC123" i="7"/>
  <c r="AC124" i="7"/>
  <c r="AC125" i="7"/>
  <c r="AC126" i="7"/>
  <c r="AC2" i="7"/>
  <c r="AF3" i="7"/>
  <c r="AF4" i="7"/>
  <c r="AF5" i="7"/>
  <c r="AF6" i="7"/>
  <c r="AF7" i="7"/>
  <c r="AF8" i="7"/>
  <c r="AF9" i="7"/>
  <c r="AF10" i="7"/>
  <c r="AF11" i="7"/>
  <c r="AF12" i="7"/>
  <c r="AF13" i="7"/>
  <c r="AF14" i="7"/>
  <c r="AF15" i="7"/>
  <c r="AF16" i="7"/>
  <c r="AF17" i="7"/>
  <c r="AF18" i="7"/>
  <c r="AF19" i="7"/>
  <c r="AF20" i="7"/>
  <c r="AF21" i="7"/>
  <c r="AF22" i="7"/>
  <c r="AF23" i="7"/>
  <c r="AF24" i="7"/>
  <c r="AF25" i="7"/>
  <c r="AF26" i="7"/>
  <c r="AF27" i="7"/>
  <c r="AF28" i="7"/>
  <c r="AF29" i="7"/>
  <c r="AF30" i="7"/>
  <c r="AF31" i="7"/>
  <c r="AF32" i="7"/>
  <c r="AF33" i="7"/>
  <c r="AF34" i="7"/>
  <c r="AF35" i="7"/>
  <c r="AF36" i="7"/>
  <c r="AF37" i="7"/>
  <c r="AF38" i="7"/>
  <c r="AF39" i="7"/>
  <c r="AF40" i="7"/>
  <c r="AF41" i="7"/>
  <c r="AF42" i="7"/>
  <c r="AF43" i="7"/>
  <c r="AF44" i="7"/>
  <c r="AF45" i="7"/>
  <c r="AF46" i="7"/>
  <c r="AF47" i="7"/>
  <c r="AF48" i="7"/>
  <c r="AF49" i="7"/>
  <c r="AF50" i="7"/>
  <c r="AF51" i="7"/>
  <c r="AF52" i="7"/>
  <c r="AF53" i="7"/>
  <c r="AF54" i="7"/>
  <c r="AF55" i="7"/>
  <c r="AF56" i="7"/>
  <c r="AF57" i="7"/>
  <c r="AF58" i="7"/>
  <c r="AF59" i="7"/>
  <c r="AF60" i="7"/>
  <c r="AF61" i="7"/>
  <c r="AF62" i="7"/>
  <c r="AF63" i="7"/>
  <c r="AF64" i="7"/>
  <c r="AF65" i="7"/>
  <c r="AF66" i="7"/>
  <c r="AF67" i="7"/>
  <c r="AF68" i="7"/>
  <c r="AF69" i="7"/>
  <c r="AF70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8" i="7"/>
  <c r="AF89" i="7"/>
  <c r="AF90" i="7"/>
  <c r="AF91" i="7"/>
  <c r="AF92" i="7"/>
  <c r="AF93" i="7"/>
  <c r="AF94" i="7"/>
  <c r="AF95" i="7"/>
  <c r="AF96" i="7"/>
  <c r="AF97" i="7"/>
  <c r="AF98" i="7"/>
  <c r="AF99" i="7"/>
  <c r="AF100" i="7"/>
  <c r="AF101" i="7"/>
  <c r="AF102" i="7"/>
  <c r="AF103" i="7"/>
  <c r="AF104" i="7"/>
  <c r="AF105" i="7"/>
  <c r="AF106" i="7"/>
  <c r="AF107" i="7"/>
  <c r="AF108" i="7"/>
  <c r="AF109" i="7"/>
  <c r="AF110" i="7"/>
  <c r="AF111" i="7"/>
  <c r="AF112" i="7"/>
  <c r="AF113" i="7"/>
  <c r="AF114" i="7"/>
  <c r="AF115" i="7"/>
  <c r="AF116" i="7"/>
  <c r="AF117" i="7"/>
  <c r="AF118" i="7"/>
  <c r="AF119" i="7"/>
  <c r="AF120" i="7"/>
  <c r="AF121" i="7"/>
  <c r="AF122" i="7"/>
  <c r="AF123" i="7"/>
  <c r="AF124" i="7"/>
  <c r="AF125" i="7"/>
  <c r="AF126" i="7"/>
  <c r="AF127" i="7"/>
  <c r="AF128" i="7"/>
  <c r="AF129" i="7"/>
  <c r="AF130" i="7"/>
  <c r="AF131" i="7"/>
  <c r="AF132" i="7"/>
  <c r="AF133" i="7"/>
  <c r="AF134" i="7"/>
  <c r="AF135" i="7"/>
  <c r="AF136" i="7"/>
  <c r="AF137" i="7"/>
  <c r="AF138" i="7"/>
  <c r="AF139" i="7"/>
  <c r="AF140" i="7"/>
  <c r="AF141" i="7"/>
  <c r="AF142" i="7"/>
  <c r="AF143" i="7"/>
  <c r="AF144" i="7"/>
  <c r="AF145" i="7"/>
  <c r="AF146" i="7"/>
  <c r="AF147" i="7"/>
  <c r="AF148" i="7"/>
  <c r="AF149" i="7"/>
  <c r="AF150" i="7"/>
  <c r="AF151" i="7"/>
  <c r="AF152" i="7"/>
  <c r="AF153" i="7"/>
  <c r="AF154" i="7"/>
  <c r="AF155" i="7"/>
  <c r="AF156" i="7"/>
  <c r="AF157" i="7"/>
  <c r="AF158" i="7"/>
  <c r="AF159" i="7"/>
  <c r="AF160" i="7"/>
  <c r="AF161" i="7"/>
  <c r="AF162" i="7"/>
  <c r="AF163" i="7"/>
  <c r="AF164" i="7"/>
  <c r="AF165" i="7"/>
  <c r="AF166" i="7"/>
  <c r="AF167" i="7"/>
  <c r="AF168" i="7"/>
  <c r="AF169" i="7"/>
  <c r="AF170" i="7"/>
  <c r="AF171" i="7"/>
  <c r="AF172" i="7"/>
  <c r="AF173" i="7"/>
  <c r="AF174" i="7"/>
  <c r="AF175" i="7"/>
  <c r="AF176" i="7"/>
  <c r="AF177" i="7"/>
  <c r="AF178" i="7"/>
  <c r="AF179" i="7"/>
  <c r="AF180" i="7"/>
  <c r="AF181" i="7"/>
  <c r="AF182" i="7"/>
  <c r="AF183" i="7"/>
  <c r="AF184" i="7"/>
  <c r="AF185" i="7"/>
  <c r="AF186" i="7"/>
  <c r="AF187" i="7"/>
  <c r="AF188" i="7"/>
  <c r="AF189" i="7"/>
  <c r="AF190" i="7"/>
  <c r="AF191" i="7"/>
  <c r="AF192" i="7"/>
  <c r="AF193" i="7"/>
  <c r="AF194" i="7"/>
  <c r="AF195" i="7"/>
  <c r="AF196" i="7"/>
  <c r="AF197" i="7"/>
  <c r="AF198" i="7"/>
  <c r="AF199" i="7"/>
  <c r="AF200" i="7"/>
  <c r="AF201" i="7"/>
  <c r="AF202" i="7"/>
  <c r="AF203" i="7"/>
  <c r="AF204" i="7"/>
  <c r="AF205" i="7"/>
  <c r="AF206" i="7"/>
  <c r="AF207" i="7"/>
  <c r="AF208" i="7"/>
  <c r="AF209" i="7"/>
  <c r="AF210" i="7"/>
  <c r="AF211" i="7"/>
  <c r="AF212" i="7"/>
  <c r="AF213" i="7"/>
  <c r="AF214" i="7"/>
  <c r="AF215" i="7"/>
  <c r="AF216" i="7"/>
  <c r="AF217" i="7"/>
  <c r="AF218" i="7"/>
  <c r="AF219" i="7"/>
  <c r="AF220" i="7"/>
  <c r="AF221" i="7"/>
  <c r="AF222" i="7"/>
  <c r="AF223" i="7"/>
  <c r="AF224" i="7"/>
  <c r="AF225" i="7"/>
  <c r="AF226" i="7"/>
  <c r="AF227" i="7"/>
  <c r="AF228" i="7"/>
  <c r="AF229" i="7"/>
  <c r="AF230" i="7"/>
  <c r="AF231" i="7"/>
  <c r="AF232" i="7"/>
  <c r="AF233" i="7"/>
  <c r="AF234" i="7"/>
  <c r="AF235" i="7"/>
  <c r="AF236" i="7"/>
  <c r="AF237" i="7"/>
  <c r="AF238" i="7"/>
  <c r="AF239" i="7"/>
  <c r="AF240" i="7"/>
  <c r="AF241" i="7"/>
  <c r="AF242" i="7"/>
  <c r="AF243" i="7"/>
  <c r="AF244" i="7"/>
  <c r="AF245" i="7"/>
  <c r="AF246" i="7"/>
  <c r="AF247" i="7"/>
  <c r="AF248" i="7"/>
  <c r="AF249" i="7"/>
  <c r="AF250" i="7"/>
  <c r="AF251" i="7"/>
  <c r="AF252" i="7"/>
  <c r="AF253" i="7"/>
  <c r="AF254" i="7"/>
  <c r="AF255" i="7"/>
  <c r="AF256" i="7"/>
  <c r="AF257" i="7"/>
  <c r="AF258" i="7"/>
  <c r="AF259" i="7"/>
  <c r="AF260" i="7"/>
  <c r="AF261" i="7"/>
  <c r="AF262" i="7"/>
  <c r="AF263" i="7"/>
  <c r="AF264" i="7"/>
  <c r="AF265" i="7"/>
  <c r="AF266" i="7"/>
  <c r="AF267" i="7"/>
  <c r="AF268" i="7"/>
  <c r="AF269" i="7"/>
  <c r="AF270" i="7"/>
  <c r="AF271" i="7"/>
  <c r="AF272" i="7"/>
  <c r="AF273" i="7"/>
  <c r="AF274" i="7"/>
  <c r="AF275" i="7"/>
  <c r="AF276" i="7"/>
  <c r="AF277" i="7"/>
  <c r="AF278" i="7"/>
  <c r="AF279" i="7"/>
  <c r="AF280" i="7"/>
  <c r="AF281" i="7"/>
  <c r="AF282" i="7"/>
  <c r="AF283" i="7"/>
  <c r="AF284" i="7"/>
  <c r="AF285" i="7"/>
  <c r="AF286" i="7"/>
  <c r="AF287" i="7"/>
  <c r="AF288" i="7"/>
  <c r="AF289" i="7"/>
  <c r="AF290" i="7"/>
  <c r="AF291" i="7"/>
  <c r="AF292" i="7"/>
  <c r="AF293" i="7"/>
  <c r="AF294" i="7"/>
  <c r="AF295" i="7"/>
  <c r="AF296" i="7"/>
  <c r="AF297" i="7"/>
  <c r="AF298" i="7"/>
  <c r="AF299" i="7"/>
  <c r="AF300" i="7"/>
  <c r="AF301" i="7"/>
  <c r="AF302" i="7"/>
  <c r="AF303" i="7"/>
  <c r="AF304" i="7"/>
  <c r="AF305" i="7"/>
  <c r="AF306" i="7"/>
  <c r="AF307" i="7"/>
  <c r="AF308" i="7"/>
  <c r="AF309" i="7"/>
  <c r="AF310" i="7"/>
  <c r="AF311" i="7"/>
  <c r="AF312" i="7"/>
  <c r="AF313" i="7"/>
  <c r="AF314" i="7"/>
  <c r="AF315" i="7"/>
  <c r="AF316" i="7"/>
  <c r="AF317" i="7"/>
  <c r="AF318" i="7"/>
  <c r="AF319" i="7"/>
  <c r="AF320" i="7"/>
  <c r="AF321" i="7"/>
  <c r="AF322" i="7"/>
  <c r="AF323" i="7"/>
  <c r="AF324" i="7"/>
  <c r="AF325" i="7"/>
  <c r="AF326" i="7"/>
  <c r="AF327" i="7"/>
  <c r="AF328" i="7"/>
  <c r="AF329" i="7"/>
  <c r="AF330" i="7"/>
  <c r="AF331" i="7"/>
  <c r="AF332" i="7"/>
  <c r="AF333" i="7"/>
  <c r="AF334" i="7"/>
  <c r="AF335" i="7"/>
  <c r="AF336" i="7"/>
  <c r="AF337" i="7"/>
  <c r="AF338" i="7"/>
  <c r="AF339" i="7"/>
  <c r="AF340" i="7"/>
  <c r="AF341" i="7"/>
  <c r="AF342" i="7"/>
  <c r="AF343" i="7"/>
  <c r="AF344" i="7"/>
  <c r="AF345" i="7"/>
  <c r="AF346" i="7"/>
  <c r="AF347" i="7"/>
  <c r="AF348" i="7"/>
  <c r="AF349" i="7"/>
  <c r="AF350" i="7"/>
  <c r="AF351" i="7"/>
  <c r="AF352" i="7"/>
  <c r="AF353" i="7"/>
  <c r="AF354" i="7"/>
  <c r="AF355" i="7"/>
  <c r="AF356" i="7"/>
  <c r="AF357" i="7"/>
  <c r="AF358" i="7"/>
  <c r="AF359" i="7"/>
  <c r="AF360" i="7"/>
  <c r="AF361" i="7"/>
  <c r="AF362" i="7"/>
  <c r="AF363" i="7"/>
  <c r="AF364" i="7"/>
  <c r="AF365" i="7"/>
  <c r="AF366" i="7"/>
  <c r="AF367" i="7"/>
  <c r="AF368" i="7"/>
  <c r="AF369" i="7"/>
  <c r="AF370" i="7"/>
  <c r="AF371" i="7"/>
  <c r="AF372" i="7"/>
  <c r="AF373" i="7"/>
  <c r="AF374" i="7"/>
  <c r="AF375" i="7"/>
  <c r="AF376" i="7"/>
  <c r="AF377" i="7"/>
  <c r="AF378" i="7"/>
  <c r="AF379" i="7"/>
  <c r="AF380" i="7"/>
  <c r="AF381" i="7"/>
  <c r="AF382" i="7"/>
  <c r="AF383" i="7"/>
  <c r="AF384" i="7"/>
  <c r="AF385" i="7"/>
  <c r="AF386" i="7"/>
  <c r="AF387" i="7"/>
  <c r="AF388" i="7"/>
  <c r="AF389" i="7"/>
  <c r="AF390" i="7"/>
  <c r="AF391" i="7"/>
  <c r="AF392" i="7"/>
  <c r="AF393" i="7"/>
  <c r="AF394" i="7"/>
  <c r="AF395" i="7"/>
  <c r="AF396" i="7"/>
  <c r="AF397" i="7"/>
  <c r="AF398" i="7"/>
  <c r="AF399" i="7"/>
  <c r="AF400" i="7"/>
  <c r="AF401" i="7"/>
  <c r="AF402" i="7"/>
  <c r="AF403" i="7"/>
  <c r="AF404" i="7"/>
  <c r="AF405" i="7"/>
  <c r="AF406" i="7"/>
  <c r="AF407" i="7"/>
  <c r="AF408" i="7"/>
  <c r="AF409" i="7"/>
  <c r="AF410" i="7"/>
  <c r="AF411" i="7"/>
  <c r="AF412" i="7"/>
  <c r="AF413" i="7"/>
  <c r="AF414" i="7"/>
  <c r="AF415" i="7"/>
  <c r="AF416" i="7"/>
  <c r="AF417" i="7"/>
  <c r="AF418" i="7"/>
  <c r="AF419" i="7"/>
  <c r="AF420" i="7"/>
  <c r="AF421" i="7"/>
  <c r="AF422" i="7"/>
  <c r="AF423" i="7"/>
  <c r="AF424" i="7"/>
  <c r="AF425" i="7"/>
  <c r="AF2" i="7"/>
  <c r="E6398" i="7"/>
  <c r="L5810" i="7"/>
  <c r="L5809" i="7"/>
  <c r="L5808" i="7"/>
  <c r="L5807" i="7"/>
  <c r="L5806" i="7"/>
  <c r="L5805" i="7"/>
  <c r="L5804" i="7"/>
  <c r="L5803" i="7"/>
  <c r="L5802" i="7"/>
  <c r="L5801" i="7"/>
  <c r="L5800" i="7"/>
  <c r="L5799" i="7"/>
  <c r="L5798" i="7"/>
  <c r="L5797" i="7"/>
  <c r="L5796" i="7"/>
  <c r="L5795" i="7"/>
  <c r="L5794" i="7"/>
  <c r="L5793" i="7"/>
  <c r="L5792" i="7"/>
  <c r="L5791" i="7"/>
  <c r="L5790" i="7"/>
  <c r="L5789" i="7"/>
  <c r="L5788" i="7"/>
  <c r="L5787" i="7"/>
  <c r="L5786" i="7"/>
  <c r="L5785" i="7"/>
  <c r="L5784" i="7"/>
  <c r="L5783" i="7"/>
  <c r="L5782" i="7"/>
  <c r="L5781" i="7"/>
  <c r="L5780" i="7"/>
  <c r="L5779" i="7"/>
  <c r="L5778" i="7"/>
  <c r="L5777" i="7"/>
  <c r="L5776" i="7"/>
  <c r="L5775" i="7"/>
  <c r="L5774" i="7"/>
  <c r="L5773" i="7"/>
  <c r="L5772" i="7"/>
  <c r="L5771" i="7"/>
  <c r="L5770" i="7"/>
  <c r="L5769" i="7"/>
  <c r="L5768" i="7"/>
  <c r="L5767" i="7"/>
  <c r="L5766" i="7"/>
  <c r="L5765" i="7"/>
  <c r="L5764" i="7"/>
  <c r="L5763" i="7"/>
  <c r="L5762" i="7"/>
  <c r="L5761" i="7"/>
  <c r="L5760" i="7"/>
  <c r="L5759" i="7"/>
  <c r="L5758" i="7"/>
  <c r="L5757" i="7"/>
  <c r="L5756" i="7"/>
  <c r="L5755" i="7"/>
  <c r="L5754" i="7"/>
  <c r="L5753" i="7"/>
  <c r="L5752" i="7"/>
  <c r="L5751" i="7"/>
  <c r="L5750" i="7"/>
  <c r="L5749" i="7"/>
  <c r="L5748" i="7"/>
  <c r="L5747" i="7"/>
  <c r="L5746" i="7"/>
  <c r="L5745" i="7"/>
  <c r="L5744" i="7"/>
  <c r="L5743" i="7"/>
  <c r="L5742" i="7"/>
  <c r="L5741" i="7"/>
  <c r="L5740" i="7"/>
  <c r="L5739" i="7"/>
  <c r="L5738" i="7"/>
  <c r="L5737" i="7"/>
  <c r="L5736" i="7"/>
  <c r="L5735" i="7"/>
  <c r="L5734" i="7"/>
  <c r="L5733" i="7"/>
  <c r="L5732" i="7"/>
  <c r="L5731" i="7"/>
  <c r="L5730" i="7"/>
  <c r="L5729" i="7"/>
  <c r="L5728" i="7"/>
  <c r="L5727" i="7"/>
  <c r="L5726" i="7"/>
  <c r="L5725" i="7"/>
  <c r="L5724" i="7"/>
  <c r="L5723" i="7"/>
  <c r="L5722" i="7"/>
  <c r="L5721" i="7"/>
  <c r="L5720" i="7"/>
  <c r="L5719" i="7"/>
  <c r="L5718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160" i="7"/>
  <c r="L161" i="7"/>
  <c r="L162" i="7"/>
  <c r="L163" i="7"/>
  <c r="L164" i="7"/>
  <c r="L165" i="7"/>
  <c r="L166" i="7"/>
  <c r="L167" i="7"/>
  <c r="L168" i="7"/>
  <c r="L169" i="7"/>
  <c r="L170" i="7"/>
  <c r="L171" i="7"/>
  <c r="L172" i="7"/>
  <c r="L173" i="7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L250" i="7"/>
  <c r="L251" i="7"/>
  <c r="L252" i="7"/>
  <c r="L253" i="7"/>
  <c r="L254" i="7"/>
  <c r="L255" i="7"/>
  <c r="L256" i="7"/>
  <c r="L257" i="7"/>
  <c r="L258" i="7"/>
  <c r="L259" i="7"/>
  <c r="L260" i="7"/>
  <c r="L261" i="7"/>
  <c r="L262" i="7"/>
  <c r="L263" i="7"/>
  <c r="L264" i="7"/>
  <c r="L265" i="7"/>
  <c r="L266" i="7"/>
  <c r="L267" i="7"/>
  <c r="L268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01" i="7"/>
  <c r="L302" i="7"/>
  <c r="L303" i="7"/>
  <c r="L304" i="7"/>
  <c r="L305" i="7"/>
  <c r="L306" i="7"/>
  <c r="L307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4" i="7"/>
  <c r="L375" i="7"/>
  <c r="L376" i="7"/>
  <c r="L377" i="7"/>
  <c r="L378" i="7"/>
  <c r="L379" i="7"/>
  <c r="L380" i="7"/>
  <c r="L381" i="7"/>
  <c r="L382" i="7"/>
  <c r="L383" i="7"/>
  <c r="L384" i="7"/>
  <c r="L385" i="7"/>
  <c r="L386" i="7"/>
  <c r="L387" i="7"/>
  <c r="L388" i="7"/>
  <c r="L389" i="7"/>
  <c r="L390" i="7"/>
  <c r="L391" i="7"/>
  <c r="L392" i="7"/>
  <c r="L393" i="7"/>
  <c r="L394" i="7"/>
  <c r="L395" i="7"/>
  <c r="L396" i="7"/>
  <c r="L397" i="7"/>
  <c r="L398" i="7"/>
  <c r="L399" i="7"/>
  <c r="L400" i="7"/>
  <c r="L401" i="7"/>
  <c r="L402" i="7"/>
  <c r="L403" i="7"/>
  <c r="L404" i="7"/>
  <c r="L405" i="7"/>
  <c r="L406" i="7"/>
  <c r="L407" i="7"/>
  <c r="L408" i="7"/>
  <c r="L409" i="7"/>
  <c r="L410" i="7"/>
  <c r="L411" i="7"/>
  <c r="L412" i="7"/>
  <c r="L413" i="7"/>
  <c r="L414" i="7"/>
  <c r="L415" i="7"/>
  <c r="L416" i="7"/>
  <c r="L417" i="7"/>
  <c r="L418" i="7"/>
  <c r="L419" i="7"/>
  <c r="L420" i="7"/>
  <c r="L421" i="7"/>
  <c r="L422" i="7"/>
  <c r="L423" i="7"/>
  <c r="L424" i="7"/>
  <c r="L425" i="7"/>
  <c r="L426" i="7"/>
  <c r="L427" i="7"/>
  <c r="L428" i="7"/>
  <c r="L429" i="7"/>
  <c r="L430" i="7"/>
  <c r="L431" i="7"/>
  <c r="L432" i="7"/>
  <c r="L433" i="7"/>
  <c r="L434" i="7"/>
  <c r="L435" i="7"/>
  <c r="L436" i="7"/>
  <c r="L437" i="7"/>
  <c r="L438" i="7"/>
  <c r="L439" i="7"/>
  <c r="L440" i="7"/>
  <c r="L441" i="7"/>
  <c r="L442" i="7"/>
  <c r="L443" i="7"/>
  <c r="L444" i="7"/>
  <c r="L445" i="7"/>
  <c r="L446" i="7"/>
  <c r="L447" i="7"/>
  <c r="L448" i="7"/>
  <c r="L449" i="7"/>
  <c r="L450" i="7"/>
  <c r="L451" i="7"/>
  <c r="L452" i="7"/>
  <c r="L453" i="7"/>
  <c r="L454" i="7"/>
  <c r="L455" i="7"/>
  <c r="L456" i="7"/>
  <c r="L457" i="7"/>
  <c r="L458" i="7"/>
  <c r="L459" i="7"/>
  <c r="L460" i="7"/>
  <c r="L461" i="7"/>
  <c r="L462" i="7"/>
  <c r="L463" i="7"/>
  <c r="L464" i="7"/>
  <c r="L465" i="7"/>
  <c r="L466" i="7"/>
  <c r="L467" i="7"/>
  <c r="L468" i="7"/>
  <c r="L469" i="7"/>
  <c r="L470" i="7"/>
  <c r="L471" i="7"/>
  <c r="L472" i="7"/>
  <c r="L473" i="7"/>
  <c r="L474" i="7"/>
  <c r="L475" i="7"/>
  <c r="L476" i="7"/>
  <c r="L477" i="7"/>
  <c r="L478" i="7"/>
  <c r="L479" i="7"/>
  <c r="L480" i="7"/>
  <c r="L481" i="7"/>
  <c r="L482" i="7"/>
  <c r="L483" i="7"/>
  <c r="L484" i="7"/>
  <c r="L485" i="7"/>
  <c r="L486" i="7"/>
  <c r="L487" i="7"/>
  <c r="L488" i="7"/>
  <c r="L489" i="7"/>
  <c r="L490" i="7"/>
  <c r="L491" i="7"/>
  <c r="L492" i="7"/>
  <c r="L493" i="7"/>
  <c r="L494" i="7"/>
  <c r="L495" i="7"/>
  <c r="L496" i="7"/>
  <c r="L497" i="7"/>
  <c r="L498" i="7"/>
  <c r="L499" i="7"/>
  <c r="L500" i="7"/>
  <c r="L501" i="7"/>
  <c r="L502" i="7"/>
  <c r="L503" i="7"/>
  <c r="L504" i="7"/>
  <c r="L505" i="7"/>
  <c r="L506" i="7"/>
  <c r="L507" i="7"/>
  <c r="L508" i="7"/>
  <c r="L509" i="7"/>
  <c r="L510" i="7"/>
  <c r="L511" i="7"/>
  <c r="L512" i="7"/>
  <c r="L513" i="7"/>
  <c r="L514" i="7"/>
  <c r="L515" i="7"/>
  <c r="L516" i="7"/>
  <c r="L517" i="7"/>
  <c r="L518" i="7"/>
  <c r="L519" i="7"/>
  <c r="L520" i="7"/>
  <c r="L521" i="7"/>
  <c r="L522" i="7"/>
  <c r="L523" i="7"/>
  <c r="L524" i="7"/>
  <c r="L525" i="7"/>
  <c r="L526" i="7"/>
  <c r="L527" i="7"/>
  <c r="L528" i="7"/>
  <c r="L529" i="7"/>
  <c r="L530" i="7"/>
  <c r="L531" i="7"/>
  <c r="L532" i="7"/>
  <c r="L533" i="7"/>
  <c r="L534" i="7"/>
  <c r="L535" i="7"/>
  <c r="L536" i="7"/>
  <c r="L537" i="7"/>
  <c r="L538" i="7"/>
  <c r="L539" i="7"/>
  <c r="L540" i="7"/>
  <c r="L541" i="7"/>
  <c r="L542" i="7"/>
  <c r="L543" i="7"/>
  <c r="L544" i="7"/>
  <c r="L545" i="7"/>
  <c r="L546" i="7"/>
  <c r="L547" i="7"/>
  <c r="L548" i="7"/>
  <c r="L549" i="7"/>
  <c r="L550" i="7"/>
  <c r="L551" i="7"/>
  <c r="L552" i="7"/>
  <c r="L553" i="7"/>
  <c r="L554" i="7"/>
  <c r="L555" i="7"/>
  <c r="L556" i="7"/>
  <c r="L557" i="7"/>
  <c r="L558" i="7"/>
  <c r="L559" i="7"/>
  <c r="L560" i="7"/>
  <c r="L561" i="7"/>
  <c r="L562" i="7"/>
  <c r="L563" i="7"/>
  <c r="L564" i="7"/>
  <c r="L565" i="7"/>
  <c r="L566" i="7"/>
  <c r="L567" i="7"/>
  <c r="L568" i="7"/>
  <c r="L569" i="7"/>
  <c r="L570" i="7"/>
  <c r="L571" i="7"/>
  <c r="L572" i="7"/>
  <c r="L573" i="7"/>
  <c r="L574" i="7"/>
  <c r="L575" i="7"/>
  <c r="L576" i="7"/>
  <c r="L577" i="7"/>
  <c r="L578" i="7"/>
  <c r="L579" i="7"/>
  <c r="L580" i="7"/>
  <c r="L581" i="7"/>
  <c r="L582" i="7"/>
  <c r="L583" i="7"/>
  <c r="L584" i="7"/>
  <c r="L585" i="7"/>
  <c r="L586" i="7"/>
  <c r="L587" i="7"/>
  <c r="L588" i="7"/>
  <c r="L589" i="7"/>
  <c r="L590" i="7"/>
  <c r="L591" i="7"/>
  <c r="L592" i="7"/>
  <c r="L593" i="7"/>
  <c r="L594" i="7"/>
  <c r="L595" i="7"/>
  <c r="L596" i="7"/>
  <c r="L597" i="7"/>
  <c r="L598" i="7"/>
  <c r="L599" i="7"/>
  <c r="L600" i="7"/>
  <c r="L601" i="7"/>
  <c r="L602" i="7"/>
  <c r="L603" i="7"/>
  <c r="L604" i="7"/>
  <c r="L605" i="7"/>
  <c r="L606" i="7"/>
  <c r="L607" i="7"/>
  <c r="L608" i="7"/>
  <c r="L609" i="7"/>
  <c r="L610" i="7"/>
  <c r="L611" i="7"/>
  <c r="L612" i="7"/>
  <c r="L613" i="7"/>
  <c r="L614" i="7"/>
  <c r="L615" i="7"/>
  <c r="L616" i="7"/>
  <c r="L617" i="7"/>
  <c r="L618" i="7"/>
  <c r="L619" i="7"/>
  <c r="L620" i="7"/>
  <c r="L621" i="7"/>
  <c r="L622" i="7"/>
  <c r="L623" i="7"/>
  <c r="L624" i="7"/>
  <c r="L625" i="7"/>
  <c r="L626" i="7"/>
  <c r="L627" i="7"/>
  <c r="L628" i="7"/>
  <c r="L629" i="7"/>
  <c r="L630" i="7"/>
  <c r="L631" i="7"/>
  <c r="L632" i="7"/>
  <c r="L633" i="7"/>
  <c r="L634" i="7"/>
  <c r="L635" i="7"/>
  <c r="L636" i="7"/>
  <c r="L637" i="7"/>
  <c r="L638" i="7"/>
  <c r="L639" i="7"/>
  <c r="L640" i="7"/>
  <c r="L641" i="7"/>
  <c r="L642" i="7"/>
  <c r="L643" i="7"/>
  <c r="L644" i="7"/>
  <c r="L645" i="7"/>
  <c r="L646" i="7"/>
  <c r="L647" i="7"/>
  <c r="L648" i="7"/>
  <c r="L649" i="7"/>
  <c r="L650" i="7"/>
  <c r="L651" i="7"/>
  <c r="L652" i="7"/>
  <c r="L653" i="7"/>
  <c r="L654" i="7"/>
  <c r="L655" i="7"/>
  <c r="L656" i="7"/>
  <c r="L657" i="7"/>
  <c r="L658" i="7"/>
  <c r="L659" i="7"/>
  <c r="L660" i="7"/>
  <c r="L661" i="7"/>
  <c r="L662" i="7"/>
  <c r="L663" i="7"/>
  <c r="L664" i="7"/>
  <c r="L665" i="7"/>
  <c r="L666" i="7"/>
  <c r="L667" i="7"/>
  <c r="L668" i="7"/>
  <c r="L669" i="7"/>
  <c r="L670" i="7"/>
  <c r="L671" i="7"/>
  <c r="L672" i="7"/>
  <c r="L673" i="7"/>
  <c r="L674" i="7"/>
  <c r="L675" i="7"/>
  <c r="L676" i="7"/>
  <c r="L677" i="7"/>
  <c r="L678" i="7"/>
  <c r="L679" i="7"/>
  <c r="L680" i="7"/>
  <c r="L681" i="7"/>
  <c r="L682" i="7"/>
  <c r="L683" i="7"/>
  <c r="L684" i="7"/>
  <c r="L685" i="7"/>
  <c r="L686" i="7"/>
  <c r="L687" i="7"/>
  <c r="L688" i="7"/>
  <c r="L689" i="7"/>
  <c r="L690" i="7"/>
  <c r="L691" i="7"/>
  <c r="L692" i="7"/>
  <c r="L693" i="7"/>
  <c r="L694" i="7"/>
  <c r="L695" i="7"/>
  <c r="L696" i="7"/>
  <c r="L697" i="7"/>
  <c r="L698" i="7"/>
  <c r="L699" i="7"/>
  <c r="L700" i="7"/>
  <c r="L701" i="7"/>
  <c r="L702" i="7"/>
  <c r="L703" i="7"/>
  <c r="L704" i="7"/>
  <c r="L705" i="7"/>
  <c r="L706" i="7"/>
  <c r="L707" i="7"/>
  <c r="L708" i="7"/>
  <c r="L709" i="7"/>
  <c r="L710" i="7"/>
  <c r="L711" i="7"/>
  <c r="L712" i="7"/>
  <c r="L713" i="7"/>
  <c r="L714" i="7"/>
  <c r="L715" i="7"/>
  <c r="L716" i="7"/>
  <c r="L717" i="7"/>
  <c r="L718" i="7"/>
  <c r="L719" i="7"/>
  <c r="L720" i="7"/>
  <c r="L721" i="7"/>
  <c r="L722" i="7"/>
  <c r="L723" i="7"/>
  <c r="L724" i="7"/>
  <c r="L725" i="7"/>
  <c r="L726" i="7"/>
  <c r="L727" i="7"/>
  <c r="L728" i="7"/>
  <c r="L729" i="7"/>
  <c r="L730" i="7"/>
  <c r="L731" i="7"/>
  <c r="L732" i="7"/>
  <c r="L733" i="7"/>
  <c r="L734" i="7"/>
  <c r="L735" i="7"/>
  <c r="L736" i="7"/>
  <c r="L737" i="7"/>
  <c r="L738" i="7"/>
  <c r="L739" i="7"/>
  <c r="L740" i="7"/>
  <c r="L741" i="7"/>
  <c r="L742" i="7"/>
  <c r="L743" i="7"/>
  <c r="L744" i="7"/>
  <c r="L745" i="7"/>
  <c r="L746" i="7"/>
  <c r="L747" i="7"/>
  <c r="L748" i="7"/>
  <c r="L749" i="7"/>
  <c r="L750" i="7"/>
  <c r="L751" i="7"/>
  <c r="L752" i="7"/>
  <c r="L753" i="7"/>
  <c r="L754" i="7"/>
  <c r="L755" i="7"/>
  <c r="L756" i="7"/>
  <c r="L757" i="7"/>
  <c r="L758" i="7"/>
  <c r="L759" i="7"/>
  <c r="L760" i="7"/>
  <c r="L761" i="7"/>
  <c r="L762" i="7"/>
  <c r="L763" i="7"/>
  <c r="L764" i="7"/>
  <c r="L765" i="7"/>
  <c r="L766" i="7"/>
  <c r="L767" i="7"/>
  <c r="L768" i="7"/>
  <c r="L769" i="7"/>
  <c r="L770" i="7"/>
  <c r="L771" i="7"/>
  <c r="L772" i="7"/>
  <c r="L773" i="7"/>
  <c r="L774" i="7"/>
  <c r="L775" i="7"/>
  <c r="L776" i="7"/>
  <c r="L777" i="7"/>
  <c r="L778" i="7"/>
  <c r="L779" i="7"/>
  <c r="L780" i="7"/>
  <c r="L781" i="7"/>
  <c r="L782" i="7"/>
  <c r="L783" i="7"/>
  <c r="L784" i="7"/>
  <c r="L785" i="7"/>
  <c r="L786" i="7"/>
  <c r="L787" i="7"/>
  <c r="L788" i="7"/>
  <c r="L789" i="7"/>
  <c r="L790" i="7"/>
  <c r="L791" i="7"/>
  <c r="L792" i="7"/>
  <c r="L793" i="7"/>
  <c r="L794" i="7"/>
  <c r="L795" i="7"/>
  <c r="L796" i="7"/>
  <c r="L797" i="7"/>
  <c r="L798" i="7"/>
  <c r="L799" i="7"/>
  <c r="L800" i="7"/>
  <c r="L801" i="7"/>
  <c r="L802" i="7"/>
  <c r="L803" i="7"/>
  <c r="L804" i="7"/>
  <c r="L805" i="7"/>
  <c r="L806" i="7"/>
  <c r="L807" i="7"/>
  <c r="L808" i="7"/>
  <c r="L809" i="7"/>
  <c r="L810" i="7"/>
  <c r="L811" i="7"/>
  <c r="L812" i="7"/>
  <c r="L813" i="7"/>
  <c r="L814" i="7"/>
  <c r="L815" i="7"/>
  <c r="L816" i="7"/>
  <c r="L817" i="7"/>
  <c r="L818" i="7"/>
  <c r="L819" i="7"/>
  <c r="L820" i="7"/>
  <c r="L821" i="7"/>
  <c r="L822" i="7"/>
  <c r="L823" i="7"/>
  <c r="L824" i="7"/>
  <c r="L825" i="7"/>
  <c r="L826" i="7"/>
  <c r="L827" i="7"/>
  <c r="L828" i="7"/>
  <c r="L829" i="7"/>
  <c r="L830" i="7"/>
  <c r="L831" i="7"/>
  <c r="L832" i="7"/>
  <c r="L833" i="7"/>
  <c r="L834" i="7"/>
  <c r="L835" i="7"/>
  <c r="L836" i="7"/>
  <c r="L837" i="7"/>
  <c r="L838" i="7"/>
  <c r="L839" i="7"/>
  <c r="L840" i="7"/>
  <c r="L841" i="7"/>
  <c r="L842" i="7"/>
  <c r="L843" i="7"/>
  <c r="L844" i="7"/>
  <c r="L845" i="7"/>
  <c r="L846" i="7"/>
  <c r="L847" i="7"/>
  <c r="L848" i="7"/>
  <c r="L849" i="7"/>
  <c r="L850" i="7"/>
  <c r="L851" i="7"/>
  <c r="L852" i="7"/>
  <c r="L853" i="7"/>
  <c r="L854" i="7"/>
  <c r="L855" i="7"/>
  <c r="L856" i="7"/>
  <c r="L857" i="7"/>
  <c r="L858" i="7"/>
  <c r="L859" i="7"/>
  <c r="L860" i="7"/>
  <c r="L861" i="7"/>
  <c r="L862" i="7"/>
  <c r="L863" i="7"/>
  <c r="L864" i="7"/>
  <c r="L865" i="7"/>
  <c r="L866" i="7"/>
  <c r="L867" i="7"/>
  <c r="L868" i="7"/>
  <c r="L869" i="7"/>
  <c r="L870" i="7"/>
  <c r="L871" i="7"/>
  <c r="L872" i="7"/>
  <c r="L873" i="7"/>
  <c r="L874" i="7"/>
  <c r="L875" i="7"/>
  <c r="L876" i="7"/>
  <c r="L877" i="7"/>
  <c r="L878" i="7"/>
  <c r="L879" i="7"/>
  <c r="L880" i="7"/>
  <c r="L881" i="7"/>
  <c r="L882" i="7"/>
  <c r="L883" i="7"/>
  <c r="L884" i="7"/>
  <c r="L885" i="7"/>
  <c r="L886" i="7"/>
  <c r="L887" i="7"/>
  <c r="L888" i="7"/>
  <c r="L889" i="7"/>
  <c r="L890" i="7"/>
  <c r="L891" i="7"/>
  <c r="L892" i="7"/>
  <c r="L893" i="7"/>
  <c r="L894" i="7"/>
  <c r="L895" i="7"/>
  <c r="L896" i="7"/>
  <c r="L897" i="7"/>
  <c r="L898" i="7"/>
  <c r="L899" i="7"/>
  <c r="L900" i="7"/>
  <c r="L901" i="7"/>
  <c r="L902" i="7"/>
  <c r="L903" i="7"/>
  <c r="L904" i="7"/>
  <c r="L905" i="7"/>
  <c r="L906" i="7"/>
  <c r="L907" i="7"/>
  <c r="L908" i="7"/>
  <c r="L909" i="7"/>
  <c r="L910" i="7"/>
  <c r="L911" i="7"/>
  <c r="L912" i="7"/>
  <c r="L913" i="7"/>
  <c r="L914" i="7"/>
  <c r="L915" i="7"/>
  <c r="L916" i="7"/>
  <c r="L917" i="7"/>
  <c r="L918" i="7"/>
  <c r="L919" i="7"/>
  <c r="L920" i="7"/>
  <c r="L921" i="7"/>
  <c r="L922" i="7"/>
  <c r="L923" i="7"/>
  <c r="L924" i="7"/>
  <c r="L925" i="7"/>
  <c r="L926" i="7"/>
  <c r="L927" i="7"/>
  <c r="L928" i="7"/>
  <c r="L929" i="7"/>
  <c r="L930" i="7"/>
  <c r="L931" i="7"/>
  <c r="L932" i="7"/>
  <c r="L933" i="7"/>
  <c r="L934" i="7"/>
  <c r="L935" i="7"/>
  <c r="L936" i="7"/>
  <c r="L937" i="7"/>
  <c r="L938" i="7"/>
  <c r="L939" i="7"/>
  <c r="L940" i="7"/>
  <c r="L941" i="7"/>
  <c r="L942" i="7"/>
  <c r="L943" i="7"/>
  <c r="L944" i="7"/>
  <c r="L945" i="7"/>
  <c r="L946" i="7"/>
  <c r="L947" i="7"/>
  <c r="L948" i="7"/>
  <c r="L949" i="7"/>
  <c r="L950" i="7"/>
  <c r="L951" i="7"/>
  <c r="L952" i="7"/>
  <c r="L953" i="7"/>
  <c r="L954" i="7"/>
  <c r="L955" i="7"/>
  <c r="L956" i="7"/>
  <c r="L957" i="7"/>
  <c r="L958" i="7"/>
  <c r="L959" i="7"/>
  <c r="L960" i="7"/>
  <c r="L961" i="7"/>
  <c r="L962" i="7"/>
  <c r="L963" i="7"/>
  <c r="L964" i="7"/>
  <c r="L965" i="7"/>
  <c r="L966" i="7"/>
  <c r="L967" i="7"/>
  <c r="L968" i="7"/>
  <c r="L969" i="7"/>
  <c r="L970" i="7"/>
  <c r="L971" i="7"/>
  <c r="L972" i="7"/>
  <c r="L973" i="7"/>
  <c r="L974" i="7"/>
  <c r="L975" i="7"/>
  <c r="L976" i="7"/>
  <c r="L977" i="7"/>
  <c r="L978" i="7"/>
  <c r="L979" i="7"/>
  <c r="L980" i="7"/>
  <c r="L981" i="7"/>
  <c r="L982" i="7"/>
  <c r="L983" i="7"/>
  <c r="L984" i="7"/>
  <c r="L985" i="7"/>
  <c r="L986" i="7"/>
  <c r="L987" i="7"/>
  <c r="L988" i="7"/>
  <c r="L989" i="7"/>
  <c r="L990" i="7"/>
  <c r="L991" i="7"/>
  <c r="L992" i="7"/>
  <c r="L993" i="7"/>
  <c r="L994" i="7"/>
  <c r="L995" i="7"/>
  <c r="L996" i="7"/>
  <c r="L997" i="7"/>
  <c r="L998" i="7"/>
  <c r="L999" i="7"/>
  <c r="L1000" i="7"/>
  <c r="L1001" i="7"/>
  <c r="L1002" i="7"/>
  <c r="L1003" i="7"/>
  <c r="L1004" i="7"/>
  <c r="L1005" i="7"/>
  <c r="L1006" i="7"/>
  <c r="L1007" i="7"/>
  <c r="L1008" i="7"/>
  <c r="L1009" i="7"/>
  <c r="L1010" i="7"/>
  <c r="L1011" i="7"/>
  <c r="L1012" i="7"/>
  <c r="L1013" i="7"/>
  <c r="L1014" i="7"/>
  <c r="L1015" i="7"/>
  <c r="L1016" i="7"/>
  <c r="L1017" i="7"/>
  <c r="L1018" i="7"/>
  <c r="L1019" i="7"/>
  <c r="L1020" i="7"/>
  <c r="L1021" i="7"/>
  <c r="L1022" i="7"/>
  <c r="L1023" i="7"/>
  <c r="L1024" i="7"/>
  <c r="L1025" i="7"/>
  <c r="L1026" i="7"/>
  <c r="L1027" i="7"/>
  <c r="L1028" i="7"/>
  <c r="L1029" i="7"/>
  <c r="L1030" i="7"/>
  <c r="L1031" i="7"/>
  <c r="L1032" i="7"/>
  <c r="L1033" i="7"/>
  <c r="L1034" i="7"/>
  <c r="L1035" i="7"/>
  <c r="L1036" i="7"/>
  <c r="L1037" i="7"/>
  <c r="L1038" i="7"/>
  <c r="L1039" i="7"/>
  <c r="L1040" i="7"/>
  <c r="L1041" i="7"/>
  <c r="L1042" i="7"/>
  <c r="L1043" i="7"/>
  <c r="L1044" i="7"/>
  <c r="L1045" i="7"/>
  <c r="L1046" i="7"/>
  <c r="L1047" i="7"/>
  <c r="L1048" i="7"/>
  <c r="L1049" i="7"/>
  <c r="L1050" i="7"/>
  <c r="L1051" i="7"/>
  <c r="L1052" i="7"/>
  <c r="L1053" i="7"/>
  <c r="L1054" i="7"/>
  <c r="L1055" i="7"/>
  <c r="L1056" i="7"/>
  <c r="L1057" i="7"/>
  <c r="L1058" i="7"/>
  <c r="L1059" i="7"/>
  <c r="L1060" i="7"/>
  <c r="L1061" i="7"/>
  <c r="L1062" i="7"/>
  <c r="L1063" i="7"/>
  <c r="L1064" i="7"/>
  <c r="L1065" i="7"/>
  <c r="L1066" i="7"/>
  <c r="L1067" i="7"/>
  <c r="L1068" i="7"/>
  <c r="L1069" i="7"/>
  <c r="L1070" i="7"/>
  <c r="L1071" i="7"/>
  <c r="L1072" i="7"/>
  <c r="L1073" i="7"/>
  <c r="L1074" i="7"/>
  <c r="L1075" i="7"/>
  <c r="L1076" i="7"/>
  <c r="L1077" i="7"/>
  <c r="L1078" i="7"/>
  <c r="L1079" i="7"/>
  <c r="L1080" i="7"/>
  <c r="L1081" i="7"/>
  <c r="L1082" i="7"/>
  <c r="L1083" i="7"/>
  <c r="L1084" i="7"/>
  <c r="L1085" i="7"/>
  <c r="L1086" i="7"/>
  <c r="L1087" i="7"/>
  <c r="L1088" i="7"/>
  <c r="L1089" i="7"/>
  <c r="L1090" i="7"/>
  <c r="L1091" i="7"/>
  <c r="L1092" i="7"/>
  <c r="L1093" i="7"/>
  <c r="L1094" i="7"/>
  <c r="L1095" i="7"/>
  <c r="L1096" i="7"/>
  <c r="L1097" i="7"/>
  <c r="L1098" i="7"/>
  <c r="L1099" i="7"/>
  <c r="L1100" i="7"/>
  <c r="L1101" i="7"/>
  <c r="L1102" i="7"/>
  <c r="L1103" i="7"/>
  <c r="L1104" i="7"/>
  <c r="L1105" i="7"/>
  <c r="L1106" i="7"/>
  <c r="L1107" i="7"/>
  <c r="L1108" i="7"/>
  <c r="L1109" i="7"/>
  <c r="L1110" i="7"/>
  <c r="L1111" i="7"/>
  <c r="L1112" i="7"/>
  <c r="L1113" i="7"/>
  <c r="L1114" i="7"/>
  <c r="L1115" i="7"/>
  <c r="L1116" i="7"/>
  <c r="L1117" i="7"/>
  <c r="L1118" i="7"/>
  <c r="L1119" i="7"/>
  <c r="L1120" i="7"/>
  <c r="L1121" i="7"/>
  <c r="L1122" i="7"/>
  <c r="L1123" i="7"/>
  <c r="L1124" i="7"/>
  <c r="L1125" i="7"/>
  <c r="L1126" i="7"/>
  <c r="L1127" i="7"/>
  <c r="L1128" i="7"/>
  <c r="L1129" i="7"/>
  <c r="L1130" i="7"/>
  <c r="L1131" i="7"/>
  <c r="L1132" i="7"/>
  <c r="L1133" i="7"/>
  <c r="L1134" i="7"/>
  <c r="L1135" i="7"/>
  <c r="L1136" i="7"/>
  <c r="L1137" i="7"/>
  <c r="L1138" i="7"/>
  <c r="L1139" i="7"/>
  <c r="L1140" i="7"/>
  <c r="L1141" i="7"/>
  <c r="L1142" i="7"/>
  <c r="L1143" i="7"/>
  <c r="L1144" i="7"/>
  <c r="L1145" i="7"/>
  <c r="L1146" i="7"/>
  <c r="L1147" i="7"/>
  <c r="L1148" i="7"/>
  <c r="L1149" i="7"/>
  <c r="L1150" i="7"/>
  <c r="L1151" i="7"/>
  <c r="L1152" i="7"/>
  <c r="L1153" i="7"/>
  <c r="L1154" i="7"/>
  <c r="L1155" i="7"/>
  <c r="L1156" i="7"/>
  <c r="L1157" i="7"/>
  <c r="L1158" i="7"/>
  <c r="L1159" i="7"/>
  <c r="L1160" i="7"/>
  <c r="L1161" i="7"/>
  <c r="L1162" i="7"/>
  <c r="L1163" i="7"/>
  <c r="L1164" i="7"/>
  <c r="L1165" i="7"/>
  <c r="L1166" i="7"/>
  <c r="L1167" i="7"/>
  <c r="L1168" i="7"/>
  <c r="L1169" i="7"/>
  <c r="L1170" i="7"/>
  <c r="L1171" i="7"/>
  <c r="L1172" i="7"/>
  <c r="L1173" i="7"/>
  <c r="L1174" i="7"/>
  <c r="L1175" i="7"/>
  <c r="L1176" i="7"/>
  <c r="L1177" i="7"/>
  <c r="L1178" i="7"/>
  <c r="L1179" i="7"/>
  <c r="L1180" i="7"/>
  <c r="L1181" i="7"/>
  <c r="L1182" i="7"/>
  <c r="L1183" i="7"/>
  <c r="L1184" i="7"/>
  <c r="L1185" i="7"/>
  <c r="L1186" i="7"/>
  <c r="L1187" i="7"/>
  <c r="L1188" i="7"/>
  <c r="L1189" i="7"/>
  <c r="L1190" i="7"/>
  <c r="L1191" i="7"/>
  <c r="L1192" i="7"/>
  <c r="L1193" i="7"/>
  <c r="L1194" i="7"/>
  <c r="L1195" i="7"/>
  <c r="L1196" i="7"/>
  <c r="L1197" i="7"/>
  <c r="L1198" i="7"/>
  <c r="L1199" i="7"/>
  <c r="L1200" i="7"/>
  <c r="L1201" i="7"/>
  <c r="L1202" i="7"/>
  <c r="L1203" i="7"/>
  <c r="L1204" i="7"/>
  <c r="L1205" i="7"/>
  <c r="L1206" i="7"/>
  <c r="L1207" i="7"/>
  <c r="L1208" i="7"/>
  <c r="L1209" i="7"/>
  <c r="L1210" i="7"/>
  <c r="L1211" i="7"/>
  <c r="L1212" i="7"/>
  <c r="L1213" i="7"/>
  <c r="L1214" i="7"/>
  <c r="L1215" i="7"/>
  <c r="L1216" i="7"/>
  <c r="L1217" i="7"/>
  <c r="L1218" i="7"/>
  <c r="L1219" i="7"/>
  <c r="L1220" i="7"/>
  <c r="L1221" i="7"/>
  <c r="L1222" i="7"/>
  <c r="L1223" i="7"/>
  <c r="L1224" i="7"/>
  <c r="L1225" i="7"/>
  <c r="L1226" i="7"/>
  <c r="L1227" i="7"/>
  <c r="L1228" i="7"/>
  <c r="L1229" i="7"/>
  <c r="L1230" i="7"/>
  <c r="L1231" i="7"/>
  <c r="L1232" i="7"/>
  <c r="L1233" i="7"/>
  <c r="L1234" i="7"/>
  <c r="L1235" i="7"/>
  <c r="L1236" i="7"/>
  <c r="L1237" i="7"/>
  <c r="L1238" i="7"/>
  <c r="L1239" i="7"/>
  <c r="L1240" i="7"/>
  <c r="L1241" i="7"/>
  <c r="L1242" i="7"/>
  <c r="L1243" i="7"/>
  <c r="L1244" i="7"/>
  <c r="L1245" i="7"/>
  <c r="L1246" i="7"/>
  <c r="L1247" i="7"/>
  <c r="L1248" i="7"/>
  <c r="L1249" i="7"/>
  <c r="L1250" i="7"/>
  <c r="L1251" i="7"/>
  <c r="L1252" i="7"/>
  <c r="L1253" i="7"/>
  <c r="L1254" i="7"/>
  <c r="L1255" i="7"/>
  <c r="L1256" i="7"/>
  <c r="L1257" i="7"/>
  <c r="L1258" i="7"/>
  <c r="L1259" i="7"/>
  <c r="L1260" i="7"/>
  <c r="L1261" i="7"/>
  <c r="L1262" i="7"/>
  <c r="L1263" i="7"/>
  <c r="L1264" i="7"/>
  <c r="L1265" i="7"/>
  <c r="L1266" i="7"/>
  <c r="L1267" i="7"/>
  <c r="L1268" i="7"/>
  <c r="L1269" i="7"/>
  <c r="L1270" i="7"/>
  <c r="L1271" i="7"/>
  <c r="L1272" i="7"/>
  <c r="L1273" i="7"/>
  <c r="L1274" i="7"/>
  <c r="L1275" i="7"/>
  <c r="L1276" i="7"/>
  <c r="L1277" i="7"/>
  <c r="L1278" i="7"/>
  <c r="L1279" i="7"/>
  <c r="L1280" i="7"/>
  <c r="L1281" i="7"/>
  <c r="L1282" i="7"/>
  <c r="L1283" i="7"/>
  <c r="L1284" i="7"/>
  <c r="L1285" i="7"/>
  <c r="L1286" i="7"/>
  <c r="L1287" i="7"/>
  <c r="L1288" i="7"/>
  <c r="L1289" i="7"/>
  <c r="L1290" i="7"/>
  <c r="L1291" i="7"/>
  <c r="L1292" i="7"/>
  <c r="L1293" i="7"/>
  <c r="L1294" i="7"/>
  <c r="L1295" i="7"/>
  <c r="L1296" i="7"/>
  <c r="L1297" i="7"/>
  <c r="L1298" i="7"/>
  <c r="L1299" i="7"/>
  <c r="L1300" i="7"/>
  <c r="L1301" i="7"/>
  <c r="L1302" i="7"/>
  <c r="L1303" i="7"/>
  <c r="L1304" i="7"/>
  <c r="L1305" i="7"/>
  <c r="L1306" i="7"/>
  <c r="L1307" i="7"/>
  <c r="L1308" i="7"/>
  <c r="L1309" i="7"/>
  <c r="L1310" i="7"/>
  <c r="L1311" i="7"/>
  <c r="L1312" i="7"/>
  <c r="L1313" i="7"/>
  <c r="L1314" i="7"/>
  <c r="L1315" i="7"/>
  <c r="L1316" i="7"/>
  <c r="L1317" i="7"/>
  <c r="L1318" i="7"/>
  <c r="L1319" i="7"/>
  <c r="L1320" i="7"/>
  <c r="L1321" i="7"/>
  <c r="L1322" i="7"/>
  <c r="L1323" i="7"/>
  <c r="L1324" i="7"/>
  <c r="L1325" i="7"/>
  <c r="L1326" i="7"/>
  <c r="L1327" i="7"/>
  <c r="L1328" i="7"/>
  <c r="L1329" i="7"/>
  <c r="L1330" i="7"/>
  <c r="L1331" i="7"/>
  <c r="L1332" i="7"/>
  <c r="L1333" i="7"/>
  <c r="L1334" i="7"/>
  <c r="L1335" i="7"/>
  <c r="L1336" i="7"/>
  <c r="L1337" i="7"/>
  <c r="L1338" i="7"/>
  <c r="L1339" i="7"/>
  <c r="L1340" i="7"/>
  <c r="L1341" i="7"/>
  <c r="L1342" i="7"/>
  <c r="L1343" i="7"/>
  <c r="L1344" i="7"/>
  <c r="L1345" i="7"/>
  <c r="L1346" i="7"/>
  <c r="L1347" i="7"/>
  <c r="L1348" i="7"/>
  <c r="L1349" i="7"/>
  <c r="L1350" i="7"/>
  <c r="L1351" i="7"/>
  <c r="L1352" i="7"/>
  <c r="L1353" i="7"/>
  <c r="L1354" i="7"/>
  <c r="L1355" i="7"/>
  <c r="L1356" i="7"/>
  <c r="L1357" i="7"/>
  <c r="L1358" i="7"/>
  <c r="L1359" i="7"/>
  <c r="L1360" i="7"/>
  <c r="L1361" i="7"/>
  <c r="L1362" i="7"/>
  <c r="L1363" i="7"/>
  <c r="L1364" i="7"/>
  <c r="L1365" i="7"/>
  <c r="L1366" i="7"/>
  <c r="L1367" i="7"/>
  <c r="L1368" i="7"/>
  <c r="L1369" i="7"/>
  <c r="L1370" i="7"/>
  <c r="L1371" i="7"/>
  <c r="L1372" i="7"/>
  <c r="L1373" i="7"/>
  <c r="L1374" i="7"/>
  <c r="L1375" i="7"/>
  <c r="L1376" i="7"/>
  <c r="L1377" i="7"/>
  <c r="L1378" i="7"/>
  <c r="L1379" i="7"/>
  <c r="L1380" i="7"/>
  <c r="L1381" i="7"/>
  <c r="L1382" i="7"/>
  <c r="L1383" i="7"/>
  <c r="L1384" i="7"/>
  <c r="L1385" i="7"/>
  <c r="L1386" i="7"/>
  <c r="L1387" i="7"/>
  <c r="L1388" i="7"/>
  <c r="L1389" i="7"/>
  <c r="L1390" i="7"/>
  <c r="L1391" i="7"/>
  <c r="L1392" i="7"/>
  <c r="L1393" i="7"/>
  <c r="L1394" i="7"/>
  <c r="L1395" i="7"/>
  <c r="L1396" i="7"/>
  <c r="L1397" i="7"/>
  <c r="L1398" i="7"/>
  <c r="L1399" i="7"/>
  <c r="L1400" i="7"/>
  <c r="L1401" i="7"/>
  <c r="L1402" i="7"/>
  <c r="L1403" i="7"/>
  <c r="L1404" i="7"/>
  <c r="L1405" i="7"/>
  <c r="L1406" i="7"/>
  <c r="L1407" i="7"/>
  <c r="L1408" i="7"/>
  <c r="L1409" i="7"/>
  <c r="L1410" i="7"/>
  <c r="L1411" i="7"/>
  <c r="L1412" i="7"/>
  <c r="L1413" i="7"/>
  <c r="L1414" i="7"/>
  <c r="L1415" i="7"/>
  <c r="L1416" i="7"/>
  <c r="L1417" i="7"/>
  <c r="L1418" i="7"/>
  <c r="L1419" i="7"/>
  <c r="L1420" i="7"/>
  <c r="L1421" i="7"/>
  <c r="L1422" i="7"/>
  <c r="L1423" i="7"/>
  <c r="L1424" i="7"/>
  <c r="L1425" i="7"/>
  <c r="L1426" i="7"/>
  <c r="L1427" i="7"/>
  <c r="L1428" i="7"/>
  <c r="L1429" i="7"/>
  <c r="L1430" i="7"/>
  <c r="L1431" i="7"/>
  <c r="L1432" i="7"/>
  <c r="L1433" i="7"/>
  <c r="L1434" i="7"/>
  <c r="L1435" i="7"/>
  <c r="L1436" i="7"/>
  <c r="L1437" i="7"/>
  <c r="L1438" i="7"/>
  <c r="L1439" i="7"/>
  <c r="L1440" i="7"/>
  <c r="L1441" i="7"/>
  <c r="L1442" i="7"/>
  <c r="L1443" i="7"/>
  <c r="L1444" i="7"/>
  <c r="L1445" i="7"/>
  <c r="L1446" i="7"/>
  <c r="L1447" i="7"/>
  <c r="L1448" i="7"/>
  <c r="L1449" i="7"/>
  <c r="L1450" i="7"/>
  <c r="L1451" i="7"/>
  <c r="L1452" i="7"/>
  <c r="L1453" i="7"/>
  <c r="L1454" i="7"/>
  <c r="L1455" i="7"/>
  <c r="L1456" i="7"/>
  <c r="L1457" i="7"/>
  <c r="L1458" i="7"/>
  <c r="L1459" i="7"/>
  <c r="L1460" i="7"/>
  <c r="L1461" i="7"/>
  <c r="L1462" i="7"/>
  <c r="L1463" i="7"/>
  <c r="L1464" i="7"/>
  <c r="L1465" i="7"/>
  <c r="L1466" i="7"/>
  <c r="L1467" i="7"/>
  <c r="L1468" i="7"/>
  <c r="L1469" i="7"/>
  <c r="L1470" i="7"/>
  <c r="L1471" i="7"/>
  <c r="L1472" i="7"/>
  <c r="L1473" i="7"/>
  <c r="L1474" i="7"/>
  <c r="L1475" i="7"/>
  <c r="L1476" i="7"/>
  <c r="L1477" i="7"/>
  <c r="L1478" i="7"/>
  <c r="L1479" i="7"/>
  <c r="L1480" i="7"/>
  <c r="L1481" i="7"/>
  <c r="L1482" i="7"/>
  <c r="L1483" i="7"/>
  <c r="L1484" i="7"/>
  <c r="L1485" i="7"/>
  <c r="L1486" i="7"/>
  <c r="L1487" i="7"/>
  <c r="L1488" i="7"/>
  <c r="L1489" i="7"/>
  <c r="L1490" i="7"/>
  <c r="L1491" i="7"/>
  <c r="L1492" i="7"/>
  <c r="L1493" i="7"/>
  <c r="L1494" i="7"/>
  <c r="L1495" i="7"/>
  <c r="L1496" i="7"/>
  <c r="L1497" i="7"/>
  <c r="L1498" i="7"/>
  <c r="L1499" i="7"/>
  <c r="L1500" i="7"/>
  <c r="L1501" i="7"/>
  <c r="L1502" i="7"/>
  <c r="L1503" i="7"/>
  <c r="L1504" i="7"/>
  <c r="L1505" i="7"/>
  <c r="L1506" i="7"/>
  <c r="L1507" i="7"/>
  <c r="L1508" i="7"/>
  <c r="L1509" i="7"/>
  <c r="L1510" i="7"/>
  <c r="L1511" i="7"/>
  <c r="L1512" i="7"/>
  <c r="L1513" i="7"/>
  <c r="L1514" i="7"/>
  <c r="L1515" i="7"/>
  <c r="L1516" i="7"/>
  <c r="L1517" i="7"/>
  <c r="L1518" i="7"/>
  <c r="L1519" i="7"/>
  <c r="L1520" i="7"/>
  <c r="L1521" i="7"/>
  <c r="L1522" i="7"/>
  <c r="L1523" i="7"/>
  <c r="L1524" i="7"/>
  <c r="L1525" i="7"/>
  <c r="L1526" i="7"/>
  <c r="L1527" i="7"/>
  <c r="L1528" i="7"/>
  <c r="L1529" i="7"/>
  <c r="L1530" i="7"/>
  <c r="L1531" i="7"/>
  <c r="L1532" i="7"/>
  <c r="L1533" i="7"/>
  <c r="L1534" i="7"/>
  <c r="L1535" i="7"/>
  <c r="L1536" i="7"/>
  <c r="L1537" i="7"/>
  <c r="L1538" i="7"/>
  <c r="L1539" i="7"/>
  <c r="L1540" i="7"/>
  <c r="L1541" i="7"/>
  <c r="L1542" i="7"/>
  <c r="L1543" i="7"/>
  <c r="L1544" i="7"/>
  <c r="L1545" i="7"/>
  <c r="L1546" i="7"/>
  <c r="L1547" i="7"/>
  <c r="L1548" i="7"/>
  <c r="L1549" i="7"/>
  <c r="L1550" i="7"/>
  <c r="L1551" i="7"/>
  <c r="L1552" i="7"/>
  <c r="L1553" i="7"/>
  <c r="L1554" i="7"/>
  <c r="L1555" i="7"/>
  <c r="L1556" i="7"/>
  <c r="L1557" i="7"/>
  <c r="L1558" i="7"/>
  <c r="L1559" i="7"/>
  <c r="L1560" i="7"/>
  <c r="L1561" i="7"/>
  <c r="L1562" i="7"/>
  <c r="L1563" i="7"/>
  <c r="L1564" i="7"/>
  <c r="L1565" i="7"/>
  <c r="L1566" i="7"/>
  <c r="L1567" i="7"/>
  <c r="L1568" i="7"/>
  <c r="L1569" i="7"/>
  <c r="L1570" i="7"/>
  <c r="L1571" i="7"/>
  <c r="L1572" i="7"/>
  <c r="L1573" i="7"/>
  <c r="L1574" i="7"/>
  <c r="L1575" i="7"/>
  <c r="L1576" i="7"/>
  <c r="L1577" i="7"/>
  <c r="L1578" i="7"/>
  <c r="L1579" i="7"/>
  <c r="L1580" i="7"/>
  <c r="L1581" i="7"/>
  <c r="L1582" i="7"/>
  <c r="L1583" i="7"/>
  <c r="L1584" i="7"/>
  <c r="L1585" i="7"/>
  <c r="L1586" i="7"/>
  <c r="L1587" i="7"/>
  <c r="L1588" i="7"/>
  <c r="L1589" i="7"/>
  <c r="L1590" i="7"/>
  <c r="L1591" i="7"/>
  <c r="L1592" i="7"/>
  <c r="L1593" i="7"/>
  <c r="L1594" i="7"/>
  <c r="L1595" i="7"/>
  <c r="L1596" i="7"/>
  <c r="L1597" i="7"/>
  <c r="L1598" i="7"/>
  <c r="L1599" i="7"/>
  <c r="L1600" i="7"/>
  <c r="L1601" i="7"/>
  <c r="L1602" i="7"/>
  <c r="L1603" i="7"/>
  <c r="L1604" i="7"/>
  <c r="L1605" i="7"/>
  <c r="L1606" i="7"/>
  <c r="L1607" i="7"/>
  <c r="L1608" i="7"/>
  <c r="L1609" i="7"/>
  <c r="L1610" i="7"/>
  <c r="L1611" i="7"/>
  <c r="L1612" i="7"/>
  <c r="L1613" i="7"/>
  <c r="L1614" i="7"/>
  <c r="L1615" i="7"/>
  <c r="L1616" i="7"/>
  <c r="L1617" i="7"/>
  <c r="L1618" i="7"/>
  <c r="L1619" i="7"/>
  <c r="L1620" i="7"/>
  <c r="L1621" i="7"/>
  <c r="L1622" i="7"/>
  <c r="L1623" i="7"/>
  <c r="L1624" i="7"/>
  <c r="L1625" i="7"/>
  <c r="L1626" i="7"/>
  <c r="L1627" i="7"/>
  <c r="L1628" i="7"/>
  <c r="L1629" i="7"/>
  <c r="L1630" i="7"/>
  <c r="L1631" i="7"/>
  <c r="L1632" i="7"/>
  <c r="L1633" i="7"/>
  <c r="L1634" i="7"/>
  <c r="L1635" i="7"/>
  <c r="L1636" i="7"/>
  <c r="L1637" i="7"/>
  <c r="L1638" i="7"/>
  <c r="L1639" i="7"/>
  <c r="L1640" i="7"/>
  <c r="L1641" i="7"/>
  <c r="L1642" i="7"/>
  <c r="L1643" i="7"/>
  <c r="L1644" i="7"/>
  <c r="L1645" i="7"/>
  <c r="L1646" i="7"/>
  <c r="L1647" i="7"/>
  <c r="L1648" i="7"/>
  <c r="L1649" i="7"/>
  <c r="L1650" i="7"/>
  <c r="L1651" i="7"/>
  <c r="L1652" i="7"/>
  <c r="L1653" i="7"/>
  <c r="L1654" i="7"/>
  <c r="L1655" i="7"/>
  <c r="L1656" i="7"/>
  <c r="L1657" i="7"/>
  <c r="L1658" i="7"/>
  <c r="L1659" i="7"/>
  <c r="L1660" i="7"/>
  <c r="L1661" i="7"/>
  <c r="L1662" i="7"/>
  <c r="L1663" i="7"/>
  <c r="L1664" i="7"/>
  <c r="L1665" i="7"/>
  <c r="L1666" i="7"/>
  <c r="L1667" i="7"/>
  <c r="L1668" i="7"/>
  <c r="L1669" i="7"/>
  <c r="L1670" i="7"/>
  <c r="L1671" i="7"/>
  <c r="L1672" i="7"/>
  <c r="L1673" i="7"/>
  <c r="L1674" i="7"/>
  <c r="L1675" i="7"/>
  <c r="L1676" i="7"/>
  <c r="L1677" i="7"/>
  <c r="L1678" i="7"/>
  <c r="L1679" i="7"/>
  <c r="L1680" i="7"/>
  <c r="L1681" i="7"/>
  <c r="L1682" i="7"/>
  <c r="L1683" i="7"/>
  <c r="L1684" i="7"/>
  <c r="L1685" i="7"/>
  <c r="L1686" i="7"/>
  <c r="L1687" i="7"/>
  <c r="L1688" i="7"/>
  <c r="L1689" i="7"/>
  <c r="L1690" i="7"/>
  <c r="L1691" i="7"/>
  <c r="L1692" i="7"/>
  <c r="L1693" i="7"/>
  <c r="L1694" i="7"/>
  <c r="L1695" i="7"/>
  <c r="L1696" i="7"/>
  <c r="L1697" i="7"/>
  <c r="L1698" i="7"/>
  <c r="L1699" i="7"/>
  <c r="L1700" i="7"/>
  <c r="L1701" i="7"/>
  <c r="L1702" i="7"/>
  <c r="L1703" i="7"/>
  <c r="L1704" i="7"/>
  <c r="L1705" i="7"/>
  <c r="L1706" i="7"/>
  <c r="L1707" i="7"/>
  <c r="L1708" i="7"/>
  <c r="L1709" i="7"/>
  <c r="L1710" i="7"/>
  <c r="L1711" i="7"/>
  <c r="L1712" i="7"/>
  <c r="L1713" i="7"/>
  <c r="L1714" i="7"/>
  <c r="L1715" i="7"/>
  <c r="L1716" i="7"/>
  <c r="L1717" i="7"/>
  <c r="L1718" i="7"/>
  <c r="L1719" i="7"/>
  <c r="L1720" i="7"/>
  <c r="L1721" i="7"/>
  <c r="L1722" i="7"/>
  <c r="L1723" i="7"/>
  <c r="L1724" i="7"/>
  <c r="L1725" i="7"/>
  <c r="L1726" i="7"/>
  <c r="L1727" i="7"/>
  <c r="L1728" i="7"/>
  <c r="L1729" i="7"/>
  <c r="L1730" i="7"/>
  <c r="L1731" i="7"/>
  <c r="L1732" i="7"/>
  <c r="L1733" i="7"/>
  <c r="L1734" i="7"/>
  <c r="L1735" i="7"/>
  <c r="L1736" i="7"/>
  <c r="L1737" i="7"/>
  <c r="L1738" i="7"/>
  <c r="L1739" i="7"/>
  <c r="L1740" i="7"/>
  <c r="L1741" i="7"/>
  <c r="L1742" i="7"/>
  <c r="L1743" i="7"/>
  <c r="L1744" i="7"/>
  <c r="L1745" i="7"/>
  <c r="L1746" i="7"/>
  <c r="L1747" i="7"/>
  <c r="L1748" i="7"/>
  <c r="L1749" i="7"/>
  <c r="L1750" i="7"/>
  <c r="L1751" i="7"/>
  <c r="L1752" i="7"/>
  <c r="L1753" i="7"/>
  <c r="L1754" i="7"/>
  <c r="L1755" i="7"/>
  <c r="L1756" i="7"/>
  <c r="L1757" i="7"/>
  <c r="L1758" i="7"/>
  <c r="L1759" i="7"/>
  <c r="L1760" i="7"/>
  <c r="L1761" i="7"/>
  <c r="L1762" i="7"/>
  <c r="L1763" i="7"/>
  <c r="L1764" i="7"/>
  <c r="L1765" i="7"/>
  <c r="L1766" i="7"/>
  <c r="L1767" i="7"/>
  <c r="L1768" i="7"/>
  <c r="L1769" i="7"/>
  <c r="L1770" i="7"/>
  <c r="L1771" i="7"/>
  <c r="L1772" i="7"/>
  <c r="L1773" i="7"/>
  <c r="L1774" i="7"/>
  <c r="L1775" i="7"/>
  <c r="L1776" i="7"/>
  <c r="L1777" i="7"/>
  <c r="L1778" i="7"/>
  <c r="L1779" i="7"/>
  <c r="L1780" i="7"/>
  <c r="L1781" i="7"/>
  <c r="L1782" i="7"/>
  <c r="L1783" i="7"/>
  <c r="L1784" i="7"/>
  <c r="L1785" i="7"/>
  <c r="L1786" i="7"/>
  <c r="L1787" i="7"/>
  <c r="L1788" i="7"/>
  <c r="L1789" i="7"/>
  <c r="L1790" i="7"/>
  <c r="L1791" i="7"/>
  <c r="L1792" i="7"/>
  <c r="L1793" i="7"/>
  <c r="L1794" i="7"/>
  <c r="L1795" i="7"/>
  <c r="L1796" i="7"/>
  <c r="L1797" i="7"/>
  <c r="L1798" i="7"/>
  <c r="L1799" i="7"/>
  <c r="L1800" i="7"/>
  <c r="L1801" i="7"/>
  <c r="L1802" i="7"/>
  <c r="L1803" i="7"/>
  <c r="L1804" i="7"/>
  <c r="L1805" i="7"/>
  <c r="L1806" i="7"/>
  <c r="L1807" i="7"/>
  <c r="L1808" i="7"/>
  <c r="L1809" i="7"/>
  <c r="L1810" i="7"/>
  <c r="L1811" i="7"/>
  <c r="L1812" i="7"/>
  <c r="L1813" i="7"/>
  <c r="L1814" i="7"/>
  <c r="L1815" i="7"/>
  <c r="L1816" i="7"/>
  <c r="L1817" i="7"/>
  <c r="L1818" i="7"/>
  <c r="L1819" i="7"/>
  <c r="L1820" i="7"/>
  <c r="L1821" i="7"/>
  <c r="L1822" i="7"/>
  <c r="L1823" i="7"/>
  <c r="L1824" i="7"/>
  <c r="L1825" i="7"/>
  <c r="L1826" i="7"/>
  <c r="L1827" i="7"/>
  <c r="L1828" i="7"/>
  <c r="L1829" i="7"/>
  <c r="L1830" i="7"/>
  <c r="L1831" i="7"/>
  <c r="L1832" i="7"/>
  <c r="L1833" i="7"/>
  <c r="L1834" i="7"/>
  <c r="L1835" i="7"/>
  <c r="L1836" i="7"/>
  <c r="L1837" i="7"/>
  <c r="L1838" i="7"/>
  <c r="L1839" i="7"/>
  <c r="L1840" i="7"/>
  <c r="L1841" i="7"/>
  <c r="L1842" i="7"/>
  <c r="L1843" i="7"/>
  <c r="L1844" i="7"/>
  <c r="L1845" i="7"/>
  <c r="L1846" i="7"/>
  <c r="L1847" i="7"/>
  <c r="L1848" i="7"/>
  <c r="L1849" i="7"/>
  <c r="L1850" i="7"/>
  <c r="L1851" i="7"/>
  <c r="L1852" i="7"/>
  <c r="L1853" i="7"/>
  <c r="L1854" i="7"/>
  <c r="L1855" i="7"/>
  <c r="L1856" i="7"/>
  <c r="L1857" i="7"/>
  <c r="L1858" i="7"/>
  <c r="L1859" i="7"/>
  <c r="L1860" i="7"/>
  <c r="L1861" i="7"/>
  <c r="L1862" i="7"/>
  <c r="L1863" i="7"/>
  <c r="L1864" i="7"/>
  <c r="L1865" i="7"/>
  <c r="L1866" i="7"/>
  <c r="L1867" i="7"/>
  <c r="L1868" i="7"/>
  <c r="L1869" i="7"/>
  <c r="L1870" i="7"/>
  <c r="L1871" i="7"/>
  <c r="L1872" i="7"/>
  <c r="L1873" i="7"/>
  <c r="L1874" i="7"/>
  <c r="L1875" i="7"/>
  <c r="L1876" i="7"/>
  <c r="L1877" i="7"/>
  <c r="L1878" i="7"/>
  <c r="L1879" i="7"/>
  <c r="L1880" i="7"/>
  <c r="L1881" i="7"/>
  <c r="L1882" i="7"/>
  <c r="L1883" i="7"/>
  <c r="L1884" i="7"/>
  <c r="L1885" i="7"/>
  <c r="L1886" i="7"/>
  <c r="L1887" i="7"/>
  <c r="L1888" i="7"/>
  <c r="L1889" i="7"/>
  <c r="L1890" i="7"/>
  <c r="L1891" i="7"/>
  <c r="L1892" i="7"/>
  <c r="L1893" i="7"/>
  <c r="L1894" i="7"/>
  <c r="L1895" i="7"/>
  <c r="L1896" i="7"/>
  <c r="L1897" i="7"/>
  <c r="L1898" i="7"/>
  <c r="L1899" i="7"/>
  <c r="L1900" i="7"/>
  <c r="L1901" i="7"/>
  <c r="L1902" i="7"/>
  <c r="L1903" i="7"/>
  <c r="L1904" i="7"/>
  <c r="L1905" i="7"/>
  <c r="L1906" i="7"/>
  <c r="L1907" i="7"/>
  <c r="L1908" i="7"/>
  <c r="L1909" i="7"/>
  <c r="L1910" i="7"/>
  <c r="L1911" i="7"/>
  <c r="L1912" i="7"/>
  <c r="L1913" i="7"/>
  <c r="L1914" i="7"/>
  <c r="L1915" i="7"/>
  <c r="L1916" i="7"/>
  <c r="L1917" i="7"/>
  <c r="L1918" i="7"/>
  <c r="L1919" i="7"/>
  <c r="L1920" i="7"/>
  <c r="L1921" i="7"/>
  <c r="L1922" i="7"/>
  <c r="L1923" i="7"/>
  <c r="L1924" i="7"/>
  <c r="L1925" i="7"/>
  <c r="L1926" i="7"/>
  <c r="L1927" i="7"/>
  <c r="L1928" i="7"/>
  <c r="L1929" i="7"/>
  <c r="L1930" i="7"/>
  <c r="L1931" i="7"/>
  <c r="L1932" i="7"/>
  <c r="L1933" i="7"/>
  <c r="L1934" i="7"/>
  <c r="L1935" i="7"/>
  <c r="L1936" i="7"/>
  <c r="L1937" i="7"/>
  <c r="L1938" i="7"/>
  <c r="L1939" i="7"/>
  <c r="L1940" i="7"/>
  <c r="L1941" i="7"/>
  <c r="L1942" i="7"/>
  <c r="L1943" i="7"/>
  <c r="L1944" i="7"/>
  <c r="L1945" i="7"/>
  <c r="L1946" i="7"/>
  <c r="L1947" i="7"/>
  <c r="L1948" i="7"/>
  <c r="L1949" i="7"/>
  <c r="L1950" i="7"/>
  <c r="L1951" i="7"/>
  <c r="L1952" i="7"/>
  <c r="L1953" i="7"/>
  <c r="L1954" i="7"/>
  <c r="L1955" i="7"/>
  <c r="L1956" i="7"/>
  <c r="L1957" i="7"/>
  <c r="L1958" i="7"/>
  <c r="L1959" i="7"/>
  <c r="L1960" i="7"/>
  <c r="L1961" i="7"/>
  <c r="L1962" i="7"/>
  <c r="L1963" i="7"/>
  <c r="L1964" i="7"/>
  <c r="L1965" i="7"/>
  <c r="L1966" i="7"/>
  <c r="L1967" i="7"/>
  <c r="L1968" i="7"/>
  <c r="L1969" i="7"/>
  <c r="L1970" i="7"/>
  <c r="L1971" i="7"/>
  <c r="L1972" i="7"/>
  <c r="L1973" i="7"/>
  <c r="L1974" i="7"/>
  <c r="L1975" i="7"/>
  <c r="L1976" i="7"/>
  <c r="L1977" i="7"/>
  <c r="L1978" i="7"/>
  <c r="L1979" i="7"/>
  <c r="L1980" i="7"/>
  <c r="L1981" i="7"/>
  <c r="L1982" i="7"/>
  <c r="L1983" i="7"/>
  <c r="L1984" i="7"/>
  <c r="L1985" i="7"/>
  <c r="L1986" i="7"/>
  <c r="L1987" i="7"/>
  <c r="L1988" i="7"/>
  <c r="L1989" i="7"/>
  <c r="L1990" i="7"/>
  <c r="L1991" i="7"/>
  <c r="L1992" i="7"/>
  <c r="L1993" i="7"/>
  <c r="L1994" i="7"/>
  <c r="L1995" i="7"/>
  <c r="L1996" i="7"/>
  <c r="L1997" i="7"/>
  <c r="L1998" i="7"/>
  <c r="L1999" i="7"/>
  <c r="L2000" i="7"/>
  <c r="L2001" i="7"/>
  <c r="L2002" i="7"/>
  <c r="L2003" i="7"/>
  <c r="L2004" i="7"/>
  <c r="L2005" i="7"/>
  <c r="L2006" i="7"/>
  <c r="L2007" i="7"/>
  <c r="L2008" i="7"/>
  <c r="L2009" i="7"/>
  <c r="L2010" i="7"/>
  <c r="L2011" i="7"/>
  <c r="L2012" i="7"/>
  <c r="L2013" i="7"/>
  <c r="L2014" i="7"/>
  <c r="L2015" i="7"/>
  <c r="L2016" i="7"/>
  <c r="L2017" i="7"/>
  <c r="L2018" i="7"/>
  <c r="L2019" i="7"/>
  <c r="L2020" i="7"/>
  <c r="L2021" i="7"/>
  <c r="L2022" i="7"/>
  <c r="L2023" i="7"/>
  <c r="L2024" i="7"/>
  <c r="L2025" i="7"/>
  <c r="L2026" i="7"/>
  <c r="L2027" i="7"/>
  <c r="L2028" i="7"/>
  <c r="L2029" i="7"/>
  <c r="L2030" i="7"/>
  <c r="L2031" i="7"/>
  <c r="L2032" i="7"/>
  <c r="L2033" i="7"/>
  <c r="L2034" i="7"/>
  <c r="L2035" i="7"/>
  <c r="L2036" i="7"/>
  <c r="L2037" i="7"/>
  <c r="L2038" i="7"/>
  <c r="L2039" i="7"/>
  <c r="L2040" i="7"/>
  <c r="L2041" i="7"/>
  <c r="L2042" i="7"/>
  <c r="L2043" i="7"/>
  <c r="L2044" i="7"/>
  <c r="L2045" i="7"/>
  <c r="L2046" i="7"/>
  <c r="L2047" i="7"/>
  <c r="L2048" i="7"/>
  <c r="L2049" i="7"/>
  <c r="L2050" i="7"/>
  <c r="L2051" i="7"/>
  <c r="L2052" i="7"/>
  <c r="L2053" i="7"/>
  <c r="L2054" i="7"/>
  <c r="L2055" i="7"/>
  <c r="L2056" i="7"/>
  <c r="L2057" i="7"/>
  <c r="L2058" i="7"/>
  <c r="L2059" i="7"/>
  <c r="L2060" i="7"/>
  <c r="L2061" i="7"/>
  <c r="L2062" i="7"/>
  <c r="L2063" i="7"/>
  <c r="L2064" i="7"/>
  <c r="L2065" i="7"/>
  <c r="L2066" i="7"/>
  <c r="L2067" i="7"/>
  <c r="L2068" i="7"/>
  <c r="L2069" i="7"/>
  <c r="L2070" i="7"/>
  <c r="L2071" i="7"/>
  <c r="L2072" i="7"/>
  <c r="L2073" i="7"/>
  <c r="L2074" i="7"/>
  <c r="L2075" i="7"/>
  <c r="L2076" i="7"/>
  <c r="L2077" i="7"/>
  <c r="L2078" i="7"/>
  <c r="L2079" i="7"/>
  <c r="L2080" i="7"/>
  <c r="L2081" i="7"/>
  <c r="L2082" i="7"/>
  <c r="L2083" i="7"/>
  <c r="L2084" i="7"/>
  <c r="L2085" i="7"/>
  <c r="L2086" i="7"/>
  <c r="L2087" i="7"/>
  <c r="L2088" i="7"/>
  <c r="L2089" i="7"/>
  <c r="L2090" i="7"/>
  <c r="L2091" i="7"/>
  <c r="L2092" i="7"/>
  <c r="L2093" i="7"/>
  <c r="L2094" i="7"/>
  <c r="L2095" i="7"/>
  <c r="L2096" i="7"/>
  <c r="L2097" i="7"/>
  <c r="L2098" i="7"/>
  <c r="L2099" i="7"/>
  <c r="L2100" i="7"/>
  <c r="L2101" i="7"/>
  <c r="L2102" i="7"/>
  <c r="L2103" i="7"/>
  <c r="L2104" i="7"/>
  <c r="L2105" i="7"/>
  <c r="L2106" i="7"/>
  <c r="L2107" i="7"/>
  <c r="L2108" i="7"/>
  <c r="L2109" i="7"/>
  <c r="L2110" i="7"/>
  <c r="L2111" i="7"/>
  <c r="L2112" i="7"/>
  <c r="L2113" i="7"/>
  <c r="L2114" i="7"/>
  <c r="L2115" i="7"/>
  <c r="L2116" i="7"/>
  <c r="L2117" i="7"/>
  <c r="L2118" i="7"/>
  <c r="L2119" i="7"/>
  <c r="L2120" i="7"/>
  <c r="L2121" i="7"/>
  <c r="L2122" i="7"/>
  <c r="L2123" i="7"/>
  <c r="L2124" i="7"/>
  <c r="L2125" i="7"/>
  <c r="L2126" i="7"/>
  <c r="L2127" i="7"/>
  <c r="L2128" i="7"/>
  <c r="L2129" i="7"/>
  <c r="L2130" i="7"/>
  <c r="L2131" i="7"/>
  <c r="L2132" i="7"/>
  <c r="L2133" i="7"/>
  <c r="L2134" i="7"/>
  <c r="L2135" i="7"/>
  <c r="L2136" i="7"/>
  <c r="L2137" i="7"/>
  <c r="L2138" i="7"/>
  <c r="L2139" i="7"/>
  <c r="L2140" i="7"/>
  <c r="L2141" i="7"/>
  <c r="L2142" i="7"/>
  <c r="L2143" i="7"/>
  <c r="L2144" i="7"/>
  <c r="L2145" i="7"/>
  <c r="L2146" i="7"/>
  <c r="L2147" i="7"/>
  <c r="L2148" i="7"/>
  <c r="L2149" i="7"/>
  <c r="L2150" i="7"/>
  <c r="L2151" i="7"/>
  <c r="L2152" i="7"/>
  <c r="L2153" i="7"/>
  <c r="L2154" i="7"/>
  <c r="L2155" i="7"/>
  <c r="L2156" i="7"/>
  <c r="L2157" i="7"/>
  <c r="L2158" i="7"/>
  <c r="L2159" i="7"/>
  <c r="L2160" i="7"/>
  <c r="L2161" i="7"/>
  <c r="L2162" i="7"/>
  <c r="L2163" i="7"/>
  <c r="L2164" i="7"/>
  <c r="L2165" i="7"/>
  <c r="L2166" i="7"/>
  <c r="L2167" i="7"/>
  <c r="L2168" i="7"/>
  <c r="L2169" i="7"/>
  <c r="L2170" i="7"/>
  <c r="L2171" i="7"/>
  <c r="L2172" i="7"/>
  <c r="L2173" i="7"/>
  <c r="L2174" i="7"/>
  <c r="L2175" i="7"/>
  <c r="L2176" i="7"/>
  <c r="L2177" i="7"/>
  <c r="L2178" i="7"/>
  <c r="L2179" i="7"/>
  <c r="L2180" i="7"/>
  <c r="L2181" i="7"/>
  <c r="L2182" i="7"/>
  <c r="L2183" i="7"/>
  <c r="L2184" i="7"/>
  <c r="L2185" i="7"/>
  <c r="L2186" i="7"/>
  <c r="L2187" i="7"/>
  <c r="L2188" i="7"/>
  <c r="L2189" i="7"/>
  <c r="L2190" i="7"/>
  <c r="L2191" i="7"/>
  <c r="L2192" i="7"/>
  <c r="L2193" i="7"/>
  <c r="L2194" i="7"/>
  <c r="L2195" i="7"/>
  <c r="L2196" i="7"/>
  <c r="L2197" i="7"/>
  <c r="L2198" i="7"/>
  <c r="L2199" i="7"/>
  <c r="L2200" i="7"/>
  <c r="L2201" i="7"/>
  <c r="L2202" i="7"/>
  <c r="L2203" i="7"/>
  <c r="L2204" i="7"/>
  <c r="L2205" i="7"/>
  <c r="L2206" i="7"/>
  <c r="L2207" i="7"/>
  <c r="L2208" i="7"/>
  <c r="L2209" i="7"/>
  <c r="L2210" i="7"/>
  <c r="L2211" i="7"/>
  <c r="L2212" i="7"/>
  <c r="L2213" i="7"/>
  <c r="L2214" i="7"/>
  <c r="L2215" i="7"/>
  <c r="L2216" i="7"/>
  <c r="L2217" i="7"/>
  <c r="L2218" i="7"/>
  <c r="L2219" i="7"/>
  <c r="L2220" i="7"/>
  <c r="L2221" i="7"/>
  <c r="L2222" i="7"/>
  <c r="L2223" i="7"/>
  <c r="L2224" i="7"/>
  <c r="L2225" i="7"/>
  <c r="L2226" i="7"/>
  <c r="L2227" i="7"/>
  <c r="L2228" i="7"/>
  <c r="L2229" i="7"/>
  <c r="L2230" i="7"/>
  <c r="L2231" i="7"/>
  <c r="L2232" i="7"/>
  <c r="L2233" i="7"/>
  <c r="L2234" i="7"/>
  <c r="L2235" i="7"/>
  <c r="L2236" i="7"/>
  <c r="L2237" i="7"/>
  <c r="L2238" i="7"/>
  <c r="L2239" i="7"/>
  <c r="L2240" i="7"/>
  <c r="L2241" i="7"/>
  <c r="L2242" i="7"/>
  <c r="L2243" i="7"/>
  <c r="L2244" i="7"/>
  <c r="L2245" i="7"/>
  <c r="L2246" i="7"/>
  <c r="L2247" i="7"/>
  <c r="L2248" i="7"/>
  <c r="L2249" i="7"/>
  <c r="L2250" i="7"/>
  <c r="L2251" i="7"/>
  <c r="L2252" i="7"/>
  <c r="L2253" i="7"/>
  <c r="L2254" i="7"/>
  <c r="L2255" i="7"/>
  <c r="L2256" i="7"/>
  <c r="L2257" i="7"/>
  <c r="L2258" i="7"/>
  <c r="L2259" i="7"/>
  <c r="L2260" i="7"/>
  <c r="L2261" i="7"/>
  <c r="L2262" i="7"/>
  <c r="L2263" i="7"/>
  <c r="L2264" i="7"/>
  <c r="L2265" i="7"/>
  <c r="L2266" i="7"/>
  <c r="L2267" i="7"/>
  <c r="L2268" i="7"/>
  <c r="L2269" i="7"/>
  <c r="L2270" i="7"/>
  <c r="L2271" i="7"/>
  <c r="L2272" i="7"/>
  <c r="L2273" i="7"/>
  <c r="L2274" i="7"/>
  <c r="L2275" i="7"/>
  <c r="L2276" i="7"/>
  <c r="L2277" i="7"/>
  <c r="L2278" i="7"/>
  <c r="L2279" i="7"/>
  <c r="L2280" i="7"/>
  <c r="L2281" i="7"/>
  <c r="L2282" i="7"/>
  <c r="L2283" i="7"/>
  <c r="L2284" i="7"/>
  <c r="L2285" i="7"/>
  <c r="L2286" i="7"/>
  <c r="L2287" i="7"/>
  <c r="L2288" i="7"/>
  <c r="L2289" i="7"/>
  <c r="L2290" i="7"/>
  <c r="L2291" i="7"/>
  <c r="L2292" i="7"/>
  <c r="L2293" i="7"/>
  <c r="L2294" i="7"/>
  <c r="L2295" i="7"/>
  <c r="L2296" i="7"/>
  <c r="L2297" i="7"/>
  <c r="L2298" i="7"/>
  <c r="L2299" i="7"/>
  <c r="L2300" i="7"/>
  <c r="L2301" i="7"/>
  <c r="L2302" i="7"/>
  <c r="L2303" i="7"/>
  <c r="L2304" i="7"/>
  <c r="L2305" i="7"/>
  <c r="L2306" i="7"/>
  <c r="L2307" i="7"/>
  <c r="L2308" i="7"/>
  <c r="L2309" i="7"/>
  <c r="L2310" i="7"/>
  <c r="L2311" i="7"/>
  <c r="L2312" i="7"/>
  <c r="L2313" i="7"/>
  <c r="L2314" i="7"/>
  <c r="L2315" i="7"/>
  <c r="L2316" i="7"/>
  <c r="L2317" i="7"/>
  <c r="L2318" i="7"/>
  <c r="L2319" i="7"/>
  <c r="L2320" i="7"/>
  <c r="L2321" i="7"/>
  <c r="L2322" i="7"/>
  <c r="L2323" i="7"/>
  <c r="L2324" i="7"/>
  <c r="L2325" i="7"/>
  <c r="L2326" i="7"/>
  <c r="L2327" i="7"/>
  <c r="L2328" i="7"/>
  <c r="L2329" i="7"/>
  <c r="L2330" i="7"/>
  <c r="L2331" i="7"/>
  <c r="L2332" i="7"/>
  <c r="L2333" i="7"/>
  <c r="L2334" i="7"/>
  <c r="L2335" i="7"/>
  <c r="L2336" i="7"/>
  <c r="L2337" i="7"/>
  <c r="L2338" i="7"/>
  <c r="L2339" i="7"/>
  <c r="L2340" i="7"/>
  <c r="L2341" i="7"/>
  <c r="L2342" i="7"/>
  <c r="L2343" i="7"/>
  <c r="L2344" i="7"/>
  <c r="L2345" i="7"/>
  <c r="L2346" i="7"/>
  <c r="L2347" i="7"/>
  <c r="L2348" i="7"/>
  <c r="L2349" i="7"/>
  <c r="L2350" i="7"/>
  <c r="L2351" i="7"/>
  <c r="L2352" i="7"/>
  <c r="L2353" i="7"/>
  <c r="L2354" i="7"/>
  <c r="L2355" i="7"/>
  <c r="L2356" i="7"/>
  <c r="L2357" i="7"/>
  <c r="L2358" i="7"/>
  <c r="L2359" i="7"/>
  <c r="L2360" i="7"/>
  <c r="L2361" i="7"/>
  <c r="L2362" i="7"/>
  <c r="L2363" i="7"/>
  <c r="L2364" i="7"/>
  <c r="L2365" i="7"/>
  <c r="L2366" i="7"/>
  <c r="L2367" i="7"/>
  <c r="L2368" i="7"/>
  <c r="L2369" i="7"/>
  <c r="L2370" i="7"/>
  <c r="L2371" i="7"/>
  <c r="L2372" i="7"/>
  <c r="L2373" i="7"/>
  <c r="L2374" i="7"/>
  <c r="L2375" i="7"/>
  <c r="L2376" i="7"/>
  <c r="L2377" i="7"/>
  <c r="L2378" i="7"/>
  <c r="L2379" i="7"/>
  <c r="L2380" i="7"/>
  <c r="L2381" i="7"/>
  <c r="L2382" i="7"/>
  <c r="L2383" i="7"/>
  <c r="L2384" i="7"/>
  <c r="L2385" i="7"/>
  <c r="L2386" i="7"/>
  <c r="L2387" i="7"/>
  <c r="L2388" i="7"/>
  <c r="L2389" i="7"/>
  <c r="L2390" i="7"/>
  <c r="L2391" i="7"/>
  <c r="L2392" i="7"/>
  <c r="L2393" i="7"/>
  <c r="L2394" i="7"/>
  <c r="L2395" i="7"/>
  <c r="L2396" i="7"/>
  <c r="L2397" i="7"/>
  <c r="L2398" i="7"/>
  <c r="L2399" i="7"/>
  <c r="L2400" i="7"/>
  <c r="L2401" i="7"/>
  <c r="L2402" i="7"/>
  <c r="L2403" i="7"/>
  <c r="L2404" i="7"/>
  <c r="L2405" i="7"/>
  <c r="L2406" i="7"/>
  <c r="L2407" i="7"/>
  <c r="L2408" i="7"/>
  <c r="L2409" i="7"/>
  <c r="L2410" i="7"/>
  <c r="L2411" i="7"/>
  <c r="L2412" i="7"/>
  <c r="L2413" i="7"/>
  <c r="L2414" i="7"/>
  <c r="L2415" i="7"/>
  <c r="L2416" i="7"/>
  <c r="L2417" i="7"/>
  <c r="L2418" i="7"/>
  <c r="L2419" i="7"/>
  <c r="L2420" i="7"/>
  <c r="L2421" i="7"/>
  <c r="L2422" i="7"/>
  <c r="L2423" i="7"/>
  <c r="L2424" i="7"/>
  <c r="L2425" i="7"/>
  <c r="L2426" i="7"/>
  <c r="L2427" i="7"/>
  <c r="L2428" i="7"/>
  <c r="L2429" i="7"/>
  <c r="L2430" i="7"/>
  <c r="L2431" i="7"/>
  <c r="L2432" i="7"/>
  <c r="L2433" i="7"/>
  <c r="L2434" i="7"/>
  <c r="L2435" i="7"/>
  <c r="L2436" i="7"/>
  <c r="L2437" i="7"/>
  <c r="L2438" i="7"/>
  <c r="L2439" i="7"/>
  <c r="L2440" i="7"/>
  <c r="L2441" i="7"/>
  <c r="L2442" i="7"/>
  <c r="L2443" i="7"/>
  <c r="L2444" i="7"/>
  <c r="L2445" i="7"/>
  <c r="L2446" i="7"/>
  <c r="L2447" i="7"/>
  <c r="L2448" i="7"/>
  <c r="L2449" i="7"/>
  <c r="L2450" i="7"/>
  <c r="L2451" i="7"/>
  <c r="L2452" i="7"/>
  <c r="L2453" i="7"/>
  <c r="L2454" i="7"/>
  <c r="L2455" i="7"/>
  <c r="L2456" i="7"/>
  <c r="L2457" i="7"/>
  <c r="L2458" i="7"/>
  <c r="L2459" i="7"/>
  <c r="L2460" i="7"/>
  <c r="L2461" i="7"/>
  <c r="L2462" i="7"/>
  <c r="L2463" i="7"/>
  <c r="L2464" i="7"/>
  <c r="L2465" i="7"/>
  <c r="L2466" i="7"/>
  <c r="L2467" i="7"/>
  <c r="L2468" i="7"/>
  <c r="L2469" i="7"/>
  <c r="L2470" i="7"/>
  <c r="L2471" i="7"/>
  <c r="L2472" i="7"/>
  <c r="L2473" i="7"/>
  <c r="L2474" i="7"/>
  <c r="L2475" i="7"/>
  <c r="L2476" i="7"/>
  <c r="L2477" i="7"/>
  <c r="L2478" i="7"/>
  <c r="L2479" i="7"/>
  <c r="L2480" i="7"/>
  <c r="L2481" i="7"/>
  <c r="L2482" i="7"/>
  <c r="L2483" i="7"/>
  <c r="L2484" i="7"/>
  <c r="L2485" i="7"/>
  <c r="L2486" i="7"/>
  <c r="L2487" i="7"/>
  <c r="L2488" i="7"/>
  <c r="L2489" i="7"/>
  <c r="L2490" i="7"/>
  <c r="L2491" i="7"/>
  <c r="L2492" i="7"/>
  <c r="L2493" i="7"/>
  <c r="L2494" i="7"/>
  <c r="L2495" i="7"/>
  <c r="L2496" i="7"/>
  <c r="L2497" i="7"/>
  <c r="L2498" i="7"/>
  <c r="L2499" i="7"/>
  <c r="L2500" i="7"/>
  <c r="L2501" i="7"/>
  <c r="L2502" i="7"/>
  <c r="L2503" i="7"/>
  <c r="L2504" i="7"/>
  <c r="L2505" i="7"/>
  <c r="L2506" i="7"/>
  <c r="L2507" i="7"/>
  <c r="L2508" i="7"/>
  <c r="L2509" i="7"/>
  <c r="L2510" i="7"/>
  <c r="L2511" i="7"/>
  <c r="L2512" i="7"/>
  <c r="L2513" i="7"/>
  <c r="L2514" i="7"/>
  <c r="L2515" i="7"/>
  <c r="L2516" i="7"/>
  <c r="L2517" i="7"/>
  <c r="L2518" i="7"/>
  <c r="L2519" i="7"/>
  <c r="L2520" i="7"/>
  <c r="L2521" i="7"/>
  <c r="L2522" i="7"/>
  <c r="L2523" i="7"/>
  <c r="L2524" i="7"/>
  <c r="L2525" i="7"/>
  <c r="L2526" i="7"/>
  <c r="L2527" i="7"/>
  <c r="L2528" i="7"/>
  <c r="L2529" i="7"/>
  <c r="L2530" i="7"/>
  <c r="L2531" i="7"/>
  <c r="L2532" i="7"/>
  <c r="L2533" i="7"/>
  <c r="L2534" i="7"/>
  <c r="L2535" i="7"/>
  <c r="L2536" i="7"/>
  <c r="L2537" i="7"/>
  <c r="L2538" i="7"/>
  <c r="L2539" i="7"/>
  <c r="L2540" i="7"/>
  <c r="L2541" i="7"/>
  <c r="L2542" i="7"/>
  <c r="L2543" i="7"/>
  <c r="L2544" i="7"/>
  <c r="L2545" i="7"/>
  <c r="L2546" i="7"/>
  <c r="L2547" i="7"/>
  <c r="L2548" i="7"/>
  <c r="L2549" i="7"/>
  <c r="L2550" i="7"/>
  <c r="L2551" i="7"/>
  <c r="L2552" i="7"/>
  <c r="L2553" i="7"/>
  <c r="L2554" i="7"/>
  <c r="L2555" i="7"/>
  <c r="L2556" i="7"/>
  <c r="L2557" i="7"/>
  <c r="L2558" i="7"/>
  <c r="L2559" i="7"/>
  <c r="L2560" i="7"/>
  <c r="L2561" i="7"/>
  <c r="L2562" i="7"/>
  <c r="L2563" i="7"/>
  <c r="L2564" i="7"/>
  <c r="L2565" i="7"/>
  <c r="L2566" i="7"/>
  <c r="L2567" i="7"/>
  <c r="L2568" i="7"/>
  <c r="L2569" i="7"/>
  <c r="L2570" i="7"/>
  <c r="L2571" i="7"/>
  <c r="L2572" i="7"/>
  <c r="L2573" i="7"/>
  <c r="L2574" i="7"/>
  <c r="L2575" i="7"/>
  <c r="L2576" i="7"/>
  <c r="L2577" i="7"/>
  <c r="L2578" i="7"/>
  <c r="L2579" i="7"/>
  <c r="L2580" i="7"/>
  <c r="L2581" i="7"/>
  <c r="L2582" i="7"/>
  <c r="L2583" i="7"/>
  <c r="L2584" i="7"/>
  <c r="L2585" i="7"/>
  <c r="L2586" i="7"/>
  <c r="L2587" i="7"/>
  <c r="L2588" i="7"/>
  <c r="L2589" i="7"/>
  <c r="L2590" i="7"/>
  <c r="L2591" i="7"/>
  <c r="L2592" i="7"/>
  <c r="L2593" i="7"/>
  <c r="L2594" i="7"/>
  <c r="L2595" i="7"/>
  <c r="L2596" i="7"/>
  <c r="L2597" i="7"/>
  <c r="L2598" i="7"/>
  <c r="L2599" i="7"/>
  <c r="L2600" i="7"/>
  <c r="L2601" i="7"/>
  <c r="L2602" i="7"/>
  <c r="L2603" i="7"/>
  <c r="L2604" i="7"/>
  <c r="L2605" i="7"/>
  <c r="L2606" i="7"/>
  <c r="L2607" i="7"/>
  <c r="L2608" i="7"/>
  <c r="L2609" i="7"/>
  <c r="L2610" i="7"/>
  <c r="L2611" i="7"/>
  <c r="L2612" i="7"/>
  <c r="L2613" i="7"/>
  <c r="L2614" i="7"/>
  <c r="L2615" i="7"/>
  <c r="L2616" i="7"/>
  <c r="L2617" i="7"/>
  <c r="L2618" i="7"/>
  <c r="L2619" i="7"/>
  <c r="L2620" i="7"/>
  <c r="L2621" i="7"/>
  <c r="L2622" i="7"/>
  <c r="L2623" i="7"/>
  <c r="L2624" i="7"/>
  <c r="L2625" i="7"/>
  <c r="L2626" i="7"/>
  <c r="L2627" i="7"/>
  <c r="L2628" i="7"/>
  <c r="L2629" i="7"/>
  <c r="L2630" i="7"/>
  <c r="L2631" i="7"/>
  <c r="L2632" i="7"/>
  <c r="L2633" i="7"/>
  <c r="L2634" i="7"/>
  <c r="L2635" i="7"/>
  <c r="L2636" i="7"/>
  <c r="L2637" i="7"/>
  <c r="L2638" i="7"/>
  <c r="L2639" i="7"/>
  <c r="L2640" i="7"/>
  <c r="L2641" i="7"/>
  <c r="L2642" i="7"/>
  <c r="L2643" i="7"/>
  <c r="L2644" i="7"/>
  <c r="L2645" i="7"/>
  <c r="L2646" i="7"/>
  <c r="L2647" i="7"/>
  <c r="L2648" i="7"/>
  <c r="L2649" i="7"/>
  <c r="L2650" i="7"/>
  <c r="L2651" i="7"/>
  <c r="L2652" i="7"/>
  <c r="L2653" i="7"/>
  <c r="L2654" i="7"/>
  <c r="L2655" i="7"/>
  <c r="L2656" i="7"/>
  <c r="L2657" i="7"/>
  <c r="L2658" i="7"/>
  <c r="L2659" i="7"/>
  <c r="L2660" i="7"/>
  <c r="L2661" i="7"/>
  <c r="L2662" i="7"/>
  <c r="L2663" i="7"/>
  <c r="L2664" i="7"/>
  <c r="L2665" i="7"/>
  <c r="L2666" i="7"/>
  <c r="L2667" i="7"/>
  <c r="L2668" i="7"/>
  <c r="L2669" i="7"/>
  <c r="L2670" i="7"/>
  <c r="L2671" i="7"/>
  <c r="L2672" i="7"/>
  <c r="L2673" i="7"/>
  <c r="L2674" i="7"/>
  <c r="L2675" i="7"/>
  <c r="L2676" i="7"/>
  <c r="L2677" i="7"/>
  <c r="L2678" i="7"/>
  <c r="L2679" i="7"/>
  <c r="L2680" i="7"/>
  <c r="L2681" i="7"/>
  <c r="L2682" i="7"/>
  <c r="L2683" i="7"/>
  <c r="L2684" i="7"/>
  <c r="L2685" i="7"/>
  <c r="L2686" i="7"/>
  <c r="L2687" i="7"/>
  <c r="L2688" i="7"/>
  <c r="L2689" i="7"/>
  <c r="L2690" i="7"/>
  <c r="L2691" i="7"/>
  <c r="L2692" i="7"/>
  <c r="L2693" i="7"/>
  <c r="L2694" i="7"/>
  <c r="L2695" i="7"/>
  <c r="L2696" i="7"/>
  <c r="L2697" i="7"/>
  <c r="L2698" i="7"/>
  <c r="L2699" i="7"/>
  <c r="L2700" i="7"/>
  <c r="L2701" i="7"/>
  <c r="L2702" i="7"/>
  <c r="L2703" i="7"/>
  <c r="L2704" i="7"/>
  <c r="L2705" i="7"/>
  <c r="L2706" i="7"/>
  <c r="L2707" i="7"/>
  <c r="L2708" i="7"/>
  <c r="L2709" i="7"/>
  <c r="L2710" i="7"/>
  <c r="L2711" i="7"/>
  <c r="L2712" i="7"/>
  <c r="L2713" i="7"/>
  <c r="L2714" i="7"/>
  <c r="L2715" i="7"/>
  <c r="L2716" i="7"/>
  <c r="L2717" i="7"/>
  <c r="L2718" i="7"/>
  <c r="L2719" i="7"/>
  <c r="L2720" i="7"/>
  <c r="L2721" i="7"/>
  <c r="L2722" i="7"/>
  <c r="L2723" i="7"/>
  <c r="L2724" i="7"/>
  <c r="L2725" i="7"/>
  <c r="L2726" i="7"/>
  <c r="L2727" i="7"/>
  <c r="L2728" i="7"/>
  <c r="L2729" i="7"/>
  <c r="L2730" i="7"/>
  <c r="L2731" i="7"/>
  <c r="L2732" i="7"/>
  <c r="L2733" i="7"/>
  <c r="L2734" i="7"/>
  <c r="L2735" i="7"/>
  <c r="L2736" i="7"/>
  <c r="L2737" i="7"/>
  <c r="L2738" i="7"/>
  <c r="L2739" i="7"/>
  <c r="L2740" i="7"/>
  <c r="L2741" i="7"/>
  <c r="L2742" i="7"/>
  <c r="L2743" i="7"/>
  <c r="L2744" i="7"/>
  <c r="L2745" i="7"/>
  <c r="L2746" i="7"/>
  <c r="L2747" i="7"/>
  <c r="L2748" i="7"/>
  <c r="L2749" i="7"/>
  <c r="L2750" i="7"/>
  <c r="L2751" i="7"/>
  <c r="L2752" i="7"/>
  <c r="L2753" i="7"/>
  <c r="L2754" i="7"/>
  <c r="L2755" i="7"/>
  <c r="L2756" i="7"/>
  <c r="L2757" i="7"/>
  <c r="L2758" i="7"/>
  <c r="L2759" i="7"/>
  <c r="L2760" i="7"/>
  <c r="L2761" i="7"/>
  <c r="L2762" i="7"/>
  <c r="L2763" i="7"/>
  <c r="L2764" i="7"/>
  <c r="L2765" i="7"/>
  <c r="L2766" i="7"/>
  <c r="L2767" i="7"/>
  <c r="L2768" i="7"/>
  <c r="L2769" i="7"/>
  <c r="L2770" i="7"/>
  <c r="L2771" i="7"/>
  <c r="L2772" i="7"/>
  <c r="L2773" i="7"/>
  <c r="L2774" i="7"/>
  <c r="L2775" i="7"/>
  <c r="L2776" i="7"/>
  <c r="L2777" i="7"/>
  <c r="L2778" i="7"/>
  <c r="L2779" i="7"/>
  <c r="L2780" i="7"/>
  <c r="L2781" i="7"/>
  <c r="L2782" i="7"/>
  <c r="L2783" i="7"/>
  <c r="L2784" i="7"/>
  <c r="L2785" i="7"/>
  <c r="L2786" i="7"/>
  <c r="L2787" i="7"/>
  <c r="L2788" i="7"/>
  <c r="L2789" i="7"/>
  <c r="L2790" i="7"/>
  <c r="L2791" i="7"/>
  <c r="L2792" i="7"/>
  <c r="L2793" i="7"/>
  <c r="L2794" i="7"/>
  <c r="L2795" i="7"/>
  <c r="L2796" i="7"/>
  <c r="L2797" i="7"/>
  <c r="L2798" i="7"/>
  <c r="L2799" i="7"/>
  <c r="L2800" i="7"/>
  <c r="L2801" i="7"/>
  <c r="L2802" i="7"/>
  <c r="L2803" i="7"/>
  <c r="L2804" i="7"/>
  <c r="L2805" i="7"/>
  <c r="L2806" i="7"/>
  <c r="L2807" i="7"/>
  <c r="L2808" i="7"/>
  <c r="L2809" i="7"/>
  <c r="L2810" i="7"/>
  <c r="L2811" i="7"/>
  <c r="L2812" i="7"/>
  <c r="L2813" i="7"/>
  <c r="L2814" i="7"/>
  <c r="L2815" i="7"/>
  <c r="L2816" i="7"/>
  <c r="L2817" i="7"/>
  <c r="L2818" i="7"/>
  <c r="L2819" i="7"/>
  <c r="L2820" i="7"/>
  <c r="L2821" i="7"/>
  <c r="L2822" i="7"/>
  <c r="L2823" i="7"/>
  <c r="L2824" i="7"/>
  <c r="L2825" i="7"/>
  <c r="L2826" i="7"/>
  <c r="L2827" i="7"/>
  <c r="L2828" i="7"/>
  <c r="L2829" i="7"/>
  <c r="L2830" i="7"/>
  <c r="L2831" i="7"/>
  <c r="L2832" i="7"/>
  <c r="L2833" i="7"/>
  <c r="L2834" i="7"/>
  <c r="L2835" i="7"/>
  <c r="L2836" i="7"/>
  <c r="L2837" i="7"/>
  <c r="L2838" i="7"/>
  <c r="L2839" i="7"/>
  <c r="L2840" i="7"/>
  <c r="L2841" i="7"/>
  <c r="L2842" i="7"/>
  <c r="L2843" i="7"/>
  <c r="L2844" i="7"/>
  <c r="L2845" i="7"/>
  <c r="L2846" i="7"/>
  <c r="L2847" i="7"/>
  <c r="L2848" i="7"/>
  <c r="L2849" i="7"/>
  <c r="L2850" i="7"/>
  <c r="L2851" i="7"/>
  <c r="L2852" i="7"/>
  <c r="L2853" i="7"/>
  <c r="L2854" i="7"/>
  <c r="L2855" i="7"/>
  <c r="L2856" i="7"/>
  <c r="L2857" i="7"/>
  <c r="L2858" i="7"/>
  <c r="L2859" i="7"/>
  <c r="L2860" i="7"/>
  <c r="L2861" i="7"/>
  <c r="L2862" i="7"/>
  <c r="L2863" i="7"/>
  <c r="L2864" i="7"/>
  <c r="L2865" i="7"/>
  <c r="L2866" i="7"/>
  <c r="L2867" i="7"/>
  <c r="L2868" i="7"/>
  <c r="L2869" i="7"/>
  <c r="L2870" i="7"/>
  <c r="L2871" i="7"/>
  <c r="L2872" i="7"/>
  <c r="L2873" i="7"/>
  <c r="L2874" i="7"/>
  <c r="L2875" i="7"/>
  <c r="L2876" i="7"/>
  <c r="L2877" i="7"/>
  <c r="L2878" i="7"/>
  <c r="L2879" i="7"/>
  <c r="L2880" i="7"/>
  <c r="L2881" i="7"/>
  <c r="L2882" i="7"/>
  <c r="L2883" i="7"/>
  <c r="L2884" i="7"/>
  <c r="L2885" i="7"/>
  <c r="L2886" i="7"/>
  <c r="L2887" i="7"/>
  <c r="L2888" i="7"/>
  <c r="L2889" i="7"/>
  <c r="L2890" i="7"/>
  <c r="L2891" i="7"/>
  <c r="L2892" i="7"/>
  <c r="L2893" i="7"/>
  <c r="L2894" i="7"/>
  <c r="L2895" i="7"/>
  <c r="L2896" i="7"/>
  <c r="L2897" i="7"/>
  <c r="L2898" i="7"/>
  <c r="L2899" i="7"/>
  <c r="L2900" i="7"/>
  <c r="L2901" i="7"/>
  <c r="L2902" i="7"/>
  <c r="L2903" i="7"/>
  <c r="L2904" i="7"/>
  <c r="L2905" i="7"/>
  <c r="L2906" i="7"/>
  <c r="L2907" i="7"/>
  <c r="L2908" i="7"/>
  <c r="L2909" i="7"/>
  <c r="L2910" i="7"/>
  <c r="L2911" i="7"/>
  <c r="L2912" i="7"/>
  <c r="L2913" i="7"/>
  <c r="L2914" i="7"/>
  <c r="L2915" i="7"/>
  <c r="L2916" i="7"/>
  <c r="L2917" i="7"/>
  <c r="L2918" i="7"/>
  <c r="L2919" i="7"/>
  <c r="L2920" i="7"/>
  <c r="L2921" i="7"/>
  <c r="L2922" i="7"/>
  <c r="L2923" i="7"/>
  <c r="L2924" i="7"/>
  <c r="L2925" i="7"/>
  <c r="L2926" i="7"/>
  <c r="L2927" i="7"/>
  <c r="L2928" i="7"/>
  <c r="L2929" i="7"/>
  <c r="L2930" i="7"/>
  <c r="L2931" i="7"/>
  <c r="L2932" i="7"/>
  <c r="L2933" i="7"/>
  <c r="L2934" i="7"/>
  <c r="L2935" i="7"/>
  <c r="L2936" i="7"/>
  <c r="L2937" i="7"/>
  <c r="L2938" i="7"/>
  <c r="L2939" i="7"/>
  <c r="L2940" i="7"/>
  <c r="L2941" i="7"/>
  <c r="L2942" i="7"/>
  <c r="L2943" i="7"/>
  <c r="L2944" i="7"/>
  <c r="L2945" i="7"/>
  <c r="L2946" i="7"/>
  <c r="L2947" i="7"/>
  <c r="L2948" i="7"/>
  <c r="L2949" i="7"/>
  <c r="L2950" i="7"/>
  <c r="L2951" i="7"/>
  <c r="L2952" i="7"/>
  <c r="L2953" i="7"/>
  <c r="L2954" i="7"/>
  <c r="L2955" i="7"/>
  <c r="L2956" i="7"/>
  <c r="L2957" i="7"/>
  <c r="L2958" i="7"/>
  <c r="L2959" i="7"/>
  <c r="L2960" i="7"/>
  <c r="L2961" i="7"/>
  <c r="L2962" i="7"/>
  <c r="L2963" i="7"/>
  <c r="L2964" i="7"/>
  <c r="L2965" i="7"/>
  <c r="L2966" i="7"/>
  <c r="L2967" i="7"/>
  <c r="L2968" i="7"/>
  <c r="L2969" i="7"/>
  <c r="L2970" i="7"/>
  <c r="L2971" i="7"/>
  <c r="L2972" i="7"/>
  <c r="L2973" i="7"/>
  <c r="L2974" i="7"/>
  <c r="L2975" i="7"/>
  <c r="L2976" i="7"/>
  <c r="L2977" i="7"/>
  <c r="L2978" i="7"/>
  <c r="L2979" i="7"/>
  <c r="L2980" i="7"/>
  <c r="L2981" i="7"/>
  <c r="L2982" i="7"/>
  <c r="L2983" i="7"/>
  <c r="L2984" i="7"/>
  <c r="L2985" i="7"/>
  <c r="L2986" i="7"/>
  <c r="L2987" i="7"/>
  <c r="L2988" i="7"/>
  <c r="L2989" i="7"/>
  <c r="L2990" i="7"/>
  <c r="L2991" i="7"/>
  <c r="L2992" i="7"/>
  <c r="L2993" i="7"/>
  <c r="L2994" i="7"/>
  <c r="L2995" i="7"/>
  <c r="L2996" i="7"/>
  <c r="L2997" i="7"/>
  <c r="L2998" i="7"/>
  <c r="L2999" i="7"/>
  <c r="L3000" i="7"/>
  <c r="L3001" i="7"/>
  <c r="L3002" i="7"/>
  <c r="L3003" i="7"/>
  <c r="L3004" i="7"/>
  <c r="L3005" i="7"/>
  <c r="L3006" i="7"/>
  <c r="L3007" i="7"/>
  <c r="L3008" i="7"/>
  <c r="L3009" i="7"/>
  <c r="L3010" i="7"/>
  <c r="L3011" i="7"/>
  <c r="L3012" i="7"/>
  <c r="L3013" i="7"/>
  <c r="L3014" i="7"/>
  <c r="L3015" i="7"/>
  <c r="L3016" i="7"/>
  <c r="L3017" i="7"/>
  <c r="L3018" i="7"/>
  <c r="L3019" i="7"/>
  <c r="L3020" i="7"/>
  <c r="L3021" i="7"/>
  <c r="L3022" i="7"/>
  <c r="L3023" i="7"/>
  <c r="L3024" i="7"/>
  <c r="L3025" i="7"/>
  <c r="L3026" i="7"/>
  <c r="L3027" i="7"/>
  <c r="L3028" i="7"/>
  <c r="L3029" i="7"/>
  <c r="L3030" i="7"/>
  <c r="L3031" i="7"/>
  <c r="L3032" i="7"/>
  <c r="L3033" i="7"/>
  <c r="L3034" i="7"/>
  <c r="L3035" i="7"/>
  <c r="L3036" i="7"/>
  <c r="L3037" i="7"/>
  <c r="L3038" i="7"/>
  <c r="L3039" i="7"/>
  <c r="L3040" i="7"/>
  <c r="L3041" i="7"/>
  <c r="L3042" i="7"/>
  <c r="L3043" i="7"/>
  <c r="L3044" i="7"/>
  <c r="L3045" i="7"/>
  <c r="L3046" i="7"/>
  <c r="L3047" i="7"/>
  <c r="L3048" i="7"/>
  <c r="L3049" i="7"/>
  <c r="L3050" i="7"/>
  <c r="L3051" i="7"/>
  <c r="L3052" i="7"/>
  <c r="L3053" i="7"/>
  <c r="L3054" i="7"/>
  <c r="L3055" i="7"/>
  <c r="L3056" i="7"/>
  <c r="L3057" i="7"/>
  <c r="L3058" i="7"/>
  <c r="L3059" i="7"/>
  <c r="L3060" i="7"/>
  <c r="L3061" i="7"/>
  <c r="L3062" i="7"/>
  <c r="L3063" i="7"/>
  <c r="L3064" i="7"/>
  <c r="L3065" i="7"/>
  <c r="L3066" i="7"/>
  <c r="L3067" i="7"/>
  <c r="L3068" i="7"/>
  <c r="L3069" i="7"/>
  <c r="L3070" i="7"/>
  <c r="L3071" i="7"/>
  <c r="L3072" i="7"/>
  <c r="L3073" i="7"/>
  <c r="L3074" i="7"/>
  <c r="L3075" i="7"/>
  <c r="L3076" i="7"/>
  <c r="L3077" i="7"/>
  <c r="L3078" i="7"/>
  <c r="L3079" i="7"/>
  <c r="L3080" i="7"/>
  <c r="L3081" i="7"/>
  <c r="L3082" i="7"/>
  <c r="L3083" i="7"/>
  <c r="L3084" i="7"/>
  <c r="L3085" i="7"/>
  <c r="L3086" i="7"/>
  <c r="L3087" i="7"/>
  <c r="L3088" i="7"/>
  <c r="L3089" i="7"/>
  <c r="L3090" i="7"/>
  <c r="L3091" i="7"/>
  <c r="L3092" i="7"/>
  <c r="L3093" i="7"/>
  <c r="L3094" i="7"/>
  <c r="L3095" i="7"/>
  <c r="L3096" i="7"/>
  <c r="L3097" i="7"/>
  <c r="L3098" i="7"/>
  <c r="L3099" i="7"/>
  <c r="L3100" i="7"/>
  <c r="L3101" i="7"/>
  <c r="L3102" i="7"/>
  <c r="L3103" i="7"/>
  <c r="L3104" i="7"/>
  <c r="L3105" i="7"/>
  <c r="L3106" i="7"/>
  <c r="L3107" i="7"/>
  <c r="L3108" i="7"/>
  <c r="L3109" i="7"/>
  <c r="L3110" i="7"/>
  <c r="L3111" i="7"/>
  <c r="L3112" i="7"/>
  <c r="L3113" i="7"/>
  <c r="L3114" i="7"/>
  <c r="L3115" i="7"/>
  <c r="L3116" i="7"/>
  <c r="L3117" i="7"/>
  <c r="L3118" i="7"/>
  <c r="L3119" i="7"/>
  <c r="L3120" i="7"/>
  <c r="L3121" i="7"/>
  <c r="L3122" i="7"/>
  <c r="L3123" i="7"/>
  <c r="L3124" i="7"/>
  <c r="L3125" i="7"/>
  <c r="L3126" i="7"/>
  <c r="L3127" i="7"/>
  <c r="L3128" i="7"/>
  <c r="L3129" i="7"/>
  <c r="L3130" i="7"/>
  <c r="L3131" i="7"/>
  <c r="L3132" i="7"/>
  <c r="L3133" i="7"/>
  <c r="L3134" i="7"/>
  <c r="L3135" i="7"/>
  <c r="L3136" i="7"/>
  <c r="L3137" i="7"/>
  <c r="L3138" i="7"/>
  <c r="L3139" i="7"/>
  <c r="L3140" i="7"/>
  <c r="L3141" i="7"/>
  <c r="L3142" i="7"/>
  <c r="L3143" i="7"/>
  <c r="L3144" i="7"/>
  <c r="L3145" i="7"/>
  <c r="L3146" i="7"/>
  <c r="L3147" i="7"/>
  <c r="L3148" i="7"/>
  <c r="L3149" i="7"/>
  <c r="L3150" i="7"/>
  <c r="L3151" i="7"/>
  <c r="L3152" i="7"/>
  <c r="L3153" i="7"/>
  <c r="L3154" i="7"/>
  <c r="L3155" i="7"/>
  <c r="L3156" i="7"/>
  <c r="L3157" i="7"/>
  <c r="L3158" i="7"/>
  <c r="L3159" i="7"/>
  <c r="L3160" i="7"/>
  <c r="L3161" i="7"/>
  <c r="L3162" i="7"/>
  <c r="L3163" i="7"/>
  <c r="L3164" i="7"/>
  <c r="L3165" i="7"/>
  <c r="L3166" i="7"/>
  <c r="L3167" i="7"/>
  <c r="L3168" i="7"/>
  <c r="L3169" i="7"/>
  <c r="L3170" i="7"/>
  <c r="L3171" i="7"/>
  <c r="L3172" i="7"/>
  <c r="L3173" i="7"/>
  <c r="L3174" i="7"/>
  <c r="L3175" i="7"/>
  <c r="L3176" i="7"/>
  <c r="L3177" i="7"/>
  <c r="L3178" i="7"/>
  <c r="L3179" i="7"/>
  <c r="L3180" i="7"/>
  <c r="L3181" i="7"/>
  <c r="L3182" i="7"/>
  <c r="L3183" i="7"/>
  <c r="L3184" i="7"/>
  <c r="L3185" i="7"/>
  <c r="L3186" i="7"/>
  <c r="L3187" i="7"/>
  <c r="L3188" i="7"/>
  <c r="L3189" i="7"/>
  <c r="L3190" i="7"/>
  <c r="L3191" i="7"/>
  <c r="L3192" i="7"/>
  <c r="L3193" i="7"/>
  <c r="L3194" i="7"/>
  <c r="L3195" i="7"/>
  <c r="L3196" i="7"/>
  <c r="L3197" i="7"/>
  <c r="L3198" i="7"/>
  <c r="L3199" i="7"/>
  <c r="L3200" i="7"/>
  <c r="L3201" i="7"/>
  <c r="L3202" i="7"/>
  <c r="L3203" i="7"/>
  <c r="L3204" i="7"/>
  <c r="L3205" i="7"/>
  <c r="L3206" i="7"/>
  <c r="L3207" i="7"/>
  <c r="L3208" i="7"/>
  <c r="L3209" i="7"/>
  <c r="L3210" i="7"/>
  <c r="L3211" i="7"/>
  <c r="L3212" i="7"/>
  <c r="L3213" i="7"/>
  <c r="L3214" i="7"/>
  <c r="L3215" i="7"/>
  <c r="L3216" i="7"/>
  <c r="L3217" i="7"/>
  <c r="L3218" i="7"/>
  <c r="L3219" i="7"/>
  <c r="L3220" i="7"/>
  <c r="L3221" i="7"/>
  <c r="L3222" i="7"/>
  <c r="L3223" i="7"/>
  <c r="L3224" i="7"/>
  <c r="L3225" i="7"/>
  <c r="L3226" i="7"/>
  <c r="L3227" i="7"/>
  <c r="L3228" i="7"/>
  <c r="L3229" i="7"/>
  <c r="L3230" i="7"/>
  <c r="L3231" i="7"/>
  <c r="L3232" i="7"/>
  <c r="L3233" i="7"/>
  <c r="L3234" i="7"/>
  <c r="L3235" i="7"/>
  <c r="L3236" i="7"/>
  <c r="L3237" i="7"/>
  <c r="L3238" i="7"/>
  <c r="L3239" i="7"/>
  <c r="L3240" i="7"/>
  <c r="L3241" i="7"/>
  <c r="L3242" i="7"/>
  <c r="L3243" i="7"/>
  <c r="L3244" i="7"/>
  <c r="L3245" i="7"/>
  <c r="L3246" i="7"/>
  <c r="L3247" i="7"/>
  <c r="L3248" i="7"/>
  <c r="L3249" i="7"/>
  <c r="L3250" i="7"/>
  <c r="L3251" i="7"/>
  <c r="L3252" i="7"/>
  <c r="L3253" i="7"/>
  <c r="L3254" i="7"/>
  <c r="L3255" i="7"/>
  <c r="L3256" i="7"/>
  <c r="L3257" i="7"/>
  <c r="L3258" i="7"/>
  <c r="L3259" i="7"/>
  <c r="L3260" i="7"/>
  <c r="L3261" i="7"/>
  <c r="L3262" i="7"/>
  <c r="L3263" i="7"/>
  <c r="L3264" i="7"/>
  <c r="L3265" i="7"/>
  <c r="L3266" i="7"/>
  <c r="L3267" i="7"/>
  <c r="L3268" i="7"/>
  <c r="L3269" i="7"/>
  <c r="L3270" i="7"/>
  <c r="L3271" i="7"/>
  <c r="L3272" i="7"/>
  <c r="L3273" i="7"/>
  <c r="L3274" i="7"/>
  <c r="L3275" i="7"/>
  <c r="L3276" i="7"/>
  <c r="L3277" i="7"/>
  <c r="L3278" i="7"/>
  <c r="L3279" i="7"/>
  <c r="L3280" i="7"/>
  <c r="L3281" i="7"/>
  <c r="L3282" i="7"/>
  <c r="L3283" i="7"/>
  <c r="L3284" i="7"/>
  <c r="L3285" i="7"/>
  <c r="L3286" i="7"/>
  <c r="L3287" i="7"/>
  <c r="L3288" i="7"/>
  <c r="L3289" i="7"/>
  <c r="L3290" i="7"/>
  <c r="L3291" i="7"/>
  <c r="L3292" i="7"/>
  <c r="L3293" i="7"/>
  <c r="L3294" i="7"/>
  <c r="L3295" i="7"/>
  <c r="L3296" i="7"/>
  <c r="L3297" i="7"/>
  <c r="L3298" i="7"/>
  <c r="L3299" i="7"/>
  <c r="L3300" i="7"/>
  <c r="L3301" i="7"/>
  <c r="L3302" i="7"/>
  <c r="L3303" i="7"/>
  <c r="L3304" i="7"/>
  <c r="L3305" i="7"/>
  <c r="L3306" i="7"/>
  <c r="L3307" i="7"/>
  <c r="L3308" i="7"/>
  <c r="L3309" i="7"/>
  <c r="L3310" i="7"/>
  <c r="L3311" i="7"/>
  <c r="L3312" i="7"/>
  <c r="L3313" i="7"/>
  <c r="L3314" i="7"/>
  <c r="L3315" i="7"/>
  <c r="L3316" i="7"/>
  <c r="L3317" i="7"/>
  <c r="L3318" i="7"/>
  <c r="L3319" i="7"/>
  <c r="L3320" i="7"/>
  <c r="L3321" i="7"/>
  <c r="L3322" i="7"/>
  <c r="L3323" i="7"/>
  <c r="L3324" i="7"/>
  <c r="L3325" i="7"/>
  <c r="L3326" i="7"/>
  <c r="L3327" i="7"/>
  <c r="L3328" i="7"/>
  <c r="L3329" i="7"/>
  <c r="L3330" i="7"/>
  <c r="L3331" i="7"/>
  <c r="L3332" i="7"/>
  <c r="L3333" i="7"/>
  <c r="L3334" i="7"/>
  <c r="L3335" i="7"/>
  <c r="L3336" i="7"/>
  <c r="L3337" i="7"/>
  <c r="L3338" i="7"/>
  <c r="L3339" i="7"/>
  <c r="L3340" i="7"/>
  <c r="L3341" i="7"/>
  <c r="L3342" i="7"/>
  <c r="L3343" i="7"/>
  <c r="L3344" i="7"/>
  <c r="L3345" i="7"/>
  <c r="L3346" i="7"/>
  <c r="L3347" i="7"/>
  <c r="L3348" i="7"/>
  <c r="L3349" i="7"/>
  <c r="L3350" i="7"/>
  <c r="L3351" i="7"/>
  <c r="L3352" i="7"/>
  <c r="L3353" i="7"/>
  <c r="L3354" i="7"/>
  <c r="L3355" i="7"/>
  <c r="L3356" i="7"/>
  <c r="L3357" i="7"/>
  <c r="L3358" i="7"/>
  <c r="L3359" i="7"/>
  <c r="L3360" i="7"/>
  <c r="L3361" i="7"/>
  <c r="L3362" i="7"/>
  <c r="L3363" i="7"/>
  <c r="L3364" i="7"/>
  <c r="L3365" i="7"/>
  <c r="L3366" i="7"/>
  <c r="L3367" i="7"/>
  <c r="L3368" i="7"/>
  <c r="L3369" i="7"/>
  <c r="L3370" i="7"/>
  <c r="L3371" i="7"/>
  <c r="L3372" i="7"/>
  <c r="L3373" i="7"/>
  <c r="L3374" i="7"/>
  <c r="L3375" i="7"/>
  <c r="L3376" i="7"/>
  <c r="L3377" i="7"/>
  <c r="L3378" i="7"/>
  <c r="L3379" i="7"/>
  <c r="L3380" i="7"/>
  <c r="L3381" i="7"/>
  <c r="L3382" i="7"/>
  <c r="L3383" i="7"/>
  <c r="L3384" i="7"/>
  <c r="L3385" i="7"/>
  <c r="L3386" i="7"/>
  <c r="L3387" i="7"/>
  <c r="L3388" i="7"/>
  <c r="L3389" i="7"/>
  <c r="L3390" i="7"/>
  <c r="L3391" i="7"/>
  <c r="L3392" i="7"/>
  <c r="L3393" i="7"/>
  <c r="L3394" i="7"/>
  <c r="L3395" i="7"/>
  <c r="L3396" i="7"/>
  <c r="L3397" i="7"/>
  <c r="L3398" i="7"/>
  <c r="L3399" i="7"/>
  <c r="L3400" i="7"/>
  <c r="L3401" i="7"/>
  <c r="L3402" i="7"/>
  <c r="L3403" i="7"/>
  <c r="L3404" i="7"/>
  <c r="L3405" i="7"/>
  <c r="L3406" i="7"/>
  <c r="L3407" i="7"/>
  <c r="L3408" i="7"/>
  <c r="L3409" i="7"/>
  <c r="L3410" i="7"/>
  <c r="L3411" i="7"/>
  <c r="L3412" i="7"/>
  <c r="L3413" i="7"/>
  <c r="L3414" i="7"/>
  <c r="L3415" i="7"/>
  <c r="L3416" i="7"/>
  <c r="L3417" i="7"/>
  <c r="L3418" i="7"/>
  <c r="L3419" i="7"/>
  <c r="L3420" i="7"/>
  <c r="L3421" i="7"/>
  <c r="L3422" i="7"/>
  <c r="L3423" i="7"/>
  <c r="L3424" i="7"/>
  <c r="L3425" i="7"/>
  <c r="L3426" i="7"/>
  <c r="L3427" i="7"/>
  <c r="L3428" i="7"/>
  <c r="L3429" i="7"/>
  <c r="L3430" i="7"/>
  <c r="L3431" i="7"/>
  <c r="L3432" i="7"/>
  <c r="L3433" i="7"/>
  <c r="L3434" i="7"/>
  <c r="L3435" i="7"/>
  <c r="L3436" i="7"/>
  <c r="L3437" i="7"/>
  <c r="L3438" i="7"/>
  <c r="L3439" i="7"/>
  <c r="L3440" i="7"/>
  <c r="L3441" i="7"/>
  <c r="L3442" i="7"/>
  <c r="L3443" i="7"/>
  <c r="L3444" i="7"/>
  <c r="L3445" i="7"/>
  <c r="L3446" i="7"/>
  <c r="L3447" i="7"/>
  <c r="L3448" i="7"/>
  <c r="L3449" i="7"/>
  <c r="L3450" i="7"/>
  <c r="L3451" i="7"/>
  <c r="L3452" i="7"/>
  <c r="L3453" i="7"/>
  <c r="L3454" i="7"/>
  <c r="L3455" i="7"/>
  <c r="L3456" i="7"/>
  <c r="L3457" i="7"/>
  <c r="L3458" i="7"/>
  <c r="L3459" i="7"/>
  <c r="L3460" i="7"/>
  <c r="L3461" i="7"/>
  <c r="L3462" i="7"/>
  <c r="L3463" i="7"/>
  <c r="L3464" i="7"/>
  <c r="L3465" i="7"/>
  <c r="L3466" i="7"/>
  <c r="L3467" i="7"/>
  <c r="L3468" i="7"/>
  <c r="L3469" i="7"/>
  <c r="L3470" i="7"/>
  <c r="L3471" i="7"/>
  <c r="L3472" i="7"/>
  <c r="L3473" i="7"/>
  <c r="L3474" i="7"/>
  <c r="L3475" i="7"/>
  <c r="L3476" i="7"/>
  <c r="L3477" i="7"/>
  <c r="L3478" i="7"/>
  <c r="L3479" i="7"/>
  <c r="L3480" i="7"/>
  <c r="L3481" i="7"/>
  <c r="L3482" i="7"/>
  <c r="L3483" i="7"/>
  <c r="L3484" i="7"/>
  <c r="L3485" i="7"/>
  <c r="L3486" i="7"/>
  <c r="L3487" i="7"/>
  <c r="L3488" i="7"/>
  <c r="L3489" i="7"/>
  <c r="L3490" i="7"/>
  <c r="L3491" i="7"/>
  <c r="L3492" i="7"/>
  <c r="L3493" i="7"/>
  <c r="L3494" i="7"/>
  <c r="L3495" i="7"/>
  <c r="L3496" i="7"/>
  <c r="L3497" i="7"/>
  <c r="L3498" i="7"/>
  <c r="L3499" i="7"/>
  <c r="L3500" i="7"/>
  <c r="L3501" i="7"/>
  <c r="L3502" i="7"/>
  <c r="L3503" i="7"/>
  <c r="L3504" i="7"/>
  <c r="L3505" i="7"/>
  <c r="L3506" i="7"/>
  <c r="L3507" i="7"/>
  <c r="L3508" i="7"/>
  <c r="L3509" i="7"/>
  <c r="L3510" i="7"/>
  <c r="L3511" i="7"/>
  <c r="L3512" i="7"/>
  <c r="L3513" i="7"/>
  <c r="L3514" i="7"/>
  <c r="L3515" i="7"/>
  <c r="L3516" i="7"/>
  <c r="L3517" i="7"/>
  <c r="L3518" i="7"/>
  <c r="L3519" i="7"/>
  <c r="L3520" i="7"/>
  <c r="L3521" i="7"/>
  <c r="L3522" i="7"/>
  <c r="L3523" i="7"/>
  <c r="L3524" i="7"/>
  <c r="L3525" i="7"/>
  <c r="L3526" i="7"/>
  <c r="L3527" i="7"/>
  <c r="L3528" i="7"/>
  <c r="L3529" i="7"/>
  <c r="L3530" i="7"/>
  <c r="L3531" i="7"/>
  <c r="L3532" i="7"/>
  <c r="L3533" i="7"/>
  <c r="L3534" i="7"/>
  <c r="L3535" i="7"/>
  <c r="L3536" i="7"/>
  <c r="L3537" i="7"/>
  <c r="L3538" i="7"/>
  <c r="L3539" i="7"/>
  <c r="L3540" i="7"/>
  <c r="L3541" i="7"/>
  <c r="L3542" i="7"/>
  <c r="L3543" i="7"/>
  <c r="L3544" i="7"/>
  <c r="L3545" i="7"/>
  <c r="L3546" i="7"/>
  <c r="L3547" i="7"/>
  <c r="L3548" i="7"/>
  <c r="L3549" i="7"/>
  <c r="L3550" i="7"/>
  <c r="L3551" i="7"/>
  <c r="L3552" i="7"/>
  <c r="L3553" i="7"/>
  <c r="L3554" i="7"/>
  <c r="L3555" i="7"/>
  <c r="L3556" i="7"/>
  <c r="L3557" i="7"/>
  <c r="L3558" i="7"/>
  <c r="L3559" i="7"/>
  <c r="L3560" i="7"/>
  <c r="L3561" i="7"/>
  <c r="L3562" i="7"/>
  <c r="L3563" i="7"/>
  <c r="L3564" i="7"/>
  <c r="L3565" i="7"/>
  <c r="L3566" i="7"/>
  <c r="L3567" i="7"/>
  <c r="L3568" i="7"/>
  <c r="L3569" i="7"/>
  <c r="L3570" i="7"/>
  <c r="L3571" i="7"/>
  <c r="L3572" i="7"/>
  <c r="L3573" i="7"/>
  <c r="L3574" i="7"/>
  <c r="L3575" i="7"/>
  <c r="L3576" i="7"/>
  <c r="L3577" i="7"/>
  <c r="L3578" i="7"/>
  <c r="L3579" i="7"/>
  <c r="L3580" i="7"/>
  <c r="L3581" i="7"/>
  <c r="L3582" i="7"/>
  <c r="L3583" i="7"/>
  <c r="L3584" i="7"/>
  <c r="L3585" i="7"/>
  <c r="L3586" i="7"/>
  <c r="L3587" i="7"/>
  <c r="L3588" i="7"/>
  <c r="L3589" i="7"/>
  <c r="L3590" i="7"/>
  <c r="L3591" i="7"/>
  <c r="L3592" i="7"/>
  <c r="L3593" i="7"/>
  <c r="L3594" i="7"/>
  <c r="L3595" i="7"/>
  <c r="L3596" i="7"/>
  <c r="L3597" i="7"/>
  <c r="L3598" i="7"/>
  <c r="L3599" i="7"/>
  <c r="L3600" i="7"/>
  <c r="L3601" i="7"/>
  <c r="L3602" i="7"/>
  <c r="L3603" i="7"/>
  <c r="L3604" i="7"/>
  <c r="L3605" i="7"/>
  <c r="L3606" i="7"/>
  <c r="L3607" i="7"/>
  <c r="L3608" i="7"/>
  <c r="L3609" i="7"/>
  <c r="L3610" i="7"/>
  <c r="L3611" i="7"/>
  <c r="L3612" i="7"/>
  <c r="L3613" i="7"/>
  <c r="L3614" i="7"/>
  <c r="L3615" i="7"/>
  <c r="L3616" i="7"/>
  <c r="L3617" i="7"/>
  <c r="L3618" i="7"/>
  <c r="L3619" i="7"/>
  <c r="L3620" i="7"/>
  <c r="L3621" i="7"/>
  <c r="L3622" i="7"/>
  <c r="L3623" i="7"/>
  <c r="L3624" i="7"/>
  <c r="L3625" i="7"/>
  <c r="L3626" i="7"/>
  <c r="L3627" i="7"/>
  <c r="L3628" i="7"/>
  <c r="L3629" i="7"/>
  <c r="L3630" i="7"/>
  <c r="L3631" i="7"/>
  <c r="L3632" i="7"/>
  <c r="L3633" i="7"/>
  <c r="L3634" i="7"/>
  <c r="L3635" i="7"/>
  <c r="L3636" i="7"/>
  <c r="L3637" i="7"/>
  <c r="L3638" i="7"/>
  <c r="L3639" i="7"/>
  <c r="L3640" i="7"/>
  <c r="L3641" i="7"/>
  <c r="L3642" i="7"/>
  <c r="L3643" i="7"/>
  <c r="L3644" i="7"/>
  <c r="L3645" i="7"/>
  <c r="L3646" i="7"/>
  <c r="L3647" i="7"/>
  <c r="L3648" i="7"/>
  <c r="L3649" i="7"/>
  <c r="L3650" i="7"/>
  <c r="L3651" i="7"/>
  <c r="L3652" i="7"/>
  <c r="L3653" i="7"/>
  <c r="L3654" i="7"/>
  <c r="L3655" i="7"/>
  <c r="L3656" i="7"/>
  <c r="L3657" i="7"/>
  <c r="L3658" i="7"/>
  <c r="L3659" i="7"/>
  <c r="L3660" i="7"/>
  <c r="L3661" i="7"/>
  <c r="L3662" i="7"/>
  <c r="L3663" i="7"/>
  <c r="L3664" i="7"/>
  <c r="L3665" i="7"/>
  <c r="L3666" i="7"/>
  <c r="L3667" i="7"/>
  <c r="L3668" i="7"/>
  <c r="L3669" i="7"/>
  <c r="L3670" i="7"/>
  <c r="L3671" i="7"/>
  <c r="L3672" i="7"/>
  <c r="L3673" i="7"/>
  <c r="L3674" i="7"/>
  <c r="L3675" i="7"/>
  <c r="L3676" i="7"/>
  <c r="L3677" i="7"/>
  <c r="L3678" i="7"/>
  <c r="L3679" i="7"/>
  <c r="L3680" i="7"/>
  <c r="L3681" i="7"/>
  <c r="L3682" i="7"/>
  <c r="L3683" i="7"/>
  <c r="L3684" i="7"/>
  <c r="L3685" i="7"/>
  <c r="L3686" i="7"/>
  <c r="L3687" i="7"/>
  <c r="L3688" i="7"/>
  <c r="L3689" i="7"/>
  <c r="L3690" i="7"/>
  <c r="L3691" i="7"/>
  <c r="L3692" i="7"/>
  <c r="L3693" i="7"/>
  <c r="L3694" i="7"/>
  <c r="L3695" i="7"/>
  <c r="L3696" i="7"/>
  <c r="L3697" i="7"/>
  <c r="L3698" i="7"/>
  <c r="L3699" i="7"/>
  <c r="L3700" i="7"/>
  <c r="L3701" i="7"/>
  <c r="L3702" i="7"/>
  <c r="L3703" i="7"/>
  <c r="L3704" i="7"/>
  <c r="L3705" i="7"/>
  <c r="L3706" i="7"/>
  <c r="L3707" i="7"/>
  <c r="L3708" i="7"/>
  <c r="L3709" i="7"/>
  <c r="L3710" i="7"/>
  <c r="L3711" i="7"/>
  <c r="L3712" i="7"/>
  <c r="L3713" i="7"/>
  <c r="L3714" i="7"/>
  <c r="L3715" i="7"/>
  <c r="L3716" i="7"/>
  <c r="L3717" i="7"/>
  <c r="L3718" i="7"/>
  <c r="L3719" i="7"/>
  <c r="L3720" i="7"/>
  <c r="L3721" i="7"/>
  <c r="L3722" i="7"/>
  <c r="L3723" i="7"/>
  <c r="L3724" i="7"/>
  <c r="L3725" i="7"/>
  <c r="L3726" i="7"/>
  <c r="L3727" i="7"/>
  <c r="L3728" i="7"/>
  <c r="L3729" i="7"/>
  <c r="L3730" i="7"/>
  <c r="L3731" i="7"/>
  <c r="L3732" i="7"/>
  <c r="L3733" i="7"/>
  <c r="L3734" i="7"/>
  <c r="L3735" i="7"/>
  <c r="L3736" i="7"/>
  <c r="L3737" i="7"/>
  <c r="L3738" i="7"/>
  <c r="L3739" i="7"/>
  <c r="L3740" i="7"/>
  <c r="L3741" i="7"/>
  <c r="L3742" i="7"/>
  <c r="L3743" i="7"/>
  <c r="L3744" i="7"/>
  <c r="L3745" i="7"/>
  <c r="L3746" i="7"/>
  <c r="L3747" i="7"/>
  <c r="L3748" i="7"/>
  <c r="L3749" i="7"/>
  <c r="L3750" i="7"/>
  <c r="L3751" i="7"/>
  <c r="L3752" i="7"/>
  <c r="L3753" i="7"/>
  <c r="L3754" i="7"/>
  <c r="L3755" i="7"/>
  <c r="L3756" i="7"/>
  <c r="L3757" i="7"/>
  <c r="L3758" i="7"/>
  <c r="L3759" i="7"/>
  <c r="L3760" i="7"/>
  <c r="L3761" i="7"/>
  <c r="L3762" i="7"/>
  <c r="L3763" i="7"/>
  <c r="L3764" i="7"/>
  <c r="L3765" i="7"/>
  <c r="L3766" i="7"/>
  <c r="L3767" i="7"/>
  <c r="L3768" i="7"/>
  <c r="L3769" i="7"/>
  <c r="L3770" i="7"/>
  <c r="L3771" i="7"/>
  <c r="L3772" i="7"/>
  <c r="L3773" i="7"/>
  <c r="L3774" i="7"/>
  <c r="L3775" i="7"/>
  <c r="L3776" i="7"/>
  <c r="L3777" i="7"/>
  <c r="L3778" i="7"/>
  <c r="L3779" i="7"/>
  <c r="L3780" i="7"/>
  <c r="L3781" i="7"/>
  <c r="L3782" i="7"/>
  <c r="L3783" i="7"/>
  <c r="L3784" i="7"/>
  <c r="L3785" i="7"/>
  <c r="L3786" i="7"/>
  <c r="L3787" i="7"/>
  <c r="L3788" i="7"/>
  <c r="L3789" i="7"/>
  <c r="L3790" i="7"/>
  <c r="L3791" i="7"/>
  <c r="L3792" i="7"/>
  <c r="L3793" i="7"/>
  <c r="L3794" i="7"/>
  <c r="L3795" i="7"/>
  <c r="L3796" i="7"/>
  <c r="L3797" i="7"/>
  <c r="L3798" i="7"/>
  <c r="L3799" i="7"/>
  <c r="L3800" i="7"/>
  <c r="L3801" i="7"/>
  <c r="L3802" i="7"/>
  <c r="L3803" i="7"/>
  <c r="L3804" i="7"/>
  <c r="L3805" i="7"/>
  <c r="L3806" i="7"/>
  <c r="L3807" i="7"/>
  <c r="L3808" i="7"/>
  <c r="L3809" i="7"/>
  <c r="L3810" i="7"/>
  <c r="L3811" i="7"/>
  <c r="L3812" i="7"/>
  <c r="L3813" i="7"/>
  <c r="L3814" i="7"/>
  <c r="L3815" i="7"/>
  <c r="L3816" i="7"/>
  <c r="L3817" i="7"/>
  <c r="L3818" i="7"/>
  <c r="L3819" i="7"/>
  <c r="L3820" i="7"/>
  <c r="L3821" i="7"/>
  <c r="L3822" i="7"/>
  <c r="L3823" i="7"/>
  <c r="L3824" i="7"/>
  <c r="L3825" i="7"/>
  <c r="L3826" i="7"/>
  <c r="L3827" i="7"/>
  <c r="L3828" i="7"/>
  <c r="L3829" i="7"/>
  <c r="L3830" i="7"/>
  <c r="L3831" i="7"/>
  <c r="L3832" i="7"/>
  <c r="L3833" i="7"/>
  <c r="L3834" i="7"/>
  <c r="L3835" i="7"/>
  <c r="L3836" i="7"/>
  <c r="L3837" i="7"/>
  <c r="L3838" i="7"/>
  <c r="L3839" i="7"/>
  <c r="L3840" i="7"/>
  <c r="L3841" i="7"/>
  <c r="L3842" i="7"/>
  <c r="L3843" i="7"/>
  <c r="L3844" i="7"/>
  <c r="L3845" i="7"/>
  <c r="L3846" i="7"/>
  <c r="L3847" i="7"/>
  <c r="L3848" i="7"/>
  <c r="L3849" i="7"/>
  <c r="L3850" i="7"/>
  <c r="L3851" i="7"/>
  <c r="L3852" i="7"/>
  <c r="L3853" i="7"/>
  <c r="L3854" i="7"/>
  <c r="L3855" i="7"/>
  <c r="L3856" i="7"/>
  <c r="L3857" i="7"/>
  <c r="L3858" i="7"/>
  <c r="L3859" i="7"/>
  <c r="L3860" i="7"/>
  <c r="L3861" i="7"/>
  <c r="L3862" i="7"/>
  <c r="L3863" i="7"/>
  <c r="L3864" i="7"/>
  <c r="L3865" i="7"/>
  <c r="L3866" i="7"/>
  <c r="L3867" i="7"/>
  <c r="L3868" i="7"/>
  <c r="L3869" i="7"/>
  <c r="L3870" i="7"/>
  <c r="L3871" i="7"/>
  <c r="L3872" i="7"/>
  <c r="L3873" i="7"/>
  <c r="L3874" i="7"/>
  <c r="L3875" i="7"/>
  <c r="L3876" i="7"/>
  <c r="L3877" i="7"/>
  <c r="L3878" i="7"/>
  <c r="L3879" i="7"/>
  <c r="L3880" i="7"/>
  <c r="L3881" i="7"/>
  <c r="L3882" i="7"/>
  <c r="L3883" i="7"/>
  <c r="L3884" i="7"/>
  <c r="L3885" i="7"/>
  <c r="L3886" i="7"/>
  <c r="L3887" i="7"/>
  <c r="L3888" i="7"/>
  <c r="L3889" i="7"/>
  <c r="L3890" i="7"/>
  <c r="L3891" i="7"/>
  <c r="L3892" i="7"/>
  <c r="L3893" i="7"/>
  <c r="L3894" i="7"/>
  <c r="L3895" i="7"/>
  <c r="L3896" i="7"/>
  <c r="L3897" i="7"/>
  <c r="L3898" i="7"/>
  <c r="L3899" i="7"/>
  <c r="L3900" i="7"/>
  <c r="L3901" i="7"/>
  <c r="L3902" i="7"/>
  <c r="L3903" i="7"/>
  <c r="L3904" i="7"/>
  <c r="L3905" i="7"/>
  <c r="L3906" i="7"/>
  <c r="L3907" i="7"/>
  <c r="L3908" i="7"/>
  <c r="L3909" i="7"/>
  <c r="L3910" i="7"/>
  <c r="L3911" i="7"/>
  <c r="L3912" i="7"/>
  <c r="L3913" i="7"/>
  <c r="L3914" i="7"/>
  <c r="L3915" i="7"/>
  <c r="L3916" i="7"/>
  <c r="L3917" i="7"/>
  <c r="L3918" i="7"/>
  <c r="L3919" i="7"/>
  <c r="L3920" i="7"/>
  <c r="L3921" i="7"/>
  <c r="L3922" i="7"/>
  <c r="L3923" i="7"/>
  <c r="L3924" i="7"/>
  <c r="L3925" i="7"/>
  <c r="L3926" i="7"/>
  <c r="L3927" i="7"/>
  <c r="L3928" i="7"/>
  <c r="L3929" i="7"/>
  <c r="L3930" i="7"/>
  <c r="L3931" i="7"/>
  <c r="L3932" i="7"/>
  <c r="L3933" i="7"/>
  <c r="L3934" i="7"/>
  <c r="L3935" i="7"/>
  <c r="L3936" i="7"/>
  <c r="L3937" i="7"/>
  <c r="L3938" i="7"/>
  <c r="L3939" i="7"/>
  <c r="L3940" i="7"/>
  <c r="L3941" i="7"/>
  <c r="L3942" i="7"/>
  <c r="L3943" i="7"/>
  <c r="L3944" i="7"/>
  <c r="L3945" i="7"/>
  <c r="L3946" i="7"/>
  <c r="L3947" i="7"/>
  <c r="L3948" i="7"/>
  <c r="L3949" i="7"/>
  <c r="L3950" i="7"/>
  <c r="L3951" i="7"/>
  <c r="L3952" i="7"/>
  <c r="L3953" i="7"/>
  <c r="L3954" i="7"/>
  <c r="L3955" i="7"/>
  <c r="L3956" i="7"/>
  <c r="L3957" i="7"/>
  <c r="L3958" i="7"/>
  <c r="L3959" i="7"/>
  <c r="L3960" i="7"/>
  <c r="L3961" i="7"/>
  <c r="L3962" i="7"/>
  <c r="L3963" i="7"/>
  <c r="L3964" i="7"/>
  <c r="L3965" i="7"/>
  <c r="L3966" i="7"/>
  <c r="L3967" i="7"/>
  <c r="L3968" i="7"/>
  <c r="L3969" i="7"/>
  <c r="L3970" i="7"/>
  <c r="L3971" i="7"/>
  <c r="L3972" i="7"/>
  <c r="L3973" i="7"/>
  <c r="L3974" i="7"/>
  <c r="L3975" i="7"/>
  <c r="L3976" i="7"/>
  <c r="L3977" i="7"/>
  <c r="L3978" i="7"/>
  <c r="L3979" i="7"/>
  <c r="L3980" i="7"/>
  <c r="L3981" i="7"/>
  <c r="L3982" i="7"/>
  <c r="L3983" i="7"/>
  <c r="L3984" i="7"/>
  <c r="L3985" i="7"/>
  <c r="L3986" i="7"/>
  <c r="L3987" i="7"/>
  <c r="L3988" i="7"/>
  <c r="L3989" i="7"/>
  <c r="L3990" i="7"/>
  <c r="L3991" i="7"/>
  <c r="L3992" i="7"/>
  <c r="L3993" i="7"/>
  <c r="L3994" i="7"/>
  <c r="L3995" i="7"/>
  <c r="L3996" i="7"/>
  <c r="L3997" i="7"/>
  <c r="L3998" i="7"/>
  <c r="L3999" i="7"/>
  <c r="L4000" i="7"/>
  <c r="L4001" i="7"/>
  <c r="L4002" i="7"/>
  <c r="L4003" i="7"/>
  <c r="L4004" i="7"/>
  <c r="L4005" i="7"/>
  <c r="L4006" i="7"/>
  <c r="L4007" i="7"/>
  <c r="L4008" i="7"/>
  <c r="L4009" i="7"/>
  <c r="L4010" i="7"/>
  <c r="L4011" i="7"/>
  <c r="L4012" i="7"/>
  <c r="L4013" i="7"/>
  <c r="L4014" i="7"/>
  <c r="L4015" i="7"/>
  <c r="L4016" i="7"/>
  <c r="L4017" i="7"/>
  <c r="L4018" i="7"/>
  <c r="L4019" i="7"/>
  <c r="L4020" i="7"/>
  <c r="L4021" i="7"/>
  <c r="L4022" i="7"/>
  <c r="L4023" i="7"/>
  <c r="L4024" i="7"/>
  <c r="L4025" i="7"/>
  <c r="L4026" i="7"/>
  <c r="L4027" i="7"/>
  <c r="L4028" i="7"/>
  <c r="L4029" i="7"/>
  <c r="L4030" i="7"/>
  <c r="L4031" i="7"/>
  <c r="L4032" i="7"/>
  <c r="L4033" i="7"/>
  <c r="L4034" i="7"/>
  <c r="L4035" i="7"/>
  <c r="L4036" i="7"/>
  <c r="L4037" i="7"/>
  <c r="L4038" i="7"/>
  <c r="L4039" i="7"/>
  <c r="L4040" i="7"/>
  <c r="L4041" i="7"/>
  <c r="L4042" i="7"/>
  <c r="L4043" i="7"/>
  <c r="L4044" i="7"/>
  <c r="L4045" i="7"/>
  <c r="L4046" i="7"/>
  <c r="L4047" i="7"/>
  <c r="L4048" i="7"/>
  <c r="L4049" i="7"/>
  <c r="L4050" i="7"/>
  <c r="L4051" i="7"/>
  <c r="L4052" i="7"/>
  <c r="L4053" i="7"/>
  <c r="L4054" i="7"/>
  <c r="L4055" i="7"/>
  <c r="L4056" i="7"/>
  <c r="L4057" i="7"/>
  <c r="L4058" i="7"/>
  <c r="L4059" i="7"/>
  <c r="L4060" i="7"/>
  <c r="L4061" i="7"/>
  <c r="L4062" i="7"/>
  <c r="L4063" i="7"/>
  <c r="L4064" i="7"/>
  <c r="L4065" i="7"/>
  <c r="L4066" i="7"/>
  <c r="L4067" i="7"/>
  <c r="L4068" i="7"/>
  <c r="L4069" i="7"/>
  <c r="L4070" i="7"/>
  <c r="L4071" i="7"/>
  <c r="L4072" i="7"/>
  <c r="L4073" i="7"/>
  <c r="L4074" i="7"/>
  <c r="L4075" i="7"/>
  <c r="L4076" i="7"/>
  <c r="L4077" i="7"/>
  <c r="L4078" i="7"/>
  <c r="L4079" i="7"/>
  <c r="L4080" i="7"/>
  <c r="L4081" i="7"/>
  <c r="L4082" i="7"/>
  <c r="L4083" i="7"/>
  <c r="L4084" i="7"/>
  <c r="L4085" i="7"/>
  <c r="L4086" i="7"/>
  <c r="L4087" i="7"/>
  <c r="L4088" i="7"/>
  <c r="L4089" i="7"/>
  <c r="L4090" i="7"/>
  <c r="L4091" i="7"/>
  <c r="L4092" i="7"/>
  <c r="L4093" i="7"/>
  <c r="L4094" i="7"/>
  <c r="L4095" i="7"/>
  <c r="L4096" i="7"/>
  <c r="L4097" i="7"/>
  <c r="L4098" i="7"/>
  <c r="L4099" i="7"/>
  <c r="L4100" i="7"/>
  <c r="L4101" i="7"/>
  <c r="L4102" i="7"/>
  <c r="L4103" i="7"/>
  <c r="L4104" i="7"/>
  <c r="L4105" i="7"/>
  <c r="L4106" i="7"/>
  <c r="L4107" i="7"/>
  <c r="L4108" i="7"/>
  <c r="L4109" i="7"/>
  <c r="L4110" i="7"/>
  <c r="L4111" i="7"/>
  <c r="L4112" i="7"/>
  <c r="L4113" i="7"/>
  <c r="L4114" i="7"/>
  <c r="L4115" i="7"/>
  <c r="L4116" i="7"/>
  <c r="L4117" i="7"/>
  <c r="L4118" i="7"/>
  <c r="L4119" i="7"/>
  <c r="L4120" i="7"/>
  <c r="L4121" i="7"/>
  <c r="L4122" i="7"/>
  <c r="L4123" i="7"/>
  <c r="L4124" i="7"/>
  <c r="L4125" i="7"/>
  <c r="L4126" i="7"/>
  <c r="L4127" i="7"/>
  <c r="L4128" i="7"/>
  <c r="L4129" i="7"/>
  <c r="L4130" i="7"/>
  <c r="L4131" i="7"/>
  <c r="L4132" i="7"/>
  <c r="L4133" i="7"/>
  <c r="L4134" i="7"/>
  <c r="L4135" i="7"/>
  <c r="L4136" i="7"/>
  <c r="L4137" i="7"/>
  <c r="L4138" i="7"/>
  <c r="L4139" i="7"/>
  <c r="L4140" i="7"/>
  <c r="L4141" i="7"/>
  <c r="L4142" i="7"/>
  <c r="L4143" i="7"/>
  <c r="L4144" i="7"/>
  <c r="L4145" i="7"/>
  <c r="L4146" i="7"/>
  <c r="L4147" i="7"/>
  <c r="L4148" i="7"/>
  <c r="L4149" i="7"/>
  <c r="L4150" i="7"/>
  <c r="L4151" i="7"/>
  <c r="L4152" i="7"/>
  <c r="L4153" i="7"/>
  <c r="L4154" i="7"/>
  <c r="L4155" i="7"/>
  <c r="L4156" i="7"/>
  <c r="L4157" i="7"/>
  <c r="L4158" i="7"/>
  <c r="L4159" i="7"/>
  <c r="L4160" i="7"/>
  <c r="L4161" i="7"/>
  <c r="L4162" i="7"/>
  <c r="L4163" i="7"/>
  <c r="L4164" i="7"/>
  <c r="L4165" i="7"/>
  <c r="L4166" i="7"/>
  <c r="L4167" i="7"/>
  <c r="L4168" i="7"/>
  <c r="L4169" i="7"/>
  <c r="L4170" i="7"/>
  <c r="L4171" i="7"/>
  <c r="L4172" i="7"/>
  <c r="L4173" i="7"/>
  <c r="L4174" i="7"/>
  <c r="L4175" i="7"/>
  <c r="L4176" i="7"/>
  <c r="L4177" i="7"/>
  <c r="L4178" i="7"/>
  <c r="L4179" i="7"/>
  <c r="L4180" i="7"/>
  <c r="L4181" i="7"/>
  <c r="L4182" i="7"/>
  <c r="L4183" i="7"/>
  <c r="L4184" i="7"/>
  <c r="L4185" i="7"/>
  <c r="L4186" i="7"/>
  <c r="L4187" i="7"/>
  <c r="L4188" i="7"/>
  <c r="L4189" i="7"/>
  <c r="L4190" i="7"/>
  <c r="L4191" i="7"/>
  <c r="L4192" i="7"/>
  <c r="L4193" i="7"/>
  <c r="L4194" i="7"/>
  <c r="L4195" i="7"/>
  <c r="L4196" i="7"/>
  <c r="L4197" i="7"/>
  <c r="L4198" i="7"/>
  <c r="L4199" i="7"/>
  <c r="L4200" i="7"/>
  <c r="L4201" i="7"/>
  <c r="L4202" i="7"/>
  <c r="L4203" i="7"/>
  <c r="L4204" i="7"/>
  <c r="L4205" i="7"/>
  <c r="L4206" i="7"/>
  <c r="L4207" i="7"/>
  <c r="L4208" i="7"/>
  <c r="L4209" i="7"/>
  <c r="L4210" i="7"/>
  <c r="L4211" i="7"/>
  <c r="L4212" i="7"/>
  <c r="L4213" i="7"/>
  <c r="L4214" i="7"/>
  <c r="L4215" i="7"/>
  <c r="L4216" i="7"/>
  <c r="L4217" i="7"/>
  <c r="L4218" i="7"/>
  <c r="L4219" i="7"/>
  <c r="L4220" i="7"/>
  <c r="L4221" i="7"/>
  <c r="L4222" i="7"/>
  <c r="L4223" i="7"/>
  <c r="L4224" i="7"/>
  <c r="L4225" i="7"/>
  <c r="L4226" i="7"/>
  <c r="L4227" i="7"/>
  <c r="L4228" i="7"/>
  <c r="L4229" i="7"/>
  <c r="L4230" i="7"/>
  <c r="L4231" i="7"/>
  <c r="L4232" i="7"/>
  <c r="L4233" i="7"/>
  <c r="L4234" i="7"/>
  <c r="L4235" i="7"/>
  <c r="L4236" i="7"/>
  <c r="L4237" i="7"/>
  <c r="L4238" i="7"/>
  <c r="L4239" i="7"/>
  <c r="L4240" i="7"/>
  <c r="L4241" i="7"/>
  <c r="L4242" i="7"/>
  <c r="L4243" i="7"/>
  <c r="L4244" i="7"/>
  <c r="L4245" i="7"/>
  <c r="L4246" i="7"/>
  <c r="L4247" i="7"/>
  <c r="L4248" i="7"/>
  <c r="L4249" i="7"/>
  <c r="L4250" i="7"/>
  <c r="L4251" i="7"/>
  <c r="L4252" i="7"/>
  <c r="L4253" i="7"/>
  <c r="L4254" i="7"/>
  <c r="L4255" i="7"/>
  <c r="L4256" i="7"/>
  <c r="L4257" i="7"/>
  <c r="L4258" i="7"/>
  <c r="L4259" i="7"/>
  <c r="L4260" i="7"/>
  <c r="L4261" i="7"/>
  <c r="L4262" i="7"/>
  <c r="L4263" i="7"/>
  <c r="L4264" i="7"/>
  <c r="L4265" i="7"/>
  <c r="L4266" i="7"/>
  <c r="L4267" i="7"/>
  <c r="L4268" i="7"/>
  <c r="L4269" i="7"/>
  <c r="L4270" i="7"/>
  <c r="L4271" i="7"/>
  <c r="L4272" i="7"/>
  <c r="L4273" i="7"/>
  <c r="L4274" i="7"/>
  <c r="L4275" i="7"/>
  <c r="L4276" i="7"/>
  <c r="L4277" i="7"/>
  <c r="L4278" i="7"/>
  <c r="L4279" i="7"/>
  <c r="L4280" i="7"/>
  <c r="L4281" i="7"/>
  <c r="L4282" i="7"/>
  <c r="L4283" i="7"/>
  <c r="L4284" i="7"/>
  <c r="L4285" i="7"/>
  <c r="L4286" i="7"/>
  <c r="L4287" i="7"/>
  <c r="L4288" i="7"/>
  <c r="L4289" i="7"/>
  <c r="L4290" i="7"/>
  <c r="L4291" i="7"/>
  <c r="L4292" i="7"/>
  <c r="L4293" i="7"/>
  <c r="L4294" i="7"/>
  <c r="L4295" i="7"/>
  <c r="L4296" i="7"/>
  <c r="L4297" i="7"/>
  <c r="L4298" i="7"/>
  <c r="L4299" i="7"/>
  <c r="L4300" i="7"/>
  <c r="L4301" i="7"/>
  <c r="L4302" i="7"/>
  <c r="L4303" i="7"/>
  <c r="L4304" i="7"/>
  <c r="L4305" i="7"/>
  <c r="L4306" i="7"/>
  <c r="L4307" i="7"/>
  <c r="L4308" i="7"/>
  <c r="L4309" i="7"/>
  <c r="L4310" i="7"/>
  <c r="L4311" i="7"/>
  <c r="L4312" i="7"/>
  <c r="L4313" i="7"/>
  <c r="L4314" i="7"/>
  <c r="L4315" i="7"/>
  <c r="L4316" i="7"/>
  <c r="L4317" i="7"/>
  <c r="L4318" i="7"/>
  <c r="L4319" i="7"/>
  <c r="L4320" i="7"/>
  <c r="L4321" i="7"/>
  <c r="L4322" i="7"/>
  <c r="L4323" i="7"/>
  <c r="L4324" i="7"/>
  <c r="L4325" i="7"/>
  <c r="L4326" i="7"/>
  <c r="L4327" i="7"/>
  <c r="L4328" i="7"/>
  <c r="L4329" i="7"/>
  <c r="L4330" i="7"/>
  <c r="L4331" i="7"/>
  <c r="L4332" i="7"/>
  <c r="L4333" i="7"/>
  <c r="L4334" i="7"/>
  <c r="L4335" i="7"/>
  <c r="L4336" i="7"/>
  <c r="L4337" i="7"/>
  <c r="L4338" i="7"/>
  <c r="L4339" i="7"/>
  <c r="L4340" i="7"/>
  <c r="L4341" i="7"/>
  <c r="L4342" i="7"/>
  <c r="L4343" i="7"/>
  <c r="L4344" i="7"/>
  <c r="L4345" i="7"/>
  <c r="L4346" i="7"/>
  <c r="L4347" i="7"/>
  <c r="L4348" i="7"/>
  <c r="L4349" i="7"/>
  <c r="L4350" i="7"/>
  <c r="L4351" i="7"/>
  <c r="L4352" i="7"/>
  <c r="L4353" i="7"/>
  <c r="L4354" i="7"/>
  <c r="L4355" i="7"/>
  <c r="L4356" i="7"/>
  <c r="L4357" i="7"/>
  <c r="L4358" i="7"/>
  <c r="L4359" i="7"/>
  <c r="L4360" i="7"/>
  <c r="L4361" i="7"/>
  <c r="L4362" i="7"/>
  <c r="L4363" i="7"/>
  <c r="L4364" i="7"/>
  <c r="L4365" i="7"/>
  <c r="L4366" i="7"/>
  <c r="L4367" i="7"/>
  <c r="L4368" i="7"/>
  <c r="L4369" i="7"/>
  <c r="L4370" i="7"/>
  <c r="L4371" i="7"/>
  <c r="L4372" i="7"/>
  <c r="L4373" i="7"/>
  <c r="L4374" i="7"/>
  <c r="L4375" i="7"/>
  <c r="L4376" i="7"/>
  <c r="L4377" i="7"/>
  <c r="L4378" i="7"/>
  <c r="L4379" i="7"/>
  <c r="L4380" i="7"/>
  <c r="L4381" i="7"/>
  <c r="L4382" i="7"/>
  <c r="L4383" i="7"/>
  <c r="L4384" i="7"/>
  <c r="L4385" i="7"/>
  <c r="L4386" i="7"/>
  <c r="L4387" i="7"/>
  <c r="L4388" i="7"/>
  <c r="L4389" i="7"/>
  <c r="L4390" i="7"/>
  <c r="L4391" i="7"/>
  <c r="L4392" i="7"/>
  <c r="L4393" i="7"/>
  <c r="L4394" i="7"/>
  <c r="L4395" i="7"/>
  <c r="L4396" i="7"/>
  <c r="L4397" i="7"/>
  <c r="L4398" i="7"/>
  <c r="L4399" i="7"/>
  <c r="L4400" i="7"/>
  <c r="L4401" i="7"/>
  <c r="L4402" i="7"/>
  <c r="L4403" i="7"/>
  <c r="L4404" i="7"/>
  <c r="L4405" i="7"/>
  <c r="L4406" i="7"/>
  <c r="L4407" i="7"/>
  <c r="L4408" i="7"/>
  <c r="L4409" i="7"/>
  <c r="L4410" i="7"/>
  <c r="L4411" i="7"/>
  <c r="L4412" i="7"/>
  <c r="L4413" i="7"/>
  <c r="L4414" i="7"/>
  <c r="L4415" i="7"/>
  <c r="L4416" i="7"/>
  <c r="L4417" i="7"/>
  <c r="L4418" i="7"/>
  <c r="L4419" i="7"/>
  <c r="L4420" i="7"/>
  <c r="L4421" i="7"/>
  <c r="L4422" i="7"/>
  <c r="L4423" i="7"/>
  <c r="L4424" i="7"/>
  <c r="L4425" i="7"/>
  <c r="L4426" i="7"/>
  <c r="L4427" i="7"/>
  <c r="L4428" i="7"/>
  <c r="L4429" i="7"/>
  <c r="L4430" i="7"/>
  <c r="L4431" i="7"/>
  <c r="L4432" i="7"/>
  <c r="L4433" i="7"/>
  <c r="L4434" i="7"/>
  <c r="L4435" i="7"/>
  <c r="L4436" i="7"/>
  <c r="L4437" i="7"/>
  <c r="L4438" i="7"/>
  <c r="L4439" i="7"/>
  <c r="L4440" i="7"/>
  <c r="L4441" i="7"/>
  <c r="L4442" i="7"/>
  <c r="L4443" i="7"/>
  <c r="L4444" i="7"/>
  <c r="L4445" i="7"/>
  <c r="L4446" i="7"/>
  <c r="L4447" i="7"/>
  <c r="L4448" i="7"/>
  <c r="L4449" i="7"/>
  <c r="L4450" i="7"/>
  <c r="L4451" i="7"/>
  <c r="L4452" i="7"/>
  <c r="L4453" i="7"/>
  <c r="L4454" i="7"/>
  <c r="L4455" i="7"/>
  <c r="L4456" i="7"/>
  <c r="L4457" i="7"/>
  <c r="L4458" i="7"/>
  <c r="L4459" i="7"/>
  <c r="L4460" i="7"/>
  <c r="L4461" i="7"/>
  <c r="L4462" i="7"/>
  <c r="L4463" i="7"/>
  <c r="L4464" i="7"/>
  <c r="L4465" i="7"/>
  <c r="L4466" i="7"/>
  <c r="L4467" i="7"/>
  <c r="L4468" i="7"/>
  <c r="L4469" i="7"/>
  <c r="L4470" i="7"/>
  <c r="L4471" i="7"/>
  <c r="L4472" i="7"/>
  <c r="L4473" i="7"/>
  <c r="L4474" i="7"/>
  <c r="L4475" i="7"/>
  <c r="L4476" i="7"/>
  <c r="L4477" i="7"/>
  <c r="L4478" i="7"/>
  <c r="L4479" i="7"/>
  <c r="L4480" i="7"/>
  <c r="L4481" i="7"/>
  <c r="L4482" i="7"/>
  <c r="L4483" i="7"/>
  <c r="L4484" i="7"/>
  <c r="L4485" i="7"/>
  <c r="L4486" i="7"/>
  <c r="L4487" i="7"/>
  <c r="L4488" i="7"/>
  <c r="L4489" i="7"/>
  <c r="L4490" i="7"/>
  <c r="L4491" i="7"/>
  <c r="L4492" i="7"/>
  <c r="L4493" i="7"/>
  <c r="L4494" i="7"/>
  <c r="L4495" i="7"/>
  <c r="L4496" i="7"/>
  <c r="L4497" i="7"/>
  <c r="L4498" i="7"/>
  <c r="L4499" i="7"/>
  <c r="L4500" i="7"/>
  <c r="L4501" i="7"/>
  <c r="L4502" i="7"/>
  <c r="L4503" i="7"/>
  <c r="L4504" i="7"/>
  <c r="L4505" i="7"/>
  <c r="L4506" i="7"/>
  <c r="L4507" i="7"/>
  <c r="L4508" i="7"/>
  <c r="L4509" i="7"/>
  <c r="L4510" i="7"/>
  <c r="L4511" i="7"/>
  <c r="L4512" i="7"/>
  <c r="L4513" i="7"/>
  <c r="L4514" i="7"/>
  <c r="L4515" i="7"/>
  <c r="L4516" i="7"/>
  <c r="L4517" i="7"/>
  <c r="L4518" i="7"/>
  <c r="L4519" i="7"/>
  <c r="L4520" i="7"/>
  <c r="L4521" i="7"/>
  <c r="L4522" i="7"/>
  <c r="L4523" i="7"/>
  <c r="L4524" i="7"/>
  <c r="L4525" i="7"/>
  <c r="L4526" i="7"/>
  <c r="L4527" i="7"/>
  <c r="L4528" i="7"/>
  <c r="L4529" i="7"/>
  <c r="L4530" i="7"/>
  <c r="L4531" i="7"/>
  <c r="L4532" i="7"/>
  <c r="L4533" i="7"/>
  <c r="L4534" i="7"/>
  <c r="L4535" i="7"/>
  <c r="L4536" i="7"/>
  <c r="L4537" i="7"/>
  <c r="L4538" i="7"/>
  <c r="L4539" i="7"/>
  <c r="L4540" i="7"/>
  <c r="L4541" i="7"/>
  <c r="L4542" i="7"/>
  <c r="L4543" i="7"/>
  <c r="L4544" i="7"/>
  <c r="L4545" i="7"/>
  <c r="L4546" i="7"/>
  <c r="L4547" i="7"/>
  <c r="L4548" i="7"/>
  <c r="L4549" i="7"/>
  <c r="L4550" i="7"/>
  <c r="L4551" i="7"/>
  <c r="L4552" i="7"/>
  <c r="L4553" i="7"/>
  <c r="L4554" i="7"/>
  <c r="L4555" i="7"/>
  <c r="L4556" i="7"/>
  <c r="L4557" i="7"/>
  <c r="L4558" i="7"/>
  <c r="L4559" i="7"/>
  <c r="L4560" i="7"/>
  <c r="L4561" i="7"/>
  <c r="L4562" i="7"/>
  <c r="L4563" i="7"/>
  <c r="L4564" i="7"/>
  <c r="L4565" i="7"/>
  <c r="L4566" i="7"/>
  <c r="L4567" i="7"/>
  <c r="L4568" i="7"/>
  <c r="L4569" i="7"/>
  <c r="L4570" i="7"/>
  <c r="L4571" i="7"/>
  <c r="L4572" i="7"/>
  <c r="L4573" i="7"/>
  <c r="L4574" i="7"/>
  <c r="L4575" i="7"/>
  <c r="L4576" i="7"/>
  <c r="L4577" i="7"/>
  <c r="L4578" i="7"/>
  <c r="L4579" i="7"/>
  <c r="L4580" i="7"/>
  <c r="L4581" i="7"/>
  <c r="L4582" i="7"/>
  <c r="L4583" i="7"/>
  <c r="L4584" i="7"/>
  <c r="L4585" i="7"/>
  <c r="L4586" i="7"/>
  <c r="L4587" i="7"/>
  <c r="L4588" i="7"/>
  <c r="L4589" i="7"/>
  <c r="L4590" i="7"/>
  <c r="L4591" i="7"/>
  <c r="L4592" i="7"/>
  <c r="L4593" i="7"/>
  <c r="L4594" i="7"/>
  <c r="L4595" i="7"/>
  <c r="L4596" i="7"/>
  <c r="L4597" i="7"/>
  <c r="L4598" i="7"/>
  <c r="L4599" i="7"/>
  <c r="L4600" i="7"/>
  <c r="L4601" i="7"/>
  <c r="L4602" i="7"/>
  <c r="L4603" i="7"/>
  <c r="L4604" i="7"/>
  <c r="L4605" i="7"/>
  <c r="L4606" i="7"/>
  <c r="L4607" i="7"/>
  <c r="L4608" i="7"/>
  <c r="L4609" i="7"/>
  <c r="L4610" i="7"/>
  <c r="L4611" i="7"/>
  <c r="L4612" i="7"/>
  <c r="L4613" i="7"/>
  <c r="L4614" i="7"/>
  <c r="L4615" i="7"/>
  <c r="L4616" i="7"/>
  <c r="L4617" i="7"/>
  <c r="L4618" i="7"/>
  <c r="L4619" i="7"/>
  <c r="L4620" i="7"/>
  <c r="L4621" i="7"/>
  <c r="L4622" i="7"/>
  <c r="L4623" i="7"/>
  <c r="L4624" i="7"/>
  <c r="L4625" i="7"/>
  <c r="L4626" i="7"/>
  <c r="L4627" i="7"/>
  <c r="L4628" i="7"/>
  <c r="L4629" i="7"/>
  <c r="L4630" i="7"/>
  <c r="L4631" i="7"/>
  <c r="L4632" i="7"/>
  <c r="L4633" i="7"/>
  <c r="L4634" i="7"/>
  <c r="L4635" i="7"/>
  <c r="L4636" i="7"/>
  <c r="L4637" i="7"/>
  <c r="L4638" i="7"/>
  <c r="L4639" i="7"/>
  <c r="L4640" i="7"/>
  <c r="L4641" i="7"/>
  <c r="L4642" i="7"/>
  <c r="L4643" i="7"/>
  <c r="L4644" i="7"/>
  <c r="L4645" i="7"/>
  <c r="L4646" i="7"/>
  <c r="L4647" i="7"/>
  <c r="L4648" i="7"/>
  <c r="L4649" i="7"/>
  <c r="L4650" i="7"/>
  <c r="L4651" i="7"/>
  <c r="L4652" i="7"/>
  <c r="L4653" i="7"/>
  <c r="L4654" i="7"/>
  <c r="L4655" i="7"/>
  <c r="L4656" i="7"/>
  <c r="L4657" i="7"/>
  <c r="L4658" i="7"/>
  <c r="L4659" i="7"/>
  <c r="L4660" i="7"/>
  <c r="L4661" i="7"/>
  <c r="L4662" i="7"/>
  <c r="L4663" i="7"/>
  <c r="L4664" i="7"/>
  <c r="L4665" i="7"/>
  <c r="L4666" i="7"/>
  <c r="L4667" i="7"/>
  <c r="L4668" i="7"/>
  <c r="L4669" i="7"/>
  <c r="L4670" i="7"/>
  <c r="L4671" i="7"/>
  <c r="L4672" i="7"/>
  <c r="L4673" i="7"/>
  <c r="L4674" i="7"/>
  <c r="L4675" i="7"/>
  <c r="L4676" i="7"/>
  <c r="L4677" i="7"/>
  <c r="L4678" i="7"/>
  <c r="L4679" i="7"/>
  <c r="L4680" i="7"/>
  <c r="L4681" i="7"/>
  <c r="L4682" i="7"/>
  <c r="L4683" i="7"/>
  <c r="L4684" i="7"/>
  <c r="L4685" i="7"/>
  <c r="L4686" i="7"/>
  <c r="L4687" i="7"/>
  <c r="L4688" i="7"/>
  <c r="L4689" i="7"/>
  <c r="L4690" i="7"/>
  <c r="L4691" i="7"/>
  <c r="L4692" i="7"/>
  <c r="L4693" i="7"/>
  <c r="L4694" i="7"/>
  <c r="L4695" i="7"/>
  <c r="L4696" i="7"/>
  <c r="L4697" i="7"/>
  <c r="L4698" i="7"/>
  <c r="L4699" i="7"/>
  <c r="L4700" i="7"/>
  <c r="L4701" i="7"/>
  <c r="L4702" i="7"/>
  <c r="L4703" i="7"/>
  <c r="L4704" i="7"/>
  <c r="L4705" i="7"/>
  <c r="L4706" i="7"/>
  <c r="L4707" i="7"/>
  <c r="L4708" i="7"/>
  <c r="L4709" i="7"/>
  <c r="L4710" i="7"/>
  <c r="L4711" i="7"/>
  <c r="L4712" i="7"/>
  <c r="L4713" i="7"/>
  <c r="L4714" i="7"/>
  <c r="L4715" i="7"/>
  <c r="L4716" i="7"/>
  <c r="L4717" i="7"/>
  <c r="L4718" i="7"/>
  <c r="L4719" i="7"/>
  <c r="L4720" i="7"/>
  <c r="L4721" i="7"/>
  <c r="L4722" i="7"/>
  <c r="L4723" i="7"/>
  <c r="L4724" i="7"/>
  <c r="L4725" i="7"/>
  <c r="L4726" i="7"/>
  <c r="L4727" i="7"/>
  <c r="L4728" i="7"/>
  <c r="L4729" i="7"/>
  <c r="L4730" i="7"/>
  <c r="L4731" i="7"/>
  <c r="L4732" i="7"/>
  <c r="L4733" i="7"/>
  <c r="L4734" i="7"/>
  <c r="L4735" i="7"/>
  <c r="L4736" i="7"/>
  <c r="L4737" i="7"/>
  <c r="L4738" i="7"/>
  <c r="L4739" i="7"/>
  <c r="L4740" i="7"/>
  <c r="L4741" i="7"/>
  <c r="L4742" i="7"/>
  <c r="L4743" i="7"/>
  <c r="L4744" i="7"/>
  <c r="L4745" i="7"/>
  <c r="L4746" i="7"/>
  <c r="L4747" i="7"/>
  <c r="L4748" i="7"/>
  <c r="L4749" i="7"/>
  <c r="L4750" i="7"/>
  <c r="L4751" i="7"/>
  <c r="L4752" i="7"/>
  <c r="L4753" i="7"/>
  <c r="L4754" i="7"/>
  <c r="L4755" i="7"/>
  <c r="L4756" i="7"/>
  <c r="L4757" i="7"/>
  <c r="L4758" i="7"/>
  <c r="L4759" i="7"/>
  <c r="L4760" i="7"/>
  <c r="L4761" i="7"/>
  <c r="L4762" i="7"/>
  <c r="L4763" i="7"/>
  <c r="L4764" i="7"/>
  <c r="L4765" i="7"/>
  <c r="L4766" i="7"/>
  <c r="L4767" i="7"/>
  <c r="L4768" i="7"/>
  <c r="L4769" i="7"/>
  <c r="L4770" i="7"/>
  <c r="L4771" i="7"/>
  <c r="L4772" i="7"/>
  <c r="L4773" i="7"/>
  <c r="L4774" i="7"/>
  <c r="L4775" i="7"/>
  <c r="L4776" i="7"/>
  <c r="L4777" i="7"/>
  <c r="L4778" i="7"/>
  <c r="L4779" i="7"/>
  <c r="L4780" i="7"/>
  <c r="L4781" i="7"/>
  <c r="L4782" i="7"/>
  <c r="L4783" i="7"/>
  <c r="L4784" i="7"/>
  <c r="L4785" i="7"/>
  <c r="L4786" i="7"/>
  <c r="L4787" i="7"/>
  <c r="L4788" i="7"/>
  <c r="L4789" i="7"/>
  <c r="L4790" i="7"/>
  <c r="L4791" i="7"/>
  <c r="L4792" i="7"/>
  <c r="L4793" i="7"/>
  <c r="L4794" i="7"/>
  <c r="L4795" i="7"/>
  <c r="L4796" i="7"/>
  <c r="L4797" i="7"/>
  <c r="L4798" i="7"/>
  <c r="L4799" i="7"/>
  <c r="L4800" i="7"/>
  <c r="L4801" i="7"/>
  <c r="L4802" i="7"/>
  <c r="L4803" i="7"/>
  <c r="L4804" i="7"/>
  <c r="L4805" i="7"/>
  <c r="L4806" i="7"/>
  <c r="L4807" i="7"/>
  <c r="L4808" i="7"/>
  <c r="L4809" i="7"/>
  <c r="L4810" i="7"/>
  <c r="L4811" i="7"/>
  <c r="L4812" i="7"/>
  <c r="L4813" i="7"/>
  <c r="L4814" i="7"/>
  <c r="L4815" i="7"/>
  <c r="L4816" i="7"/>
  <c r="L4817" i="7"/>
  <c r="L4818" i="7"/>
  <c r="L4819" i="7"/>
  <c r="L4820" i="7"/>
  <c r="L4821" i="7"/>
  <c r="L4822" i="7"/>
  <c r="L4823" i="7"/>
  <c r="L4824" i="7"/>
  <c r="L4825" i="7"/>
  <c r="L4826" i="7"/>
  <c r="L4827" i="7"/>
  <c r="L4828" i="7"/>
  <c r="L4829" i="7"/>
  <c r="L4830" i="7"/>
  <c r="L4831" i="7"/>
  <c r="L4832" i="7"/>
  <c r="L4833" i="7"/>
  <c r="L4834" i="7"/>
  <c r="L4835" i="7"/>
  <c r="L4836" i="7"/>
  <c r="L4837" i="7"/>
  <c r="L4838" i="7"/>
  <c r="L4839" i="7"/>
  <c r="L4840" i="7"/>
  <c r="L4841" i="7"/>
  <c r="L4842" i="7"/>
  <c r="L4843" i="7"/>
  <c r="L4844" i="7"/>
  <c r="L4845" i="7"/>
  <c r="L4846" i="7"/>
  <c r="L4847" i="7"/>
  <c r="L4848" i="7"/>
  <c r="L4849" i="7"/>
  <c r="L4850" i="7"/>
  <c r="L4851" i="7"/>
  <c r="L4852" i="7"/>
  <c r="L4853" i="7"/>
  <c r="L4854" i="7"/>
  <c r="L4855" i="7"/>
  <c r="L4856" i="7"/>
  <c r="L4857" i="7"/>
  <c r="L4858" i="7"/>
  <c r="L4859" i="7"/>
  <c r="L4860" i="7"/>
  <c r="L4861" i="7"/>
  <c r="L4862" i="7"/>
  <c r="L4863" i="7"/>
  <c r="L4864" i="7"/>
  <c r="L4865" i="7"/>
  <c r="L4866" i="7"/>
  <c r="L4867" i="7"/>
  <c r="L4868" i="7"/>
  <c r="L4869" i="7"/>
  <c r="L4870" i="7"/>
  <c r="L4871" i="7"/>
  <c r="L4872" i="7"/>
  <c r="L4873" i="7"/>
  <c r="L4874" i="7"/>
  <c r="L4875" i="7"/>
  <c r="L4876" i="7"/>
  <c r="L4877" i="7"/>
  <c r="L4878" i="7"/>
  <c r="L4879" i="7"/>
  <c r="L4880" i="7"/>
  <c r="L4881" i="7"/>
  <c r="L4882" i="7"/>
  <c r="L4883" i="7"/>
  <c r="L4884" i="7"/>
  <c r="L4885" i="7"/>
  <c r="L4886" i="7"/>
  <c r="L4887" i="7"/>
  <c r="L4888" i="7"/>
  <c r="L4889" i="7"/>
  <c r="L4890" i="7"/>
  <c r="L4891" i="7"/>
  <c r="L4892" i="7"/>
  <c r="L4893" i="7"/>
  <c r="L4894" i="7"/>
  <c r="L4895" i="7"/>
  <c r="L4896" i="7"/>
  <c r="L4897" i="7"/>
  <c r="L4898" i="7"/>
  <c r="L4899" i="7"/>
  <c r="L4900" i="7"/>
  <c r="L4901" i="7"/>
  <c r="L4902" i="7"/>
  <c r="L4903" i="7"/>
  <c r="L4904" i="7"/>
  <c r="L4905" i="7"/>
  <c r="L4906" i="7"/>
  <c r="L4907" i="7"/>
  <c r="L4908" i="7"/>
  <c r="L4909" i="7"/>
  <c r="L4910" i="7"/>
  <c r="L4911" i="7"/>
  <c r="L4912" i="7"/>
  <c r="L4913" i="7"/>
  <c r="L4914" i="7"/>
  <c r="L4915" i="7"/>
  <c r="L4916" i="7"/>
  <c r="L4917" i="7"/>
  <c r="L4918" i="7"/>
  <c r="L4919" i="7"/>
  <c r="L4920" i="7"/>
  <c r="L4921" i="7"/>
  <c r="L4922" i="7"/>
  <c r="L4923" i="7"/>
  <c r="L4924" i="7"/>
  <c r="L4925" i="7"/>
  <c r="L4926" i="7"/>
  <c r="L4927" i="7"/>
  <c r="L4928" i="7"/>
  <c r="L4929" i="7"/>
  <c r="L4930" i="7"/>
  <c r="L4931" i="7"/>
  <c r="L4932" i="7"/>
  <c r="L4933" i="7"/>
  <c r="L4934" i="7"/>
  <c r="L4935" i="7"/>
  <c r="L4936" i="7"/>
  <c r="L4937" i="7"/>
  <c r="L4938" i="7"/>
  <c r="L4939" i="7"/>
  <c r="L4940" i="7"/>
  <c r="L4941" i="7"/>
  <c r="L4942" i="7"/>
  <c r="L4943" i="7"/>
  <c r="L4944" i="7"/>
  <c r="L4945" i="7"/>
  <c r="L4946" i="7"/>
  <c r="L4947" i="7"/>
  <c r="L4948" i="7"/>
  <c r="L4949" i="7"/>
  <c r="L4950" i="7"/>
  <c r="L4951" i="7"/>
  <c r="L4952" i="7"/>
  <c r="L4953" i="7"/>
  <c r="L4954" i="7"/>
  <c r="L4955" i="7"/>
  <c r="L4956" i="7"/>
  <c r="L4957" i="7"/>
  <c r="L4958" i="7"/>
  <c r="L4959" i="7"/>
  <c r="L4960" i="7"/>
  <c r="L4961" i="7"/>
  <c r="L4962" i="7"/>
  <c r="L4963" i="7"/>
  <c r="L4964" i="7"/>
  <c r="L4965" i="7"/>
  <c r="L4966" i="7"/>
  <c r="L4967" i="7"/>
  <c r="L4968" i="7"/>
  <c r="L4969" i="7"/>
  <c r="L4970" i="7"/>
  <c r="L4971" i="7"/>
  <c r="L4972" i="7"/>
  <c r="L4973" i="7"/>
  <c r="L4974" i="7"/>
  <c r="L4975" i="7"/>
  <c r="L4976" i="7"/>
  <c r="L4977" i="7"/>
  <c r="L4978" i="7"/>
  <c r="L4979" i="7"/>
  <c r="L4980" i="7"/>
  <c r="L4981" i="7"/>
  <c r="L4982" i="7"/>
  <c r="L4983" i="7"/>
  <c r="L4984" i="7"/>
  <c r="L4985" i="7"/>
  <c r="L4986" i="7"/>
  <c r="L4987" i="7"/>
  <c r="L4988" i="7"/>
  <c r="L4989" i="7"/>
  <c r="L4990" i="7"/>
  <c r="L4991" i="7"/>
  <c r="L4992" i="7"/>
  <c r="L4993" i="7"/>
  <c r="L4994" i="7"/>
  <c r="L4995" i="7"/>
  <c r="L4996" i="7"/>
  <c r="L4997" i="7"/>
  <c r="L4998" i="7"/>
  <c r="L4999" i="7"/>
  <c r="L5000" i="7"/>
  <c r="L5001" i="7"/>
  <c r="L5002" i="7"/>
  <c r="L5003" i="7"/>
  <c r="L5004" i="7"/>
  <c r="L5005" i="7"/>
  <c r="L5006" i="7"/>
  <c r="L5007" i="7"/>
  <c r="L5008" i="7"/>
  <c r="L5009" i="7"/>
  <c r="L5010" i="7"/>
  <c r="L5011" i="7"/>
  <c r="L5012" i="7"/>
  <c r="L5013" i="7"/>
  <c r="L5014" i="7"/>
  <c r="L5015" i="7"/>
  <c r="L5016" i="7"/>
  <c r="L5017" i="7"/>
  <c r="L5018" i="7"/>
  <c r="L5019" i="7"/>
  <c r="L5020" i="7"/>
  <c r="L5021" i="7"/>
  <c r="L5022" i="7"/>
  <c r="L5023" i="7"/>
  <c r="L5024" i="7"/>
  <c r="L5025" i="7"/>
  <c r="L5026" i="7"/>
  <c r="L5027" i="7"/>
  <c r="L5028" i="7"/>
  <c r="L5029" i="7"/>
  <c r="L5030" i="7"/>
  <c r="L5031" i="7"/>
  <c r="L5032" i="7"/>
  <c r="L5033" i="7"/>
  <c r="L5034" i="7"/>
  <c r="L5035" i="7"/>
  <c r="L5036" i="7"/>
  <c r="L5037" i="7"/>
  <c r="L5038" i="7"/>
  <c r="L5039" i="7"/>
  <c r="L5040" i="7"/>
  <c r="L5041" i="7"/>
  <c r="L5042" i="7"/>
  <c r="L5043" i="7"/>
  <c r="L5044" i="7"/>
  <c r="L5045" i="7"/>
  <c r="L5046" i="7"/>
  <c r="L5047" i="7"/>
  <c r="L5048" i="7"/>
  <c r="L5049" i="7"/>
  <c r="L5050" i="7"/>
  <c r="L5051" i="7"/>
  <c r="L5052" i="7"/>
  <c r="L5053" i="7"/>
  <c r="L5054" i="7"/>
  <c r="L5055" i="7"/>
  <c r="L5056" i="7"/>
  <c r="L5057" i="7"/>
  <c r="L5058" i="7"/>
  <c r="L5059" i="7"/>
  <c r="L5060" i="7"/>
  <c r="L5061" i="7"/>
  <c r="L5062" i="7"/>
  <c r="L5063" i="7"/>
  <c r="L5064" i="7"/>
  <c r="L5065" i="7"/>
  <c r="L5066" i="7"/>
  <c r="L5067" i="7"/>
  <c r="L5068" i="7"/>
  <c r="L5069" i="7"/>
  <c r="L5070" i="7"/>
  <c r="L5071" i="7"/>
  <c r="L5072" i="7"/>
  <c r="L5073" i="7"/>
  <c r="L5074" i="7"/>
  <c r="L5075" i="7"/>
  <c r="L5076" i="7"/>
  <c r="L5077" i="7"/>
  <c r="L5078" i="7"/>
  <c r="L5079" i="7"/>
  <c r="L5080" i="7"/>
  <c r="L5081" i="7"/>
  <c r="L5082" i="7"/>
  <c r="L5083" i="7"/>
  <c r="L5084" i="7"/>
  <c r="L5085" i="7"/>
  <c r="L5086" i="7"/>
  <c r="L5087" i="7"/>
  <c r="L5088" i="7"/>
  <c r="L5089" i="7"/>
  <c r="L5090" i="7"/>
  <c r="L5091" i="7"/>
  <c r="L5092" i="7"/>
  <c r="L5093" i="7"/>
  <c r="L5094" i="7"/>
  <c r="L5095" i="7"/>
  <c r="L5096" i="7"/>
  <c r="L5097" i="7"/>
  <c r="L5098" i="7"/>
  <c r="L5099" i="7"/>
  <c r="L5100" i="7"/>
  <c r="L5101" i="7"/>
  <c r="L5102" i="7"/>
  <c r="L5103" i="7"/>
  <c r="L5104" i="7"/>
  <c r="L5105" i="7"/>
  <c r="L5106" i="7"/>
  <c r="L5107" i="7"/>
  <c r="L5108" i="7"/>
  <c r="L5109" i="7"/>
  <c r="L5110" i="7"/>
  <c r="L5111" i="7"/>
  <c r="L5112" i="7"/>
  <c r="L5113" i="7"/>
  <c r="L5114" i="7"/>
  <c r="L5115" i="7"/>
  <c r="L5116" i="7"/>
  <c r="L5117" i="7"/>
  <c r="L5118" i="7"/>
  <c r="L5119" i="7"/>
  <c r="L5120" i="7"/>
  <c r="L5121" i="7"/>
  <c r="L5122" i="7"/>
  <c r="L5123" i="7"/>
  <c r="L5124" i="7"/>
  <c r="L5125" i="7"/>
  <c r="L5126" i="7"/>
  <c r="L5127" i="7"/>
  <c r="L5128" i="7"/>
  <c r="L5129" i="7"/>
  <c r="L5130" i="7"/>
  <c r="L5131" i="7"/>
  <c r="L5132" i="7"/>
  <c r="L5133" i="7"/>
  <c r="L5134" i="7"/>
  <c r="L5135" i="7"/>
  <c r="L5136" i="7"/>
  <c r="L5137" i="7"/>
  <c r="L5138" i="7"/>
  <c r="L5139" i="7"/>
  <c r="L5140" i="7"/>
  <c r="L5141" i="7"/>
  <c r="L5142" i="7"/>
  <c r="L5143" i="7"/>
  <c r="L5144" i="7"/>
  <c r="L5145" i="7"/>
  <c r="L5146" i="7"/>
  <c r="L5147" i="7"/>
  <c r="L5148" i="7"/>
  <c r="L5149" i="7"/>
  <c r="L5150" i="7"/>
  <c r="L5151" i="7"/>
  <c r="L5152" i="7"/>
  <c r="L5153" i="7"/>
  <c r="L5154" i="7"/>
  <c r="L5155" i="7"/>
  <c r="L5156" i="7"/>
  <c r="L5157" i="7"/>
  <c r="L5158" i="7"/>
  <c r="L5159" i="7"/>
  <c r="L5160" i="7"/>
  <c r="L5161" i="7"/>
  <c r="L5162" i="7"/>
  <c r="L5163" i="7"/>
  <c r="L5164" i="7"/>
  <c r="L5165" i="7"/>
  <c r="L5166" i="7"/>
  <c r="L5167" i="7"/>
  <c r="L5168" i="7"/>
  <c r="L5169" i="7"/>
  <c r="L5170" i="7"/>
  <c r="L5171" i="7"/>
  <c r="L5172" i="7"/>
  <c r="L5173" i="7"/>
  <c r="L5174" i="7"/>
  <c r="L5175" i="7"/>
  <c r="L5176" i="7"/>
  <c r="L5177" i="7"/>
  <c r="L5178" i="7"/>
  <c r="L5179" i="7"/>
  <c r="L5180" i="7"/>
  <c r="L5181" i="7"/>
  <c r="L5182" i="7"/>
  <c r="L5183" i="7"/>
  <c r="L5184" i="7"/>
  <c r="L5185" i="7"/>
  <c r="L5186" i="7"/>
  <c r="L5187" i="7"/>
  <c r="L5188" i="7"/>
  <c r="L5189" i="7"/>
  <c r="L5190" i="7"/>
  <c r="L5191" i="7"/>
  <c r="L5192" i="7"/>
  <c r="L5193" i="7"/>
  <c r="L5194" i="7"/>
  <c r="L5195" i="7"/>
  <c r="L5196" i="7"/>
  <c r="L5197" i="7"/>
  <c r="L5198" i="7"/>
  <c r="L5199" i="7"/>
  <c r="L5200" i="7"/>
  <c r="L5201" i="7"/>
  <c r="L5202" i="7"/>
  <c r="L5203" i="7"/>
  <c r="L5204" i="7"/>
  <c r="L5205" i="7"/>
  <c r="L5206" i="7"/>
  <c r="L5207" i="7"/>
  <c r="L5208" i="7"/>
  <c r="L5209" i="7"/>
  <c r="L5210" i="7"/>
  <c r="L5211" i="7"/>
  <c r="L5212" i="7"/>
  <c r="L5213" i="7"/>
  <c r="L5214" i="7"/>
  <c r="L5215" i="7"/>
  <c r="L5216" i="7"/>
  <c r="L5217" i="7"/>
  <c r="L5218" i="7"/>
  <c r="L5219" i="7"/>
  <c r="L5220" i="7"/>
  <c r="L5221" i="7"/>
  <c r="L5222" i="7"/>
  <c r="L5223" i="7"/>
  <c r="L5224" i="7"/>
  <c r="L5225" i="7"/>
  <c r="L5226" i="7"/>
  <c r="L5227" i="7"/>
  <c r="L5228" i="7"/>
  <c r="L5229" i="7"/>
  <c r="L5230" i="7"/>
  <c r="L5231" i="7"/>
  <c r="L5232" i="7"/>
  <c r="L5233" i="7"/>
  <c r="L5234" i="7"/>
  <c r="L5235" i="7"/>
  <c r="L5236" i="7"/>
  <c r="L5237" i="7"/>
  <c r="L5238" i="7"/>
  <c r="L5239" i="7"/>
  <c r="L5240" i="7"/>
  <c r="L5241" i="7"/>
  <c r="L5242" i="7"/>
  <c r="L5243" i="7"/>
  <c r="L5244" i="7"/>
  <c r="L5245" i="7"/>
  <c r="L5246" i="7"/>
  <c r="L5247" i="7"/>
  <c r="L5248" i="7"/>
  <c r="L5249" i="7"/>
  <c r="L5250" i="7"/>
  <c r="L5251" i="7"/>
  <c r="L5252" i="7"/>
  <c r="L5253" i="7"/>
  <c r="L5254" i="7"/>
  <c r="L5255" i="7"/>
  <c r="L5256" i="7"/>
  <c r="L5257" i="7"/>
  <c r="L5258" i="7"/>
  <c r="L5259" i="7"/>
  <c r="L5260" i="7"/>
  <c r="L5261" i="7"/>
  <c r="L5262" i="7"/>
  <c r="L5263" i="7"/>
  <c r="L5264" i="7"/>
  <c r="L5265" i="7"/>
  <c r="L5266" i="7"/>
  <c r="L5267" i="7"/>
  <c r="L5268" i="7"/>
  <c r="L5269" i="7"/>
  <c r="L5270" i="7"/>
  <c r="L5271" i="7"/>
  <c r="L5272" i="7"/>
  <c r="L5273" i="7"/>
  <c r="L5274" i="7"/>
  <c r="L5275" i="7"/>
  <c r="L5276" i="7"/>
  <c r="L5277" i="7"/>
  <c r="L5278" i="7"/>
  <c r="L5279" i="7"/>
  <c r="L5280" i="7"/>
  <c r="L5281" i="7"/>
  <c r="L5282" i="7"/>
  <c r="L5283" i="7"/>
  <c r="L5284" i="7"/>
  <c r="L5285" i="7"/>
  <c r="L5286" i="7"/>
  <c r="L5287" i="7"/>
  <c r="L5288" i="7"/>
  <c r="L5289" i="7"/>
  <c r="L5290" i="7"/>
  <c r="L5291" i="7"/>
  <c r="L5292" i="7"/>
  <c r="L5293" i="7"/>
  <c r="L5294" i="7"/>
  <c r="L5295" i="7"/>
  <c r="L5296" i="7"/>
  <c r="L5297" i="7"/>
  <c r="L5298" i="7"/>
  <c r="L5299" i="7"/>
  <c r="L5300" i="7"/>
  <c r="L5301" i="7"/>
  <c r="L5302" i="7"/>
  <c r="L5303" i="7"/>
  <c r="L5304" i="7"/>
  <c r="L5305" i="7"/>
  <c r="L5306" i="7"/>
  <c r="L5307" i="7"/>
  <c r="L5308" i="7"/>
  <c r="L5309" i="7"/>
  <c r="L5310" i="7"/>
  <c r="L5311" i="7"/>
  <c r="L5312" i="7"/>
  <c r="L5313" i="7"/>
  <c r="L5314" i="7"/>
  <c r="L5315" i="7"/>
  <c r="L5316" i="7"/>
  <c r="L5317" i="7"/>
  <c r="L5318" i="7"/>
  <c r="L5319" i="7"/>
  <c r="L5320" i="7"/>
  <c r="L5321" i="7"/>
  <c r="L5322" i="7"/>
  <c r="L5323" i="7"/>
  <c r="L5324" i="7"/>
  <c r="L5325" i="7"/>
  <c r="L5326" i="7"/>
  <c r="L5327" i="7"/>
  <c r="L5328" i="7"/>
  <c r="L5329" i="7"/>
  <c r="L5330" i="7"/>
  <c r="L5331" i="7"/>
  <c r="L5332" i="7"/>
  <c r="L5333" i="7"/>
  <c r="L5334" i="7"/>
  <c r="L5335" i="7"/>
  <c r="L5336" i="7"/>
  <c r="L5337" i="7"/>
  <c r="L5338" i="7"/>
  <c r="L5339" i="7"/>
  <c r="L5340" i="7"/>
  <c r="L5341" i="7"/>
  <c r="L5342" i="7"/>
  <c r="L5343" i="7"/>
  <c r="L5344" i="7"/>
  <c r="L5345" i="7"/>
  <c r="L5346" i="7"/>
  <c r="L5347" i="7"/>
  <c r="L5348" i="7"/>
  <c r="L5349" i="7"/>
  <c r="L5350" i="7"/>
  <c r="L5351" i="7"/>
  <c r="L5352" i="7"/>
  <c r="L5353" i="7"/>
  <c r="L5354" i="7"/>
  <c r="L5355" i="7"/>
  <c r="L5356" i="7"/>
  <c r="L5357" i="7"/>
  <c r="L5358" i="7"/>
  <c r="L5359" i="7"/>
  <c r="L5360" i="7"/>
  <c r="L5361" i="7"/>
  <c r="L5362" i="7"/>
  <c r="L5363" i="7"/>
  <c r="L5364" i="7"/>
  <c r="L5365" i="7"/>
  <c r="L5366" i="7"/>
  <c r="L5367" i="7"/>
  <c r="L5368" i="7"/>
  <c r="L5369" i="7"/>
  <c r="L5370" i="7"/>
  <c r="L5371" i="7"/>
  <c r="L5372" i="7"/>
  <c r="L5373" i="7"/>
  <c r="L5374" i="7"/>
  <c r="L5375" i="7"/>
  <c r="L5376" i="7"/>
  <c r="L5377" i="7"/>
  <c r="L5378" i="7"/>
  <c r="L5379" i="7"/>
  <c r="L5380" i="7"/>
  <c r="L5381" i="7"/>
  <c r="L5382" i="7"/>
  <c r="L5383" i="7"/>
  <c r="L5384" i="7"/>
  <c r="L5385" i="7"/>
  <c r="L5386" i="7"/>
  <c r="L5387" i="7"/>
  <c r="L5388" i="7"/>
  <c r="L5389" i="7"/>
  <c r="L5390" i="7"/>
  <c r="L5391" i="7"/>
  <c r="L5392" i="7"/>
  <c r="L5393" i="7"/>
  <c r="L5394" i="7"/>
  <c r="L5395" i="7"/>
  <c r="L5396" i="7"/>
  <c r="L5397" i="7"/>
  <c r="L5398" i="7"/>
  <c r="L5399" i="7"/>
  <c r="L5400" i="7"/>
  <c r="L5401" i="7"/>
  <c r="L5402" i="7"/>
  <c r="L5403" i="7"/>
  <c r="L5404" i="7"/>
  <c r="L5405" i="7"/>
  <c r="L5406" i="7"/>
  <c r="L5407" i="7"/>
  <c r="L5408" i="7"/>
  <c r="L5409" i="7"/>
  <c r="L5410" i="7"/>
  <c r="L5411" i="7"/>
  <c r="L5412" i="7"/>
  <c r="L5413" i="7"/>
  <c r="L5414" i="7"/>
  <c r="L5415" i="7"/>
  <c r="L5416" i="7"/>
  <c r="L5417" i="7"/>
  <c r="L5418" i="7"/>
  <c r="L5419" i="7"/>
  <c r="L5420" i="7"/>
  <c r="L5421" i="7"/>
  <c r="L5422" i="7"/>
  <c r="L5423" i="7"/>
  <c r="L5424" i="7"/>
  <c r="L5425" i="7"/>
  <c r="L5426" i="7"/>
  <c r="L5427" i="7"/>
  <c r="L5428" i="7"/>
  <c r="L5429" i="7"/>
  <c r="L5430" i="7"/>
  <c r="L5431" i="7"/>
  <c r="L5432" i="7"/>
  <c r="L5433" i="7"/>
  <c r="L5434" i="7"/>
  <c r="L5435" i="7"/>
  <c r="L5436" i="7"/>
  <c r="L5437" i="7"/>
  <c r="L5438" i="7"/>
  <c r="L5439" i="7"/>
  <c r="L5440" i="7"/>
  <c r="L5441" i="7"/>
  <c r="L5442" i="7"/>
  <c r="L5443" i="7"/>
  <c r="L5444" i="7"/>
  <c r="L5445" i="7"/>
  <c r="L5446" i="7"/>
  <c r="L5447" i="7"/>
  <c r="L5448" i="7"/>
  <c r="L5449" i="7"/>
  <c r="L5450" i="7"/>
  <c r="L5451" i="7"/>
  <c r="L5452" i="7"/>
  <c r="L5453" i="7"/>
  <c r="L5454" i="7"/>
  <c r="L5455" i="7"/>
  <c r="L5456" i="7"/>
  <c r="L5457" i="7"/>
  <c r="L5458" i="7"/>
  <c r="L5459" i="7"/>
  <c r="L5460" i="7"/>
  <c r="L5461" i="7"/>
  <c r="L5462" i="7"/>
  <c r="L5463" i="7"/>
  <c r="L5464" i="7"/>
  <c r="L5465" i="7"/>
  <c r="L5466" i="7"/>
  <c r="L5467" i="7"/>
  <c r="L5468" i="7"/>
  <c r="L5469" i="7"/>
  <c r="L5470" i="7"/>
  <c r="L5471" i="7"/>
  <c r="L5472" i="7"/>
  <c r="L5473" i="7"/>
  <c r="L5474" i="7"/>
  <c r="L5475" i="7"/>
  <c r="L5476" i="7"/>
  <c r="L5477" i="7"/>
  <c r="L5478" i="7"/>
  <c r="L5479" i="7"/>
  <c r="L5480" i="7"/>
  <c r="L5481" i="7"/>
  <c r="L5482" i="7"/>
  <c r="L5483" i="7"/>
  <c r="L5484" i="7"/>
  <c r="L5485" i="7"/>
  <c r="L5486" i="7"/>
  <c r="L5487" i="7"/>
  <c r="L5488" i="7"/>
  <c r="L5489" i="7"/>
  <c r="L5490" i="7"/>
  <c r="L5491" i="7"/>
  <c r="L5492" i="7"/>
  <c r="L5493" i="7"/>
  <c r="L5494" i="7"/>
  <c r="L5495" i="7"/>
  <c r="L5496" i="7"/>
  <c r="L5497" i="7"/>
  <c r="L5498" i="7"/>
  <c r="L5499" i="7"/>
  <c r="L5500" i="7"/>
  <c r="L5501" i="7"/>
  <c r="L5502" i="7"/>
  <c r="L5503" i="7"/>
  <c r="L5504" i="7"/>
  <c r="L5505" i="7"/>
  <c r="L5506" i="7"/>
  <c r="L5507" i="7"/>
  <c r="L5508" i="7"/>
  <c r="L5509" i="7"/>
  <c r="L5510" i="7"/>
  <c r="L5511" i="7"/>
  <c r="L5512" i="7"/>
  <c r="L5513" i="7"/>
  <c r="L5514" i="7"/>
  <c r="L5515" i="7"/>
  <c r="L5516" i="7"/>
  <c r="L5517" i="7"/>
  <c r="L5518" i="7"/>
  <c r="L5519" i="7"/>
  <c r="L5520" i="7"/>
  <c r="L5521" i="7"/>
  <c r="L5522" i="7"/>
  <c r="L5523" i="7"/>
  <c r="L5524" i="7"/>
  <c r="L5525" i="7"/>
  <c r="L5526" i="7"/>
  <c r="L5527" i="7"/>
  <c r="L5528" i="7"/>
  <c r="L5529" i="7"/>
  <c r="L5530" i="7"/>
  <c r="L5531" i="7"/>
  <c r="L5532" i="7"/>
  <c r="L5533" i="7"/>
  <c r="L5534" i="7"/>
  <c r="L5535" i="7"/>
  <c r="L5536" i="7"/>
  <c r="L5537" i="7"/>
  <c r="L5538" i="7"/>
  <c r="L5539" i="7"/>
  <c r="L5540" i="7"/>
  <c r="L5541" i="7"/>
  <c r="L5542" i="7"/>
  <c r="L5543" i="7"/>
  <c r="L5544" i="7"/>
  <c r="L5545" i="7"/>
  <c r="L5546" i="7"/>
  <c r="L5547" i="7"/>
  <c r="L5548" i="7"/>
  <c r="L5549" i="7"/>
  <c r="L5550" i="7"/>
  <c r="L5551" i="7"/>
  <c r="L5552" i="7"/>
  <c r="L5553" i="7"/>
  <c r="L5554" i="7"/>
  <c r="L5555" i="7"/>
  <c r="L5556" i="7"/>
  <c r="L5557" i="7"/>
  <c r="L5558" i="7"/>
  <c r="L5559" i="7"/>
  <c r="L5560" i="7"/>
  <c r="L5561" i="7"/>
  <c r="L5562" i="7"/>
  <c r="L5563" i="7"/>
  <c r="L5564" i="7"/>
  <c r="L5565" i="7"/>
  <c r="L5566" i="7"/>
  <c r="L5567" i="7"/>
  <c r="L5568" i="7"/>
  <c r="L5569" i="7"/>
  <c r="L5570" i="7"/>
  <c r="L5571" i="7"/>
  <c r="L5572" i="7"/>
  <c r="L5573" i="7"/>
  <c r="L5574" i="7"/>
  <c r="L5575" i="7"/>
  <c r="L5576" i="7"/>
  <c r="L5577" i="7"/>
  <c r="L5578" i="7"/>
  <c r="L5579" i="7"/>
  <c r="L5580" i="7"/>
  <c r="L5581" i="7"/>
  <c r="L5582" i="7"/>
  <c r="L5583" i="7"/>
  <c r="L5584" i="7"/>
  <c r="L5585" i="7"/>
  <c r="L5586" i="7"/>
  <c r="L5587" i="7"/>
  <c r="L5588" i="7"/>
  <c r="L5589" i="7"/>
  <c r="L5590" i="7"/>
  <c r="L5591" i="7"/>
  <c r="L5592" i="7"/>
  <c r="L5593" i="7"/>
  <c r="L5594" i="7"/>
  <c r="L5595" i="7"/>
  <c r="L5596" i="7"/>
  <c r="L5597" i="7"/>
  <c r="L5598" i="7"/>
  <c r="L5599" i="7"/>
  <c r="L5600" i="7"/>
  <c r="L5601" i="7"/>
  <c r="L5602" i="7"/>
  <c r="L5603" i="7"/>
  <c r="L5604" i="7"/>
  <c r="L5605" i="7"/>
  <c r="L5606" i="7"/>
  <c r="L5607" i="7"/>
  <c r="L5608" i="7"/>
  <c r="L5609" i="7"/>
  <c r="L5610" i="7"/>
  <c r="L5611" i="7"/>
  <c r="L5612" i="7"/>
  <c r="L5613" i="7"/>
  <c r="L5614" i="7"/>
  <c r="L5615" i="7"/>
  <c r="L5616" i="7"/>
  <c r="L5617" i="7"/>
  <c r="L5618" i="7"/>
  <c r="L5619" i="7"/>
  <c r="L5620" i="7"/>
  <c r="L5621" i="7"/>
  <c r="L5622" i="7"/>
  <c r="L5623" i="7"/>
  <c r="L5624" i="7"/>
  <c r="L5625" i="7"/>
  <c r="L5626" i="7"/>
  <c r="L5627" i="7"/>
  <c r="L5628" i="7"/>
  <c r="L5629" i="7"/>
  <c r="L5630" i="7"/>
  <c r="L5631" i="7"/>
  <c r="L5632" i="7"/>
  <c r="L5633" i="7"/>
  <c r="L5634" i="7"/>
  <c r="L5635" i="7"/>
  <c r="L5636" i="7"/>
  <c r="L5637" i="7"/>
  <c r="L5638" i="7"/>
  <c r="L5639" i="7"/>
  <c r="L5640" i="7"/>
  <c r="L5641" i="7"/>
  <c r="L5642" i="7"/>
  <c r="L5643" i="7"/>
  <c r="L5644" i="7"/>
  <c r="L5645" i="7"/>
  <c r="L5646" i="7"/>
  <c r="L5647" i="7"/>
  <c r="L5648" i="7"/>
  <c r="L5649" i="7"/>
  <c r="L5650" i="7"/>
  <c r="L5651" i="7"/>
  <c r="L5652" i="7"/>
  <c r="L5653" i="7"/>
  <c r="L5654" i="7"/>
  <c r="L5655" i="7"/>
  <c r="L5656" i="7"/>
  <c r="L5657" i="7"/>
  <c r="L5658" i="7"/>
  <c r="L5659" i="7"/>
  <c r="L5660" i="7"/>
  <c r="L5661" i="7"/>
  <c r="L5662" i="7"/>
  <c r="L5663" i="7"/>
  <c r="L5664" i="7"/>
  <c r="L5665" i="7"/>
  <c r="L5666" i="7"/>
  <c r="L5667" i="7"/>
  <c r="L5668" i="7"/>
  <c r="L5669" i="7"/>
  <c r="L5670" i="7"/>
  <c r="L5671" i="7"/>
  <c r="L5672" i="7"/>
  <c r="L5673" i="7"/>
  <c r="L5674" i="7"/>
  <c r="L5675" i="7"/>
  <c r="L5676" i="7"/>
  <c r="L5677" i="7"/>
  <c r="L5678" i="7"/>
  <c r="L5679" i="7"/>
  <c r="L5680" i="7"/>
  <c r="L5681" i="7"/>
  <c r="L5682" i="7"/>
  <c r="L5683" i="7"/>
  <c r="L5684" i="7"/>
  <c r="L5685" i="7"/>
  <c r="L5686" i="7"/>
  <c r="L5687" i="7"/>
  <c r="L5688" i="7"/>
  <c r="L5689" i="7"/>
  <c r="L5690" i="7"/>
  <c r="L5691" i="7"/>
  <c r="L5692" i="7"/>
  <c r="L5693" i="7"/>
  <c r="L5694" i="7"/>
  <c r="L5695" i="7"/>
  <c r="L5696" i="7"/>
  <c r="L5697" i="7"/>
  <c r="L5698" i="7"/>
  <c r="L5699" i="7"/>
  <c r="L5700" i="7"/>
  <c r="L5701" i="7"/>
  <c r="L5702" i="7"/>
  <c r="L5703" i="7"/>
  <c r="L5704" i="7"/>
  <c r="L5705" i="7"/>
  <c r="L5706" i="7"/>
  <c r="L5707" i="7"/>
  <c r="L5708" i="7"/>
  <c r="L5709" i="7"/>
  <c r="L5710" i="7"/>
  <c r="L5711" i="7"/>
  <c r="L5712" i="7"/>
  <c r="L5713" i="7"/>
  <c r="L5714" i="7"/>
  <c r="L5715" i="7"/>
  <c r="L5716" i="7"/>
  <c r="L5717" i="7"/>
  <c r="L3" i="7"/>
  <c r="E39" i="6"/>
  <c r="E41" i="6"/>
  <c r="E40" i="6"/>
  <c r="E43" i="6"/>
  <c r="E52" i="6"/>
  <c r="E63" i="6"/>
  <c r="E62" i="6"/>
  <c r="N34" i="6" l="1"/>
  <c r="N33" i="6"/>
  <c r="N32" i="6"/>
  <c r="L34" i="6"/>
  <c r="L33" i="6"/>
  <c r="L32" i="6"/>
  <c r="J34" i="6"/>
  <c r="J33" i="6"/>
  <c r="J32" i="6"/>
  <c r="H34" i="6"/>
  <c r="H33" i="6"/>
  <c r="H32" i="6"/>
  <c r="F34" i="6"/>
  <c r="F33" i="6"/>
  <c r="F32" i="6"/>
  <c r="D34" i="6"/>
  <c r="D33" i="6"/>
  <c r="D32" i="6"/>
  <c r="T11" i="6"/>
  <c r="T10" i="6"/>
  <c r="T9" i="6"/>
  <c r="AI29" i="1" l="1"/>
  <c r="AI28" i="1"/>
  <c r="AI27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6" i="1"/>
  <c r="AI5" i="1"/>
  <c r="AI4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6" i="1"/>
  <c r="AH5" i="1"/>
  <c r="AH4" i="1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31" i="2"/>
  <c r="J8" i="6"/>
  <c r="L8" i="6"/>
  <c r="N8" i="6"/>
  <c r="N29" i="6"/>
  <c r="N28" i="6"/>
  <c r="N27" i="6"/>
  <c r="L29" i="6"/>
  <c r="L28" i="6"/>
  <c r="L27" i="6"/>
  <c r="J29" i="6"/>
  <c r="J28" i="6"/>
  <c r="J27" i="6"/>
  <c r="H29" i="6"/>
  <c r="H28" i="6"/>
  <c r="H27" i="6"/>
  <c r="F29" i="6"/>
  <c r="F28" i="6"/>
  <c r="F27" i="6"/>
  <c r="D29" i="6"/>
  <c r="D28" i="6"/>
  <c r="D27" i="6"/>
  <c r="N24" i="6"/>
  <c r="L24" i="6"/>
  <c r="N23" i="6"/>
  <c r="L23" i="6"/>
  <c r="J23" i="6"/>
  <c r="H23" i="6"/>
  <c r="F23" i="6"/>
  <c r="D23" i="6"/>
  <c r="J24" i="6"/>
  <c r="H18" i="6"/>
  <c r="H17" i="6"/>
  <c r="H16" i="6"/>
  <c r="J18" i="6"/>
  <c r="J17" i="6"/>
  <c r="J16" i="6"/>
  <c r="L18" i="6"/>
  <c r="L17" i="6"/>
  <c r="L16" i="6"/>
  <c r="N16" i="6"/>
  <c r="N17" i="6"/>
  <c r="N18" i="6"/>
  <c r="N21" i="6"/>
  <c r="N20" i="6"/>
  <c r="N19" i="6"/>
  <c r="L21" i="6"/>
  <c r="L20" i="6"/>
  <c r="L19" i="6"/>
  <c r="J21" i="6"/>
  <c r="J20" i="6"/>
  <c r="J19" i="6"/>
  <c r="H21" i="6"/>
  <c r="H20" i="6"/>
  <c r="H19" i="6"/>
  <c r="F21" i="6"/>
  <c r="F20" i="6"/>
  <c r="F19" i="6"/>
  <c r="D19" i="6"/>
  <c r="D20" i="6"/>
  <c r="D21" i="6"/>
  <c r="O10" i="6"/>
  <c r="M10" i="6"/>
  <c r="K10" i="6"/>
  <c r="I10" i="6"/>
  <c r="G10" i="6"/>
  <c r="P10" i="6"/>
  <c r="N12" i="6"/>
  <c r="L12" i="6"/>
  <c r="J12" i="6"/>
  <c r="H12" i="6"/>
  <c r="F12" i="6"/>
  <c r="D12" i="6"/>
  <c r="N10" i="6"/>
  <c r="L10" i="6"/>
  <c r="D10" i="6"/>
  <c r="F10" i="6"/>
  <c r="H10" i="6"/>
  <c r="J10" i="6"/>
  <c r="O7" i="6"/>
  <c r="M7" i="6"/>
  <c r="K7" i="6"/>
  <c r="I7" i="6"/>
  <c r="G7" i="6"/>
  <c r="E7" i="6"/>
  <c r="P12" i="6" l="1"/>
  <c r="BK5" i="1"/>
  <c r="BK6" i="1"/>
  <c r="BK8" i="1"/>
  <c r="BK9" i="1"/>
  <c r="BK10" i="1"/>
  <c r="BK11" i="1"/>
  <c r="BK12" i="1"/>
  <c r="BK13" i="1"/>
  <c r="BK14" i="1"/>
  <c r="BK15" i="1"/>
  <c r="BK16" i="1"/>
  <c r="BK17" i="1"/>
  <c r="BK18" i="1"/>
  <c r="BK19" i="1"/>
  <c r="BK20" i="1"/>
  <c r="BK21" i="1"/>
  <c r="BK22" i="1"/>
  <c r="BK23" i="1"/>
  <c r="BK24" i="1"/>
  <c r="BK25" i="1"/>
  <c r="BK26" i="1"/>
  <c r="BK27" i="1"/>
  <c r="BK28" i="1"/>
  <c r="BK29" i="1"/>
  <c r="BK4" i="1"/>
  <c r="I26" i="2" l="1"/>
  <c r="I24" i="2"/>
  <c r="B25" i="2"/>
  <c r="B24" i="2"/>
  <c r="B23" i="2"/>
  <c r="B21" i="2"/>
  <c r="C21" i="2"/>
  <c r="D21" i="2"/>
  <c r="E21" i="2"/>
  <c r="F21" i="2"/>
  <c r="G21" i="2"/>
  <c r="H21" i="2"/>
  <c r="H20" i="2"/>
  <c r="G20" i="2"/>
  <c r="F20" i="2"/>
  <c r="E20" i="2"/>
  <c r="D20" i="2"/>
  <c r="C20" i="2"/>
  <c r="B20" i="2"/>
  <c r="H19" i="2"/>
  <c r="G19" i="2"/>
  <c r="F19" i="2"/>
  <c r="E19" i="2"/>
  <c r="D19" i="2"/>
  <c r="C19" i="2"/>
  <c r="B19" i="2"/>
  <c r="F18" i="2"/>
  <c r="E18" i="2"/>
  <c r="H18" i="2"/>
  <c r="G18" i="2"/>
  <c r="D18" i="2"/>
  <c r="C18" i="2"/>
  <c r="B18" i="2"/>
  <c r="AW4" i="1"/>
  <c r="AW5" i="1"/>
  <c r="AW6" i="1"/>
  <c r="AW8" i="1"/>
  <c r="AW9" i="1"/>
  <c r="AW10" i="1"/>
  <c r="AW11" i="1"/>
  <c r="AW12" i="1"/>
  <c r="AW13" i="1"/>
  <c r="AW14" i="1"/>
  <c r="AW15" i="1"/>
  <c r="AW16" i="1"/>
  <c r="AW17" i="1"/>
  <c r="AW18" i="1"/>
  <c r="AW19" i="1"/>
  <c r="AW20" i="1"/>
  <c r="AW21" i="1"/>
  <c r="AW22" i="1"/>
  <c r="AW23" i="1"/>
  <c r="AW24" i="1"/>
  <c r="AW25" i="1"/>
  <c r="AW26" i="1"/>
  <c r="AW27" i="1"/>
  <c r="AW28" i="1"/>
  <c r="AW29" i="1"/>
  <c r="AW3" i="1"/>
  <c r="J32" i="3"/>
  <c r="J23" i="3"/>
  <c r="J24" i="3"/>
  <c r="J25" i="3"/>
  <c r="J26" i="3"/>
  <c r="J27" i="3"/>
  <c r="J28" i="3"/>
  <c r="J29" i="3"/>
  <c r="J30" i="3"/>
  <c r="J31" i="3"/>
  <c r="J33" i="3"/>
  <c r="K21" i="3"/>
  <c r="K20" i="3"/>
  <c r="K14" i="3"/>
  <c r="K10" i="3"/>
  <c r="K9" i="3"/>
  <c r="K8" i="3"/>
  <c r="K2" i="3"/>
  <c r="K4" i="3"/>
  <c r="K3" i="3"/>
  <c r="K19" i="3"/>
  <c r="K18" i="3"/>
  <c r="K17" i="3"/>
  <c r="K16" i="3"/>
  <c r="K12" i="3"/>
  <c r="K11" i="3"/>
  <c r="K13" i="3"/>
  <c r="K15" i="3"/>
  <c r="I23" i="2" l="1"/>
  <c r="H13" i="2" l="1"/>
  <c r="G13" i="2"/>
  <c r="F13" i="2"/>
  <c r="F15" i="2" s="1"/>
  <c r="E13" i="2"/>
  <c r="E15" i="2" s="1"/>
  <c r="D13" i="2"/>
  <c r="C13" i="2"/>
  <c r="C15" i="2" s="1"/>
  <c r="B13" i="2"/>
  <c r="I13" i="2" s="1"/>
  <c r="H12" i="2"/>
  <c r="H15" i="2" s="1"/>
  <c r="G12" i="2"/>
  <c r="G15" i="2" s="1"/>
  <c r="D12" i="2"/>
  <c r="D15" i="2" s="1"/>
  <c r="C12" i="2"/>
  <c r="B12" i="2"/>
  <c r="I12" i="2" s="1"/>
  <c r="B15" i="2" l="1"/>
  <c r="I15" i="2" s="1"/>
  <c r="V3" i="1" l="1"/>
  <c r="W3" i="1"/>
  <c r="X3" i="1"/>
  <c r="Y3" i="1"/>
  <c r="AY3" i="1" s="1"/>
  <c r="Z3" i="1"/>
  <c r="AZ3" i="1" s="1"/>
  <c r="AA3" i="1"/>
  <c r="AB3" i="1"/>
  <c r="BB3" i="1" s="1"/>
  <c r="AD3" i="1"/>
  <c r="AK3" i="1"/>
  <c r="AS3" i="1"/>
  <c r="V4" i="1"/>
  <c r="K29" i="2" s="1"/>
  <c r="W4" i="1"/>
  <c r="AX4" i="1" s="1"/>
  <c r="X4" i="1"/>
  <c r="Y4" i="1"/>
  <c r="AY4" i="1" s="1"/>
  <c r="Z4" i="1"/>
  <c r="AA4" i="1"/>
  <c r="AB4" i="1"/>
  <c r="BB4" i="1" s="1"/>
  <c r="AC4" i="1"/>
  <c r="AD4" i="1"/>
  <c r="AJ4" i="1"/>
  <c r="AN4" i="1"/>
  <c r="AS4" i="1"/>
  <c r="W5" i="1"/>
  <c r="X5" i="1"/>
  <c r="Y5" i="1"/>
  <c r="Z5" i="1"/>
  <c r="AZ5" i="1" s="1"/>
  <c r="AA5" i="1"/>
  <c r="BA5" i="1" s="1"/>
  <c r="AB5" i="1"/>
  <c r="BB5" i="1" s="1"/>
  <c r="AD5" i="1"/>
  <c r="AE5" i="1"/>
  <c r="AS5" i="1"/>
  <c r="W6" i="1"/>
  <c r="AX6" i="1" s="1"/>
  <c r="X6" i="1"/>
  <c r="Y6" i="1"/>
  <c r="Z6" i="1"/>
  <c r="AA6" i="1"/>
  <c r="BA6" i="1" s="1"/>
  <c r="AB6" i="1"/>
  <c r="BB6" i="1" s="1"/>
  <c r="AD6" i="1"/>
  <c r="AF6" i="1"/>
  <c r="BF6" i="1" s="1"/>
  <c r="AR6" i="1"/>
  <c r="AS6" i="1"/>
  <c r="W8" i="1"/>
  <c r="AX8" i="1" s="1"/>
  <c r="X8" i="1"/>
  <c r="Y8" i="1"/>
  <c r="AY8" i="1" s="1"/>
  <c r="Z8" i="1"/>
  <c r="AZ8" i="1" s="1"/>
  <c r="AA8" i="1"/>
  <c r="AB8" i="1"/>
  <c r="BB8" i="1" s="1"/>
  <c r="AD8" i="1"/>
  <c r="AS8" i="1"/>
  <c r="W9" i="1"/>
  <c r="AX9" i="1" s="1"/>
  <c r="X9" i="1"/>
  <c r="Y9" i="1"/>
  <c r="Z9" i="1"/>
  <c r="AA9" i="1"/>
  <c r="BA9" i="1" s="1"/>
  <c r="AB9" i="1"/>
  <c r="BB9" i="1" s="1"/>
  <c r="AD9" i="1"/>
  <c r="AF9" i="1"/>
  <c r="BF9" i="1" s="1"/>
  <c r="AR9" i="1"/>
  <c r="AS9" i="1"/>
  <c r="W10" i="1"/>
  <c r="AX10" i="1" s="1"/>
  <c r="X10" i="1"/>
  <c r="AJ10" i="1" s="1"/>
  <c r="Y10" i="1"/>
  <c r="AY10" i="1" s="1"/>
  <c r="Z10" i="1"/>
  <c r="AZ10" i="1" s="1"/>
  <c r="AA10" i="1"/>
  <c r="BA10" i="1" s="1"/>
  <c r="AB10" i="1"/>
  <c r="AD10" i="1"/>
  <c r="AL10" i="1"/>
  <c r="AS10" i="1"/>
  <c r="V11" i="1"/>
  <c r="K36" i="2" s="1"/>
  <c r="W11" i="1"/>
  <c r="AX11" i="1" s="1"/>
  <c r="X11" i="1"/>
  <c r="Y11" i="1"/>
  <c r="Z11" i="1"/>
  <c r="AA11" i="1"/>
  <c r="BA11" i="1" s="1"/>
  <c r="AB11" i="1"/>
  <c r="BB11" i="1" s="1"/>
  <c r="AD11" i="1"/>
  <c r="AF11" i="1"/>
  <c r="BF11" i="1" s="1"/>
  <c r="AJ11" i="1"/>
  <c r="AN11" i="1"/>
  <c r="AR11" i="1"/>
  <c r="AS11" i="1"/>
  <c r="W12" i="1"/>
  <c r="AX12" i="1" s="1"/>
  <c r="X12" i="1"/>
  <c r="AJ12" i="1" s="1"/>
  <c r="Y12" i="1"/>
  <c r="AY12" i="1" s="1"/>
  <c r="Z12" i="1"/>
  <c r="AZ12" i="1" s="1"/>
  <c r="AA12" i="1"/>
  <c r="BA12" i="1" s="1"/>
  <c r="AB12" i="1"/>
  <c r="AD12" i="1"/>
  <c r="AL12" i="1"/>
  <c r="AS12" i="1"/>
  <c r="W13" i="1"/>
  <c r="AX13" i="1" s="1"/>
  <c r="X13" i="1"/>
  <c r="Y13" i="1"/>
  <c r="Z13" i="1"/>
  <c r="AA13" i="1"/>
  <c r="BA13" i="1" s="1"/>
  <c r="AB13" i="1"/>
  <c r="BB13" i="1" s="1"/>
  <c r="AD13" i="1"/>
  <c r="AF13" i="1"/>
  <c r="BF13" i="1" s="1"/>
  <c r="AR13" i="1"/>
  <c r="AS13" i="1"/>
  <c r="W14" i="1"/>
  <c r="X14" i="1"/>
  <c r="Y14" i="1"/>
  <c r="AY14" i="1" s="1"/>
  <c r="Z14" i="1"/>
  <c r="AZ14" i="1" s="1"/>
  <c r="AA14" i="1"/>
  <c r="BA14" i="1" s="1"/>
  <c r="AB14" i="1"/>
  <c r="BB14" i="1" s="1"/>
  <c r="AD14" i="1"/>
  <c r="AL14" i="1"/>
  <c r="AS14" i="1"/>
  <c r="V15" i="1"/>
  <c r="K40" i="2" s="1"/>
  <c r="W15" i="1"/>
  <c r="AX15" i="1" s="1"/>
  <c r="X15" i="1"/>
  <c r="Y15" i="1"/>
  <c r="Z15" i="1"/>
  <c r="AA15" i="1"/>
  <c r="BA15" i="1" s="1"/>
  <c r="AB15" i="1"/>
  <c r="BB15" i="1" s="1"/>
  <c r="AD15" i="1"/>
  <c r="AF15" i="1"/>
  <c r="BF15" i="1" s="1"/>
  <c r="AJ15" i="1"/>
  <c r="AM15" i="1"/>
  <c r="AN15" i="1"/>
  <c r="AR15" i="1"/>
  <c r="AS15" i="1"/>
  <c r="W16" i="1"/>
  <c r="AX16" i="1" s="1"/>
  <c r="X16" i="1"/>
  <c r="Y16" i="1"/>
  <c r="AY16" i="1" s="1"/>
  <c r="Z16" i="1"/>
  <c r="AZ16" i="1" s="1"/>
  <c r="AA16" i="1"/>
  <c r="AB16" i="1"/>
  <c r="BB16" i="1" s="1"/>
  <c r="AD16" i="1"/>
  <c r="AL16" i="1"/>
  <c r="AS16" i="1"/>
  <c r="W17" i="1"/>
  <c r="AX17" i="1" s="1"/>
  <c r="X17" i="1"/>
  <c r="Y17" i="1"/>
  <c r="Z17" i="1"/>
  <c r="AA17" i="1"/>
  <c r="BA17" i="1" s="1"/>
  <c r="AB17" i="1"/>
  <c r="BB17" i="1" s="1"/>
  <c r="AD17" i="1"/>
  <c r="AF17" i="1"/>
  <c r="BF17" i="1" s="1"/>
  <c r="AJ17" i="1"/>
  <c r="AR17" i="1"/>
  <c r="AS17" i="1"/>
  <c r="W18" i="1"/>
  <c r="AX18" i="1" s="1"/>
  <c r="X18" i="1"/>
  <c r="Y18" i="1"/>
  <c r="AY18" i="1" s="1"/>
  <c r="Z18" i="1"/>
  <c r="AZ18" i="1" s="1"/>
  <c r="AA18" i="1"/>
  <c r="AB18" i="1"/>
  <c r="AD18" i="1"/>
  <c r="AL18" i="1"/>
  <c r="AS18" i="1"/>
  <c r="W19" i="1"/>
  <c r="AX19" i="1" s="1"/>
  <c r="X19" i="1"/>
  <c r="AJ19" i="1" s="1"/>
  <c r="Y19" i="1"/>
  <c r="AY19" i="1" s="1"/>
  <c r="Z19" i="1"/>
  <c r="AA19" i="1"/>
  <c r="BA19" i="1" s="1"/>
  <c r="AB19" i="1"/>
  <c r="AD19" i="1"/>
  <c r="AK19" i="1"/>
  <c r="AS19" i="1"/>
  <c r="W20" i="1"/>
  <c r="AX20" i="1" s="1"/>
  <c r="X20" i="1"/>
  <c r="Y20" i="1"/>
  <c r="AY20" i="1" s="1"/>
  <c r="Z20" i="1"/>
  <c r="AA20" i="1"/>
  <c r="BA20" i="1" s="1"/>
  <c r="AB20" i="1"/>
  <c r="AD20" i="1"/>
  <c r="AM20" i="1"/>
  <c r="AS20" i="1"/>
  <c r="V21" i="1"/>
  <c r="K46" i="2" s="1"/>
  <c r="W21" i="1"/>
  <c r="AX21" i="1" s="1"/>
  <c r="X21" i="1"/>
  <c r="AJ21" i="1" s="1"/>
  <c r="Y21" i="1"/>
  <c r="AY21" i="1" s="1"/>
  <c r="Z21" i="1"/>
  <c r="AA21" i="1"/>
  <c r="BA21" i="1" s="1"/>
  <c r="AB21" i="1"/>
  <c r="AD21" i="1"/>
  <c r="AM21" i="1"/>
  <c r="AS21" i="1"/>
  <c r="V22" i="1"/>
  <c r="K47" i="2" s="1"/>
  <c r="W22" i="1"/>
  <c r="AX22" i="1" s="1"/>
  <c r="X22" i="1"/>
  <c r="AJ22" i="1" s="1"/>
  <c r="Y22" i="1"/>
  <c r="AY22" i="1" s="1"/>
  <c r="Z22" i="1"/>
  <c r="AA22" i="1"/>
  <c r="BA22" i="1" s="1"/>
  <c r="AB22" i="1"/>
  <c r="AD22" i="1"/>
  <c r="AK22" i="1"/>
  <c r="AM22" i="1"/>
  <c r="AS22" i="1"/>
  <c r="V23" i="1"/>
  <c r="K48" i="2" s="1"/>
  <c r="W23" i="1"/>
  <c r="AX23" i="1" s="1"/>
  <c r="X23" i="1"/>
  <c r="Y23" i="1"/>
  <c r="AY23" i="1" s="1"/>
  <c r="Z23" i="1"/>
  <c r="AA23" i="1"/>
  <c r="BA23" i="1" s="1"/>
  <c r="AB23" i="1"/>
  <c r="AD23" i="1"/>
  <c r="AM23" i="1"/>
  <c r="AS23" i="1"/>
  <c r="V24" i="1"/>
  <c r="K49" i="2" s="1"/>
  <c r="W24" i="1"/>
  <c r="AX24" i="1" s="1"/>
  <c r="X24" i="1"/>
  <c r="AJ24" i="1" s="1"/>
  <c r="Y24" i="1"/>
  <c r="AY24" i="1" s="1"/>
  <c r="Z24" i="1"/>
  <c r="AA24" i="1"/>
  <c r="BA24" i="1" s="1"/>
  <c r="AB24" i="1"/>
  <c r="AD24" i="1"/>
  <c r="AK24" i="1"/>
  <c r="AM24" i="1"/>
  <c r="AS24" i="1"/>
  <c r="W25" i="1"/>
  <c r="AX25" i="1" s="1"/>
  <c r="X25" i="1"/>
  <c r="Y25" i="1"/>
  <c r="AY25" i="1" s="1"/>
  <c r="Z25" i="1"/>
  <c r="AA25" i="1"/>
  <c r="BA25" i="1" s="1"/>
  <c r="AB25" i="1"/>
  <c r="AD25" i="1"/>
  <c r="AM25" i="1"/>
  <c r="AS25" i="1"/>
  <c r="V26" i="1"/>
  <c r="K51" i="2" s="1"/>
  <c r="W26" i="1"/>
  <c r="AX26" i="1" s="1"/>
  <c r="X26" i="1"/>
  <c r="AJ26" i="1" s="1"/>
  <c r="Y26" i="1"/>
  <c r="AY26" i="1" s="1"/>
  <c r="Z26" i="1"/>
  <c r="AA26" i="1"/>
  <c r="BA26" i="1" s="1"/>
  <c r="AB26" i="1"/>
  <c r="AD26" i="1"/>
  <c r="AK26" i="1"/>
  <c r="AM26" i="1"/>
  <c r="AS26" i="1"/>
  <c r="V27" i="1"/>
  <c r="K52" i="2" s="1"/>
  <c r="W27" i="1"/>
  <c r="AX27" i="1" s="1"/>
  <c r="X27" i="1"/>
  <c r="Y27" i="1"/>
  <c r="AY27" i="1" s="1"/>
  <c r="Z27" i="1"/>
  <c r="AA27" i="1"/>
  <c r="BA27" i="1" s="1"/>
  <c r="AB27" i="1"/>
  <c r="AD27" i="1"/>
  <c r="AF27" i="1"/>
  <c r="AS27" i="1"/>
  <c r="W28" i="1"/>
  <c r="AX28" i="1" s="1"/>
  <c r="X28" i="1"/>
  <c r="Y28" i="1"/>
  <c r="AY28" i="1" s="1"/>
  <c r="Z28" i="1"/>
  <c r="AA28" i="1"/>
  <c r="BA28" i="1" s="1"/>
  <c r="AB28" i="1"/>
  <c r="AD28" i="1"/>
  <c r="AS28" i="1"/>
  <c r="V29" i="1"/>
  <c r="K54" i="2" s="1"/>
  <c r="W29" i="1"/>
  <c r="AX29" i="1" s="1"/>
  <c r="X29" i="1"/>
  <c r="Y29" i="1"/>
  <c r="AY29" i="1" s="1"/>
  <c r="Z29" i="1"/>
  <c r="AA29" i="1"/>
  <c r="BA29" i="1" s="1"/>
  <c r="AB29" i="1"/>
  <c r="AF29" i="1" s="1"/>
  <c r="AD29" i="1"/>
  <c r="AK29" i="1"/>
  <c r="AM29" i="1"/>
  <c r="AS29" i="1"/>
  <c r="AR29" i="1" l="1"/>
  <c r="BF29" i="1"/>
  <c r="AL29" i="1"/>
  <c r="AZ29" i="1"/>
  <c r="AP23" i="1"/>
  <c r="AG23" i="1"/>
  <c r="L48" i="2" s="1"/>
  <c r="BD23" i="1"/>
  <c r="AN22" i="1"/>
  <c r="BB22" i="1"/>
  <c r="AP29" i="1"/>
  <c r="AG29" i="1"/>
  <c r="L54" i="2" s="1"/>
  <c r="BD29" i="1"/>
  <c r="AN28" i="1"/>
  <c r="BB28" i="1"/>
  <c r="AJ28" i="1"/>
  <c r="AM27" i="1"/>
  <c r="AN27" i="1"/>
  <c r="BB27" i="1"/>
  <c r="AE27" i="1"/>
  <c r="AK25" i="1"/>
  <c r="AL25" i="1"/>
  <c r="AZ25" i="1"/>
  <c r="V25" i="1"/>
  <c r="K50" i="2" s="1"/>
  <c r="AG24" i="1"/>
  <c r="L49" i="2" s="1"/>
  <c r="BD24" i="1"/>
  <c r="AF23" i="1"/>
  <c r="BB23" i="1"/>
  <c r="AE23" i="1"/>
  <c r="AK21" i="1"/>
  <c r="AK20" i="1"/>
  <c r="AE20" i="1"/>
  <c r="AZ20" i="1"/>
  <c r="V20" i="1"/>
  <c r="K45" i="2" s="1"/>
  <c r="AL19" i="1"/>
  <c r="AZ19" i="1"/>
  <c r="V19" i="1"/>
  <c r="K44" i="2" s="1"/>
  <c r="AN18" i="1"/>
  <c r="BB18" i="1"/>
  <c r="AJ18" i="1"/>
  <c r="AN17" i="1"/>
  <c r="AP17" i="1"/>
  <c r="AG17" i="1"/>
  <c r="L42" i="2" s="1"/>
  <c r="BD17" i="1"/>
  <c r="AL17" i="1"/>
  <c r="AZ17" i="1"/>
  <c r="V17" i="1"/>
  <c r="K42" i="2" s="1"/>
  <c r="AP15" i="1"/>
  <c r="AG15" i="1"/>
  <c r="L40" i="2" s="1"/>
  <c r="BD15" i="1"/>
  <c r="AK15" i="1"/>
  <c r="AY15" i="1"/>
  <c r="AN13" i="1"/>
  <c r="AP13" i="1"/>
  <c r="AG13" i="1"/>
  <c r="L38" i="2" s="1"/>
  <c r="BD13" i="1"/>
  <c r="AL13" i="1"/>
  <c r="AZ13" i="1"/>
  <c r="V13" i="1"/>
  <c r="K38" i="2" s="1"/>
  <c r="AC12" i="1"/>
  <c r="AG12" i="1"/>
  <c r="L37" i="2" s="1"/>
  <c r="BD12" i="1"/>
  <c r="AJ9" i="1"/>
  <c r="AL8" i="1"/>
  <c r="AJ6" i="1"/>
  <c r="AL5" i="1"/>
  <c r="V5" i="1"/>
  <c r="K30" i="2" s="1"/>
  <c r="AX5" i="1"/>
  <c r="AF4" i="1"/>
  <c r="BA4" i="1"/>
  <c r="AG3" i="1"/>
  <c r="BD3" i="1"/>
  <c r="AN29" i="1"/>
  <c r="BB29" i="1"/>
  <c r="AE29" i="1"/>
  <c r="AM28" i="1"/>
  <c r="AK27" i="1"/>
  <c r="AL26" i="1"/>
  <c r="AZ26" i="1"/>
  <c r="AC25" i="1"/>
  <c r="AG25" i="1"/>
  <c r="L50" i="2" s="1"/>
  <c r="BD25" i="1"/>
  <c r="AN24" i="1"/>
  <c r="BB24" i="1"/>
  <c r="AL22" i="1"/>
  <c r="AZ22" i="1"/>
  <c r="AL21" i="1"/>
  <c r="AZ21" i="1"/>
  <c r="AG20" i="1"/>
  <c r="L45" i="2" s="1"/>
  <c r="BD20" i="1"/>
  <c r="AP19" i="1"/>
  <c r="AG19" i="1"/>
  <c r="L44" i="2" s="1"/>
  <c r="BD19" i="1"/>
  <c r="AM18" i="1"/>
  <c r="BA18" i="1"/>
  <c r="AM17" i="1"/>
  <c r="AC17" i="1"/>
  <c r="AK17" i="1"/>
  <c r="AY17" i="1"/>
  <c r="AE16" i="1"/>
  <c r="BA16" i="1"/>
  <c r="AP14" i="1"/>
  <c r="AX14" i="1"/>
  <c r="AM13" i="1"/>
  <c r="AC13" i="1"/>
  <c r="AK13" i="1"/>
  <c r="AY13" i="1"/>
  <c r="AN12" i="1"/>
  <c r="BB12" i="1"/>
  <c r="AP11" i="1"/>
  <c r="AG11" i="1"/>
  <c r="L36" i="2" s="1"/>
  <c r="BD11" i="1"/>
  <c r="AL11" i="1"/>
  <c r="AZ11" i="1"/>
  <c r="AG10" i="1"/>
  <c r="L35" i="2" s="1"/>
  <c r="BD10" i="1"/>
  <c r="AG8" i="1"/>
  <c r="L33" i="2" s="1"/>
  <c r="BD8" i="1"/>
  <c r="AQ5" i="1"/>
  <c r="BE5" i="1"/>
  <c r="AP4" i="1"/>
  <c r="AG4" i="1"/>
  <c r="L29" i="2" s="1"/>
  <c r="BD4" i="1"/>
  <c r="AL4" i="1"/>
  <c r="AZ4" i="1"/>
  <c r="AK28" i="1"/>
  <c r="AL28" i="1"/>
  <c r="AZ28" i="1"/>
  <c r="V28" i="1"/>
  <c r="K53" i="2" s="1"/>
  <c r="AR27" i="1"/>
  <c r="BF27" i="1"/>
  <c r="AL27" i="1"/>
  <c r="AZ27" i="1"/>
  <c r="AC26" i="1"/>
  <c r="AG26" i="1"/>
  <c r="L51" i="2" s="1"/>
  <c r="BD26" i="1"/>
  <c r="AF25" i="1"/>
  <c r="BB25" i="1"/>
  <c r="AE25" i="1"/>
  <c r="AK23" i="1"/>
  <c r="AL23" i="1"/>
  <c r="AZ23" i="1"/>
  <c r="AG22" i="1"/>
  <c r="L47" i="2" s="1"/>
  <c r="BD22" i="1"/>
  <c r="AP21" i="1"/>
  <c r="AG21" i="1"/>
  <c r="L46" i="2" s="1"/>
  <c r="BD21" i="1"/>
  <c r="AN20" i="1"/>
  <c r="BB20" i="1"/>
  <c r="AJ20" i="1"/>
  <c r="AM19" i="1"/>
  <c r="AC19" i="1"/>
  <c r="BB19" i="1"/>
  <c r="AE19" i="1"/>
  <c r="AE14" i="1"/>
  <c r="AJ13" i="1"/>
  <c r="AE13" i="1"/>
  <c r="AP12" i="1"/>
  <c r="AM11" i="1"/>
  <c r="AC11" i="1"/>
  <c r="AK11" i="1"/>
  <c r="AY11" i="1"/>
  <c r="AN10" i="1"/>
  <c r="BB10" i="1"/>
  <c r="AN9" i="1"/>
  <c r="AP9" i="1"/>
  <c r="AG9" i="1"/>
  <c r="L34" i="2" s="1"/>
  <c r="BD9" i="1"/>
  <c r="AL9" i="1"/>
  <c r="AZ9" i="1"/>
  <c r="V9" i="1"/>
  <c r="K34" i="2" s="1"/>
  <c r="AN6" i="1"/>
  <c r="AP6" i="1"/>
  <c r="AG6" i="1"/>
  <c r="L31" i="2" s="1"/>
  <c r="BD6" i="1"/>
  <c r="AL6" i="1"/>
  <c r="AZ6" i="1"/>
  <c r="V6" i="1"/>
  <c r="K31" i="2" s="1"/>
  <c r="AG5" i="1"/>
  <c r="L30" i="2" s="1"/>
  <c r="BD5" i="1"/>
  <c r="AK5" i="1"/>
  <c r="AY5" i="1"/>
  <c r="AO4" i="1"/>
  <c r="BC4" i="1"/>
  <c r="AF3" i="1"/>
  <c r="BA3" i="1"/>
  <c r="AJ3" i="1"/>
  <c r="AX3" i="1"/>
  <c r="BG3" i="1"/>
  <c r="D26" i="2" s="1"/>
  <c r="B26" i="2" s="1"/>
  <c r="H49" i="2" s="1"/>
  <c r="AC28" i="1"/>
  <c r="AG28" i="1"/>
  <c r="L53" i="2" s="1"/>
  <c r="BD28" i="1"/>
  <c r="AP27" i="1"/>
  <c r="AG27" i="1"/>
  <c r="L52" i="2" s="1"/>
  <c r="BD27" i="1"/>
  <c r="AN26" i="1"/>
  <c r="BB26" i="1"/>
  <c r="AE24" i="1"/>
  <c r="AZ24" i="1"/>
  <c r="AF21" i="1"/>
  <c r="BB21" i="1"/>
  <c r="AE21" i="1"/>
  <c r="AG18" i="1"/>
  <c r="L43" i="2" s="1"/>
  <c r="BD18" i="1"/>
  <c r="AG16" i="1"/>
  <c r="L41" i="2" s="1"/>
  <c r="BD16" i="1"/>
  <c r="AL15" i="1"/>
  <c r="AZ15" i="1"/>
  <c r="H40" i="2"/>
  <c r="AC14" i="1"/>
  <c r="AG14" i="1"/>
  <c r="L39" i="2" s="1"/>
  <c r="BD14" i="1"/>
  <c r="AE11" i="1"/>
  <c r="AP10" i="1"/>
  <c r="AM9" i="1"/>
  <c r="AC9" i="1"/>
  <c r="AK9" i="1"/>
  <c r="AY9" i="1"/>
  <c r="AE8" i="1"/>
  <c r="BA8" i="1"/>
  <c r="AM6" i="1"/>
  <c r="AC6" i="1"/>
  <c r="AK6" i="1"/>
  <c r="AY6" i="1"/>
  <c r="AE22" i="1"/>
  <c r="V8" i="1"/>
  <c r="K33" i="2" s="1"/>
  <c r="AK8" i="1"/>
  <c r="AP3" i="1"/>
  <c r="AC3" i="1"/>
  <c r="AS32" i="1"/>
  <c r="AJ29" i="1"/>
  <c r="AC29" i="1"/>
  <c r="AP28" i="1"/>
  <c r="AE28" i="1"/>
  <c r="AJ27" i="1"/>
  <c r="AC27" i="1"/>
  <c r="AP26" i="1"/>
  <c r="AE26" i="1"/>
  <c r="AN25" i="1"/>
  <c r="AL24" i="1"/>
  <c r="AC24" i="1"/>
  <c r="AN23" i="1"/>
  <c r="AC22" i="1"/>
  <c r="AN21" i="1"/>
  <c r="AL20" i="1"/>
  <c r="AC20" i="1"/>
  <c r="AN19" i="1"/>
  <c r="AF19" i="1"/>
  <c r="AF18" i="1"/>
  <c r="V18" i="1"/>
  <c r="K43" i="2" s="1"/>
  <c r="AK18" i="1"/>
  <c r="AE15" i="1"/>
  <c r="AF10" i="1"/>
  <c r="AM10" i="1"/>
  <c r="V10" i="1"/>
  <c r="K35" i="2" s="1"/>
  <c r="AK10" i="1"/>
  <c r="AE6" i="1"/>
  <c r="AK4" i="1"/>
  <c r="AE4" i="1"/>
  <c r="AJ25" i="1"/>
  <c r="AF16" i="1"/>
  <c r="AM16" i="1"/>
  <c r="AC15" i="1"/>
  <c r="AF8" i="1"/>
  <c r="AM8" i="1"/>
  <c r="AS31" i="1"/>
  <c r="AP24" i="1"/>
  <c r="AP22" i="1"/>
  <c r="AP20" i="1"/>
  <c r="AP18" i="1"/>
  <c r="AE18" i="1"/>
  <c r="AE17" i="1"/>
  <c r="AC16" i="1"/>
  <c r="AN14" i="1"/>
  <c r="AJ14" i="1"/>
  <c r="AF12" i="1"/>
  <c r="AM12" i="1"/>
  <c r="V12" i="1"/>
  <c r="K37" i="2" s="1"/>
  <c r="AK12" i="1"/>
  <c r="AE10" i="1"/>
  <c r="AE9" i="1"/>
  <c r="AC8" i="1"/>
  <c r="AP5" i="1"/>
  <c r="AC5" i="1"/>
  <c r="AJ5" i="1"/>
  <c r="AF28" i="1"/>
  <c r="AF26" i="1"/>
  <c r="AJ23" i="1"/>
  <c r="V16" i="1"/>
  <c r="K41" i="2" s="1"/>
  <c r="H41" i="2" s="1"/>
  <c r="AK16" i="1"/>
  <c r="AT13" i="1"/>
  <c r="AP25" i="1"/>
  <c r="AF24" i="1"/>
  <c r="AC23" i="1"/>
  <c r="AF22" i="1"/>
  <c r="AC21" i="1"/>
  <c r="AF20" i="1"/>
  <c r="AC18" i="1"/>
  <c r="AP16" i="1"/>
  <c r="AN16" i="1"/>
  <c r="AJ16" i="1"/>
  <c r="AF14" i="1"/>
  <c r="AM14" i="1"/>
  <c r="V14" i="1"/>
  <c r="K39" i="2" s="1"/>
  <c r="AK14" i="1"/>
  <c r="AE12" i="1"/>
  <c r="AT11" i="1"/>
  <c r="AC10" i="1"/>
  <c r="AP8" i="1"/>
  <c r="AN8" i="1"/>
  <c r="AJ8" i="1"/>
  <c r="AF5" i="1"/>
  <c r="AM5" i="1"/>
  <c r="AE3" i="1"/>
  <c r="AL3" i="1"/>
  <c r="AM4" i="1"/>
  <c r="AN3" i="1"/>
  <c r="AN5" i="1"/>
  <c r="AM3" i="1"/>
  <c r="H39" i="2" l="1"/>
  <c r="H35" i="2"/>
  <c r="H34" i="2"/>
  <c r="H37" i="2"/>
  <c r="H43" i="2"/>
  <c r="H33" i="2"/>
  <c r="AQ8" i="1"/>
  <c r="BE8" i="1"/>
  <c r="AO18" i="1"/>
  <c r="BC18" i="1"/>
  <c r="AR5" i="1"/>
  <c r="BF5" i="1"/>
  <c r="AO10" i="1"/>
  <c r="BC10" i="1"/>
  <c r="AO21" i="1"/>
  <c r="BC21" i="1"/>
  <c r="AO5" i="1"/>
  <c r="BC5" i="1"/>
  <c r="AQ10" i="1"/>
  <c r="BE10" i="1"/>
  <c r="AR12" i="1"/>
  <c r="BF12" i="1"/>
  <c r="AQ17" i="1"/>
  <c r="BE17" i="1"/>
  <c r="AR8" i="1"/>
  <c r="BF8" i="1"/>
  <c r="AQ15" i="1"/>
  <c r="BE15" i="1"/>
  <c r="AR19" i="1"/>
  <c r="BF19" i="1"/>
  <c r="AO27" i="1"/>
  <c r="BC27" i="1"/>
  <c r="AO29" i="1"/>
  <c r="BC29" i="1"/>
  <c r="AO9" i="1"/>
  <c r="BC9" i="1"/>
  <c r="AR3" i="1"/>
  <c r="BF3" i="1"/>
  <c r="AR25" i="1"/>
  <c r="BF25" i="1"/>
  <c r="H52" i="2"/>
  <c r="C25" i="2"/>
  <c r="J33" i="2" s="1"/>
  <c r="M33" i="2" s="1"/>
  <c r="BG8" i="1" s="1"/>
  <c r="H36" i="2"/>
  <c r="AQ16" i="1"/>
  <c r="BE16" i="1"/>
  <c r="H47" i="2"/>
  <c r="AO25" i="1"/>
  <c r="BC25" i="1"/>
  <c r="H30" i="2"/>
  <c r="AO12" i="1"/>
  <c r="BC12" i="1"/>
  <c r="AQ20" i="1"/>
  <c r="BE20" i="1"/>
  <c r="H50" i="2"/>
  <c r="AQ27" i="1"/>
  <c r="BE27" i="1"/>
  <c r="AQ21" i="1"/>
  <c r="BE21" i="1"/>
  <c r="AQ24" i="1"/>
  <c r="BE24" i="1"/>
  <c r="AO11" i="1"/>
  <c r="BC11" i="1"/>
  <c r="AQ13" i="1"/>
  <c r="BE13" i="1"/>
  <c r="AQ19" i="1"/>
  <c r="BE19" i="1"/>
  <c r="H48" i="2"/>
  <c r="H53" i="2"/>
  <c r="H46" i="2"/>
  <c r="H51" i="2"/>
  <c r="H38" i="2"/>
  <c r="H42" i="2"/>
  <c r="AR23" i="1"/>
  <c r="BF23" i="1"/>
  <c r="C23" i="2"/>
  <c r="J41" i="2" s="1"/>
  <c r="M41" i="2" s="1"/>
  <c r="BG16" i="1" s="1"/>
  <c r="AQ25" i="1"/>
  <c r="BE25" i="1"/>
  <c r="H29" i="2"/>
  <c r="C24" i="2"/>
  <c r="J53" i="2" s="1"/>
  <c r="AO13" i="1"/>
  <c r="BC13" i="1"/>
  <c r="BF4" i="1"/>
  <c r="AR4" i="1"/>
  <c r="H45" i="2"/>
  <c r="AR22" i="1"/>
  <c r="BF22" i="1"/>
  <c r="AR26" i="1"/>
  <c r="BF26" i="1"/>
  <c r="AQ18" i="1"/>
  <c r="BE18" i="1"/>
  <c r="AO15" i="1"/>
  <c r="BC15" i="1"/>
  <c r="AQ4" i="1"/>
  <c r="BE4" i="1"/>
  <c r="AO22" i="1"/>
  <c r="BC22" i="1"/>
  <c r="AQ3" i="1"/>
  <c r="BE3" i="1"/>
  <c r="AQ12" i="1"/>
  <c r="BE12" i="1"/>
  <c r="AR14" i="1"/>
  <c r="BF14" i="1"/>
  <c r="AO23" i="1"/>
  <c r="BC23" i="1"/>
  <c r="AR28" i="1"/>
  <c r="BF28" i="1"/>
  <c r="AO8" i="1"/>
  <c r="BC8" i="1"/>
  <c r="AO20" i="1"/>
  <c r="BC20" i="1"/>
  <c r="AQ26" i="1"/>
  <c r="BE26" i="1"/>
  <c r="AQ28" i="1"/>
  <c r="BE28" i="1"/>
  <c r="AO6" i="1"/>
  <c r="BC6" i="1"/>
  <c r="AO28" i="1"/>
  <c r="BC28" i="1"/>
  <c r="AR20" i="1"/>
  <c r="BF20" i="1"/>
  <c r="AR24" i="1"/>
  <c r="BF24" i="1"/>
  <c r="AQ9" i="1"/>
  <c r="BE9" i="1"/>
  <c r="AO16" i="1"/>
  <c r="BC16" i="1"/>
  <c r="AR16" i="1"/>
  <c r="BF16" i="1"/>
  <c r="AQ6" i="1"/>
  <c r="BE6" i="1"/>
  <c r="AR10" i="1"/>
  <c r="BF10" i="1"/>
  <c r="AR18" i="1"/>
  <c r="BF18" i="1"/>
  <c r="AO24" i="1"/>
  <c r="BC24" i="1"/>
  <c r="AO3" i="1"/>
  <c r="BC3" i="1"/>
  <c r="AQ22" i="1"/>
  <c r="BE22" i="1"/>
  <c r="AQ11" i="1"/>
  <c r="BE11" i="1"/>
  <c r="AO14" i="1"/>
  <c r="BC14" i="1"/>
  <c r="AR21" i="1"/>
  <c r="BF21" i="1"/>
  <c r="H54" i="2"/>
  <c r="H31" i="2"/>
  <c r="AQ14" i="1"/>
  <c r="BE14" i="1"/>
  <c r="AO19" i="1"/>
  <c r="BC19" i="1"/>
  <c r="AO26" i="1"/>
  <c r="BC26" i="1"/>
  <c r="AO17" i="1"/>
  <c r="BC17" i="1"/>
  <c r="AQ29" i="1"/>
  <c r="BE29" i="1"/>
  <c r="H44" i="2"/>
  <c r="AQ23" i="1"/>
  <c r="BE23" i="1"/>
  <c r="AT12" i="1"/>
  <c r="AT10" i="1"/>
  <c r="AT14" i="1"/>
  <c r="AT8" i="1"/>
  <c r="AT16" i="1"/>
  <c r="AT5" i="1"/>
  <c r="AT28" i="1"/>
  <c r="AT17" i="1"/>
  <c r="AT6" i="1"/>
  <c r="AT19" i="1"/>
  <c r="AT21" i="1"/>
  <c r="AT27" i="1"/>
  <c r="AT18" i="1"/>
  <c r="AT23" i="1"/>
  <c r="AT20" i="1"/>
  <c r="AT24" i="1"/>
  <c r="AT26" i="1"/>
  <c r="AT9" i="1"/>
  <c r="AT15" i="1"/>
  <c r="AT4" i="1"/>
  <c r="AT22" i="1"/>
  <c r="AT25" i="1"/>
  <c r="AT29" i="1"/>
  <c r="M53" i="2" l="1"/>
  <c r="BG28" i="1" s="1"/>
  <c r="BH28" i="1" s="1"/>
  <c r="BJ28" i="1" s="1"/>
  <c r="J34" i="2"/>
  <c r="M34" i="2" s="1"/>
  <c r="BG9" i="1" s="1"/>
  <c r="BH9" i="1" s="1"/>
  <c r="BJ9" i="1" s="1"/>
  <c r="J49" i="2"/>
  <c r="M49" i="2" s="1"/>
  <c r="BG24" i="1" s="1"/>
  <c r="J40" i="2"/>
  <c r="M40" i="2" s="1"/>
  <c r="BG15" i="1" s="1"/>
  <c r="J50" i="2"/>
  <c r="M50" i="2" s="1"/>
  <c r="BG25" i="1" s="1"/>
  <c r="BH3" i="1"/>
  <c r="BJ3" i="1" s="1"/>
  <c r="J37" i="2"/>
  <c r="M37" i="2" s="1"/>
  <c r="BG12" i="1" s="1"/>
  <c r="BH12" i="1" s="1"/>
  <c r="BJ12" i="1" s="1"/>
  <c r="BH8" i="1"/>
  <c r="J52" i="2"/>
  <c r="M52" i="2" s="1"/>
  <c r="BG27" i="1" s="1"/>
  <c r="BH27" i="1" s="1"/>
  <c r="J35" i="2"/>
  <c r="M35" i="2" s="1"/>
  <c r="BG10" i="1" s="1"/>
  <c r="BH10" i="1" s="1"/>
  <c r="BJ10" i="1" s="1"/>
  <c r="J29" i="2"/>
  <c r="M29" i="2" s="1"/>
  <c r="BG4" i="1" s="1"/>
  <c r="BH4" i="1" s="1"/>
  <c r="BJ4" i="1" s="1"/>
  <c r="J43" i="2"/>
  <c r="M43" i="2" s="1"/>
  <c r="BG18" i="1" s="1"/>
  <c r="BH18" i="1" s="1"/>
  <c r="J38" i="2"/>
  <c r="M38" i="2" s="1"/>
  <c r="BG13" i="1" s="1"/>
  <c r="BH13" i="1" s="1"/>
  <c r="BJ13" i="1" s="1"/>
  <c r="J44" i="2"/>
  <c r="BH24" i="1"/>
  <c r="BJ24" i="1" s="1"/>
  <c r="BH15" i="1"/>
  <c r="BH16" i="1"/>
  <c r="BJ16" i="1" s="1"/>
  <c r="J31" i="2"/>
  <c r="M31" i="2" s="1"/>
  <c r="BG6" i="1" s="1"/>
  <c r="BH6" i="1" s="1"/>
  <c r="BJ6" i="1" s="1"/>
  <c r="J51" i="2"/>
  <c r="M51" i="2" s="1"/>
  <c r="BG26" i="1" s="1"/>
  <c r="BH26" i="1" s="1"/>
  <c r="C26" i="2"/>
  <c r="J39" i="2"/>
  <c r="M39" i="2" s="1"/>
  <c r="BG14" i="1" s="1"/>
  <c r="BH14" i="1" s="1"/>
  <c r="BJ14" i="1" s="1"/>
  <c r="J42" i="2"/>
  <c r="M42" i="2" s="1"/>
  <c r="BG17" i="1" s="1"/>
  <c r="BH17" i="1" s="1"/>
  <c r="J47" i="2"/>
  <c r="M47" i="2" s="1"/>
  <c r="BG22" i="1" s="1"/>
  <c r="BH22" i="1" s="1"/>
  <c r="J30" i="2"/>
  <c r="M30" i="2" s="1"/>
  <c r="BG5" i="1" s="1"/>
  <c r="BH5" i="1" s="1"/>
  <c r="BJ5" i="1" s="1"/>
  <c r="J48" i="2"/>
  <c r="M48" i="2" s="1"/>
  <c r="BG23" i="1" s="1"/>
  <c r="BH23" i="1" s="1"/>
  <c r="J46" i="2"/>
  <c r="M46" i="2" s="1"/>
  <c r="BG21" i="1" s="1"/>
  <c r="BH21" i="1" s="1"/>
  <c r="J54" i="2"/>
  <c r="M54" i="2" s="1"/>
  <c r="BG29" i="1" s="1"/>
  <c r="BH29" i="1" s="1"/>
  <c r="BJ29" i="1" s="1"/>
  <c r="H56" i="2"/>
  <c r="H57" i="2" s="1"/>
  <c r="J45" i="2"/>
  <c r="M45" i="2" s="1"/>
  <c r="BG20" i="1" s="1"/>
  <c r="BH20" i="1" s="1"/>
  <c r="J36" i="2"/>
  <c r="M36" i="2" s="1"/>
  <c r="BG11" i="1" s="1"/>
  <c r="BH11" i="1" s="1"/>
  <c r="BJ27" i="1"/>
  <c r="M44" i="2"/>
  <c r="BG19" i="1" s="1"/>
  <c r="BH19" i="1" s="1"/>
  <c r="BJ19" i="1" s="1"/>
  <c r="BH25" i="1"/>
  <c r="BJ25" i="1" l="1"/>
  <c r="BJ20" i="1"/>
  <c r="BJ23" i="1"/>
  <c r="BJ17" i="1"/>
  <c r="BJ15" i="1"/>
  <c r="BJ18" i="1"/>
  <c r="BJ8" i="1"/>
  <c r="BJ11" i="1"/>
  <c r="BJ21" i="1"/>
  <c r="BJ22" i="1"/>
  <c r="BJ26" i="1"/>
  <c r="E10" i="6" l="1"/>
  <c r="P14" i="6"/>
</calcChain>
</file>

<file path=xl/sharedStrings.xml><?xml version="1.0" encoding="utf-8"?>
<sst xmlns="http://schemas.openxmlformats.org/spreadsheetml/2006/main" count="15120" uniqueCount="1187">
  <si>
    <t>44-40</t>
  </si>
  <si>
    <t>39-35</t>
  </si>
  <si>
    <t>Intercept</t>
  </si>
  <si>
    <t>Upper 95.0%</t>
  </si>
  <si>
    <t>Lower 95.0%</t>
  </si>
  <si>
    <t>Upper 95%</t>
  </si>
  <si>
    <t>Lower 95%</t>
  </si>
  <si>
    <t>P-value</t>
  </si>
  <si>
    <t>t Stat</t>
  </si>
  <si>
    <t>Standard Error</t>
  </si>
  <si>
    <t>Coefficients</t>
  </si>
  <si>
    <t>Total</t>
  </si>
  <si>
    <t>Residual</t>
  </si>
  <si>
    <t>Regression</t>
  </si>
  <si>
    <t>Significance F</t>
  </si>
  <si>
    <t>F</t>
  </si>
  <si>
    <t>MS</t>
  </si>
  <si>
    <t>SS</t>
  </si>
  <si>
    <t>df</t>
  </si>
  <si>
    <t>ANOVA</t>
  </si>
  <si>
    <t>Observations</t>
  </si>
  <si>
    <t>Adjusted R Square</t>
  </si>
  <si>
    <t>R Square</t>
  </si>
  <si>
    <t>Multiple R</t>
  </si>
  <si>
    <t>Regression Statistics</t>
  </si>
  <si>
    <t>9-5</t>
  </si>
  <si>
    <t>59-55</t>
  </si>
  <si>
    <t>54-50</t>
  </si>
  <si>
    <t>49-45</t>
  </si>
  <si>
    <t>34-30</t>
  </si>
  <si>
    <t>29-25</t>
  </si>
  <si>
    <t>24-20</t>
  </si>
  <si>
    <t>19-15</t>
  </si>
  <si>
    <t>14-10</t>
  </si>
  <si>
    <t>4-0</t>
  </si>
  <si>
    <t>מבוגרת</t>
  </si>
  <si>
    <t>0056</t>
  </si>
  <si>
    <t>כפר סבא</t>
  </si>
  <si>
    <t>רגיל</t>
  </si>
  <si>
    <t>0055</t>
  </si>
  <si>
    <t>0054</t>
  </si>
  <si>
    <t>מבוגרת מאד</t>
  </si>
  <si>
    <t>0053</t>
  </si>
  <si>
    <t>0052</t>
  </si>
  <si>
    <t>0051</t>
  </si>
  <si>
    <t>0045</t>
  </si>
  <si>
    <t>0044</t>
  </si>
  <si>
    <t>0043</t>
  </si>
  <si>
    <t>0042</t>
  </si>
  <si>
    <t>0041</t>
  </si>
  <si>
    <t>0037</t>
  </si>
  <si>
    <t>0036</t>
  </si>
  <si>
    <t>0035</t>
  </si>
  <si>
    <t>0034</t>
  </si>
  <si>
    <t>0033</t>
  </si>
  <si>
    <t>0032</t>
  </si>
  <si>
    <t>0031</t>
  </si>
  <si>
    <t>צעירה</t>
  </si>
  <si>
    <t>0022</t>
  </si>
  <si>
    <t>צעירה מאד</t>
  </si>
  <si>
    <t>0021</t>
  </si>
  <si>
    <t>0016</t>
  </si>
  <si>
    <t>0015</t>
  </si>
  <si>
    <t>0014</t>
  </si>
  <si>
    <t>0013</t>
  </si>
  <si>
    <t>0012</t>
  </si>
  <si>
    <t>0011</t>
  </si>
  <si>
    <t>סה"כ</t>
  </si>
  <si>
    <t>גיל ממוצע</t>
  </si>
  <si>
    <t>נוער</t>
  </si>
  <si>
    <t>ילדים</t>
  </si>
  <si>
    <t>גיל שלישי</t>
  </si>
  <si>
    <t>בוגרים</t>
  </si>
  <si>
    <t>תיכון</t>
  </si>
  <si>
    <t>חטיבה</t>
  </si>
  <si>
    <t>יסודי</t>
  </si>
  <si>
    <t>גן</t>
  </si>
  <si>
    <t>ילדים מתחת לגיל 3</t>
  </si>
  <si>
    <t>תושבים</t>
  </si>
  <si>
    <t>חלק יחסי מכפר סבא</t>
  </si>
  <si>
    <t>+75</t>
  </si>
  <si>
    <t>74-70</t>
  </si>
  <si>
    <t>69-65</t>
  </si>
  <si>
    <t>64-60</t>
  </si>
  <si>
    <t>חלק יחסי מאוכלוסיית הא"ס</t>
  </si>
  <si>
    <t xml:space="preserve">גיל </t>
  </si>
  <si>
    <t>אוכלוסייה בסוף 2018</t>
  </si>
  <si>
    <t>אזור סטטיסטי</t>
  </si>
  <si>
    <t>שם יישוב</t>
  </si>
  <si>
    <t>סמל יישוב</t>
  </si>
  <si>
    <t xml:space="preserve">סמל צורת יישוב </t>
  </si>
  <si>
    <t>סוג נכס</t>
  </si>
  <si>
    <t>אזור 1</t>
  </si>
  <si>
    <t>אזור 2</t>
  </si>
  <si>
    <t>אזור 3</t>
  </si>
  <si>
    <t>גודל הנכס/קוד נכס</t>
  </si>
  <si>
    <t>מספר נכסים</t>
  </si>
  <si>
    <t>0-75</t>
  </si>
  <si>
    <t>76-110</t>
  </si>
  <si>
    <t>111-150</t>
  </si>
  <si>
    <t>150+</t>
  </si>
  <si>
    <t>פוטנציאל "שלם"</t>
  </si>
  <si>
    <t>פוטנציאל "חלק"</t>
  </si>
  <si>
    <t>פוטנציאל</t>
  </si>
  <si>
    <t>כללי סינון</t>
  </si>
  <si>
    <t>שירותים ממלכתיים</t>
  </si>
  <si>
    <t>הנהלה, כלליות,  מפעלים ובלתי רגילים</t>
  </si>
  <si>
    <t>שירותים מקומיים</t>
  </si>
  <si>
    <t>תברואה</t>
  </si>
  <si>
    <t>שירותי ניקיון</t>
  </si>
  <si>
    <t>פיקוח תברואי</t>
  </si>
  <si>
    <t>שרות וטרינרי</t>
  </si>
  <si>
    <t>תברואה מונעת</t>
  </si>
  <si>
    <t>שמירה וביטחון</t>
  </si>
  <si>
    <t>שמירה ביטחונית</t>
  </si>
  <si>
    <t>מל״ח ופס"ח</t>
  </si>
  <si>
    <t>תכנון ובנין עיר</t>
  </si>
  <si>
    <t>משרד מהנדס הרשות</t>
  </si>
  <si>
    <t>תכנון עיר</t>
  </si>
  <si>
    <t>רישוי ופיקוח על הבניה</t>
  </si>
  <si>
    <t>רישוי עסקים</t>
  </si>
  <si>
    <t>נכסים ציבוריים</t>
  </si>
  <si>
    <t>מינהל נכסים ציבוריים</t>
  </si>
  <si>
    <t>דרכים ומדרכות</t>
  </si>
  <si>
    <t>תאורת רחובות</t>
  </si>
  <si>
    <t>בטיחות בדרכים</t>
  </si>
  <si>
    <t>גנים ונטיעות</t>
  </si>
  <si>
    <t>חופים, בריכות ומרחצאות</t>
  </si>
  <si>
    <t>חגיגות מבצעים ואירועים</t>
  </si>
  <si>
    <t>שירותים עירוניים שונים</t>
  </si>
  <si>
    <t>הכנסות שונות</t>
  </si>
  <si>
    <t>פיתוח כלכלי</t>
  </si>
  <si>
    <t>עידוד קייט ותיירות</t>
  </si>
  <si>
    <t>חברות עירוניות</t>
  </si>
  <si>
    <t>פיקוח עירוני</t>
  </si>
  <si>
    <t>שירותים חקלאיים</t>
  </si>
  <si>
    <t>חינוך</t>
  </si>
  <si>
    <t>מינהל החינוך</t>
  </si>
  <si>
    <t>חינוך קדם יסודי</t>
  </si>
  <si>
    <t>חינוך יסודי</t>
  </si>
  <si>
    <t>חטיבות ביניים</t>
  </si>
  <si>
    <t>חינוך על יסודי</t>
  </si>
  <si>
    <t>חינוך גבוה</t>
  </si>
  <si>
    <t>שירותים נוספים לבתי״ס וגנ״י</t>
  </si>
  <si>
    <t>חינוך מבוגרים</t>
  </si>
  <si>
    <t>שירותי חינוך מיוחדים</t>
  </si>
  <si>
    <t>תרבות</t>
  </si>
  <si>
    <t>מינהל התרבות</t>
  </si>
  <si>
    <t>פעולות תרבות</t>
  </si>
  <si>
    <t>ספריות עירוניות</t>
  </si>
  <si>
    <t>מתנ״סים</t>
  </si>
  <si>
    <t>מוסיקה ומחול</t>
  </si>
  <si>
    <t>מוקדי תרבות</t>
  </si>
  <si>
    <t>תרבות תורנית</t>
  </si>
  <si>
    <t>ספורט</t>
  </si>
  <si>
    <t>בריאות</t>
  </si>
  <si>
    <t>מינהל בריאות</t>
  </si>
  <si>
    <t>מרפאות</t>
  </si>
  <si>
    <t>בתי ספר לאחיות</t>
  </si>
  <si>
    <t>מוסדות בריאות אחרים</t>
  </si>
  <si>
    <t>בתי חולים</t>
  </si>
  <si>
    <t>שירותי חירום ריפואים</t>
  </si>
  <si>
    <t>רווחה</t>
  </si>
  <si>
    <t>מינהל הרווחה</t>
  </si>
  <si>
    <t>רווחת הפרט והמשפחה</t>
  </si>
  <si>
    <t>שירותים לילד ולנוער</t>
  </si>
  <si>
    <t>שירותים לזקן</t>
  </si>
  <si>
    <t>שירותים למש"ה</t>
  </si>
  <si>
    <t>שירותי שיקום</t>
  </si>
  <si>
    <t>שירותי תיקון</t>
  </si>
  <si>
    <t>עבודה קהילתית</t>
  </si>
  <si>
    <t>שירותים לעולים</t>
  </si>
  <si>
    <t>דת</t>
  </si>
  <si>
    <t>שירותים דתיים יהודיים</t>
  </si>
  <si>
    <t>שירותי דת לקראים</t>
  </si>
  <si>
    <t>שירותי דת למוסלמים</t>
  </si>
  <si>
    <t>שירותי דת לעדות נוצריות</t>
  </si>
  <si>
    <t>שירותי דת לדרוזים</t>
  </si>
  <si>
    <t>שירותי דת יהודיים כלליים</t>
  </si>
  <si>
    <t>שירותי דת במועצות אזוריות</t>
  </si>
  <si>
    <t>שירותי דת שונים</t>
  </si>
  <si>
    <t>קליטת עליה</t>
  </si>
  <si>
    <t>שירותים שונים לקליטת העלייה</t>
  </si>
  <si>
    <t>איכות הסביבה</t>
  </si>
  <si>
    <t>שירותים שונים לאיכות הסביבה</t>
  </si>
  <si>
    <t>הנהלה כללית</t>
  </si>
  <si>
    <t>מינהל כללי</t>
  </si>
  <si>
    <t>הנהלה ורשות</t>
  </si>
  <si>
    <t>מבקר הרשות</t>
  </si>
  <si>
    <t>מזכירות</t>
  </si>
  <si>
    <t>הסברה ויחסי ציבור</t>
  </si>
  <si>
    <t>מנגנון</t>
  </si>
  <si>
    <t>או״ש והדרכה</t>
  </si>
  <si>
    <t>שרות משפטי</t>
  </si>
  <si>
    <t>תכנון ומחקר</t>
  </si>
  <si>
    <t>בחירות ברשויות המקומיות</t>
  </si>
  <si>
    <t>מינהל כספי</t>
  </si>
  <si>
    <t>הגזברות</t>
  </si>
  <si>
    <t>שומה</t>
  </si>
  <si>
    <t>גבייה</t>
  </si>
  <si>
    <t>פקוח על חברות הרשות</t>
  </si>
  <si>
    <t>הוצאות מימון</t>
  </si>
  <si>
    <t>פירעון מלוות</t>
  </si>
  <si>
    <t>מפעלים</t>
  </si>
  <si>
    <t>מים</t>
  </si>
  <si>
    <t>בתי מטבחיים</t>
  </si>
  <si>
    <t>נכסים</t>
  </si>
  <si>
    <t>מינהל הנכסים</t>
  </si>
  <si>
    <t>דירות</t>
  </si>
  <si>
    <t>משרדים ועסקים</t>
  </si>
  <si>
    <t>מבני מלאכה ותעשיה</t>
  </si>
  <si>
    <t>קרקעות</t>
  </si>
  <si>
    <t>אכסניות נוער</t>
  </si>
  <si>
    <t>שווקים</t>
  </si>
  <si>
    <t>משרדי הרשות</t>
  </si>
  <si>
    <t>נכסים אחרים</t>
  </si>
  <si>
    <t>תחבורה</t>
  </si>
  <si>
    <t>אוטובוסים</t>
  </si>
  <si>
    <t>חניה למכוניות</t>
  </si>
  <si>
    <t>חניה למוניות</t>
  </si>
  <si>
    <t>רכבות</t>
  </si>
  <si>
    <t>מפעלי תעסוקה</t>
  </si>
  <si>
    <t>חשמל</t>
  </si>
  <si>
    <t>מפעל הביוב</t>
  </si>
  <si>
    <t>מפעלים אחרים</t>
  </si>
  <si>
    <t>אגף מחשוב ומערכות מידע</t>
  </si>
  <si>
    <t>תקבולים בלתי רגילים/תשלומים בלתי רגילים</t>
  </si>
  <si>
    <t>ריבית והחזר הוצאות משנים קודמות/הפרשות לקרנות תקציביות</t>
  </si>
  <si>
    <t>הוצאה לא ייעודית לאוכלוסיית יעד</t>
  </si>
  <si>
    <t>אוכלוסיית היעד</t>
  </si>
  <si>
    <t>תלמידים</t>
  </si>
  <si>
    <t>קדם יסודי</t>
  </si>
  <si>
    <t>ילדים בגנ"י ויסודי</t>
  </si>
  <si>
    <t>על יסודיים</t>
  </si>
  <si>
    <t>חטיבת הביניים</t>
  </si>
  <si>
    <t>תלמידים חרדים מתוך כלל התלמידים החרדים ברשות</t>
  </si>
  <si>
    <t>כלל הילדים</t>
  </si>
  <si>
    <t>קשישים</t>
  </si>
  <si>
    <t>נכים אחר</t>
  </si>
  <si>
    <t>נכים פיזית</t>
  </si>
  <si>
    <t>עולים</t>
  </si>
  <si>
    <t>רוווחה קשישים</t>
  </si>
  <si>
    <t>רווחה כלל הילדים</t>
  </si>
  <si>
    <t>תרבות נוער</t>
  </si>
  <si>
    <t>רווחה נכים אחר</t>
  </si>
  <si>
    <t>רווחה נכים פיזית</t>
  </si>
  <si>
    <t>תרבות, למעט תרבות נוער</t>
  </si>
  <si>
    <t>כלל ההוצאות על עולים</t>
  </si>
  <si>
    <t>פנסיה</t>
  </si>
  <si>
    <t>הנחות בארנונה</t>
  </si>
  <si>
    <t>הוצאות מיוחדות ובלתי נצפות מראש</t>
  </si>
  <si>
    <t>הנחות ממיסים לפי חוק או תקנות</t>
  </si>
  <si>
    <t>הנהלה כללית, מפעלים והוצאות בלתי צפויות</t>
  </si>
  <si>
    <t>אחוז גילאי 65 ומעלה  באוכלוסייה בסוף השנה</t>
  </si>
  <si>
    <t>אחוז גילאי 17-0  באוכלוסייה בסוף השנה</t>
  </si>
  <si>
    <t>אחוז גילאי 75 ומעלה באוכלוסייה בסוף השנה</t>
  </si>
  <si>
    <t>הוצאה לאוכלוסייה ייעודית</t>
  </si>
  <si>
    <t>עלות כוללת</t>
  </si>
  <si>
    <t>הנחות</t>
  </si>
  <si>
    <t>א"ס</t>
  </si>
  <si>
    <t>שכונה</t>
  </si>
  <si>
    <t>אזור ארנונה</t>
  </si>
  <si>
    <t>השכונה הירוקה</t>
  </si>
  <si>
    <t>שיכון עליה</t>
  </si>
  <si>
    <t>הזמר העברי</t>
  </si>
  <si>
    <t>סביוני הכפר</t>
  </si>
  <si>
    <t>שבזי</t>
  </si>
  <si>
    <t>סירקין</t>
  </si>
  <si>
    <t>ותיקים</t>
  </si>
  <si>
    <t>אליעזר</t>
  </si>
  <si>
    <t>שיכוני מזרחי</t>
  </si>
  <si>
    <t>32, 53</t>
  </si>
  <si>
    <t>מעוז</t>
  </si>
  <si>
    <t>32, 31</t>
  </si>
  <si>
    <t>למפרט</t>
  </si>
  <si>
    <t>פועלים ב</t>
  </si>
  <si>
    <t>קריית ספיר</t>
  </si>
  <si>
    <t>33,52</t>
  </si>
  <si>
    <t>הפרחים</t>
  </si>
  <si>
    <t>דגניה</t>
  </si>
  <si>
    <t>מרכז</t>
  </si>
  <si>
    <t>עובד בן ציון</t>
  </si>
  <si>
    <t>ארלוזורוב</t>
  </si>
  <si>
    <t>פועלים א</t>
  </si>
  <si>
    <t>פועלים ד'</t>
  </si>
  <si>
    <t>37, 41</t>
  </si>
  <si>
    <t>35, 42, 43</t>
  </si>
  <si>
    <t>ראשונים</t>
  </si>
  <si>
    <t>תקומה</t>
  </si>
  <si>
    <t>חלוצים</t>
  </si>
  <si>
    <t>44, 45</t>
  </si>
  <si>
    <t>אלי כהן</t>
  </si>
  <si>
    <t>הפארק</t>
  </si>
  <si>
    <t>מוצקין</t>
  </si>
  <si>
    <t>דודבן הכפר</t>
  </si>
  <si>
    <t>כיסופים</t>
  </si>
  <si>
    <t>מזרחי א</t>
  </si>
  <si>
    <t>גאולים</t>
  </si>
  <si>
    <t>כפר סבא הצעירה</t>
  </si>
  <si>
    <t>גני השרון</t>
  </si>
  <si>
    <t>בית ונוף</t>
  </si>
  <si>
    <t>הדרים</t>
  </si>
  <si>
    <t>גבעת אשכול</t>
  </si>
  <si>
    <t>יוספטל</t>
  </si>
  <si>
    <t>קפלן</t>
  </si>
  <si>
    <t>13, 11, 12</t>
  </si>
  <si>
    <t>קפלן, בית ונוף, הדרים</t>
  </si>
  <si>
    <t>גבעת אשכול, יוספטל</t>
  </si>
  <si>
    <t>צפון</t>
  </si>
  <si>
    <t>השכונה הירוקה, שיכון עליה, שבזי</t>
  </si>
  <si>
    <t>הזמר העברי, סביוני הכפר, סירקין, ותיקים</t>
  </si>
  <si>
    <t>מעוז, אליעזר, שיכוני מזרחי</t>
  </si>
  <si>
    <t>למפרט, פועלים ב', קרית ספיר</t>
  </si>
  <si>
    <t>הפרחים, דגניה</t>
  </si>
  <si>
    <t>מרכז, ארלוזורוב</t>
  </si>
  <si>
    <t>עובד בן ציון, פועלים א'</t>
  </si>
  <si>
    <t>פועלים ד', מרכז, פועלים א'</t>
  </si>
  <si>
    <t>תקומה, ראשונים</t>
  </si>
  <si>
    <t>חלוצים, גאולים, ראשונים</t>
  </si>
  <si>
    <t>35,36,41,42,43, 51,,54, 55</t>
  </si>
  <si>
    <t>קרית ספיר</t>
  </si>
  <si>
    <t>דובדבן הכפר, מוצקין, כיסופים</t>
  </si>
  <si>
    <t>מזרחי א', מרכז</t>
  </si>
  <si>
    <t>הפארק, אלי כהן</t>
  </si>
  <si>
    <t>שווי ההנחה</t>
  </si>
  <si>
    <t>שם השכונה</t>
  </si>
  <si>
    <t>דירוג סוציואקונומי 2015</t>
  </si>
  <si>
    <t>KEFAR SAVA</t>
  </si>
  <si>
    <t>סמל אזור סטטיסטי</t>
  </si>
  <si>
    <t>אוכלוסייה*</t>
  </si>
  <si>
    <t>ערך מדד**</t>
  </si>
  <si>
    <t xml:space="preserve">דירוג  (מ-1 עד 1624)  </t>
  </si>
  <si>
    <t xml:space="preserve">  אשכול***   (מ-1 עד 10)  </t>
  </si>
  <si>
    <t>NAME OF LOCALITY</t>
  </si>
  <si>
    <t>CODE OF LOCALITY</t>
  </si>
  <si>
    <t>CODE OF STATISTICAL AREA</t>
  </si>
  <si>
    <t xml:space="preserve">POPULATION* </t>
  </si>
  <si>
    <t>INDEX VALUE**</t>
  </si>
  <si>
    <t xml:space="preserve">RANK (1 to 1624) </t>
  </si>
  <si>
    <t xml:space="preserve"> CLUSTER*** (1 to 10) </t>
  </si>
  <si>
    <t>הנחות שאינן לגיל השלישי</t>
  </si>
  <si>
    <t>גני השרון, כפר סבא הצעירה</t>
  </si>
  <si>
    <t>הנחות לגיל השלישי</t>
  </si>
  <si>
    <t>החלק היחסי של האוכלוסיה בגיל השלישי</t>
  </si>
  <si>
    <t>חלק יחסי באוכלוסיית הגיל השלישי</t>
  </si>
  <si>
    <t>חלק יחסי מאוכלוסיית כפר סבא</t>
  </si>
  <si>
    <t>סה"כ הנחות</t>
  </si>
  <si>
    <t>כל העיר</t>
  </si>
  <si>
    <t>הנחות לאזרחים ותיקים לפי אזורים, מס' נכסים וגודל דירות</t>
  </si>
  <si>
    <t>שם הישוב</t>
  </si>
  <si>
    <t>קוד מעמד מוניציפלי</t>
  </si>
  <si>
    <t>סמל ישוב</t>
  </si>
  <si>
    <t>סך דירות למגורים 2012</t>
  </si>
  <si>
    <t>סך דירות למגורים 2013</t>
  </si>
  <si>
    <t>סך דירות למגורים 2014</t>
  </si>
  <si>
    <t>סך דירות למגורים 2015</t>
  </si>
  <si>
    <t>סך דירות למגורים 2016</t>
  </si>
  <si>
    <t>סך דירות למגורים 2017</t>
  </si>
  <si>
    <t>סך דירות למגורים 2018</t>
  </si>
  <si>
    <t>סך דירות למגורים 2019</t>
  </si>
  <si>
    <t>הערות</t>
  </si>
  <si>
    <t>סמל הישוב</t>
  </si>
  <si>
    <t>מספר מבנים</t>
  </si>
  <si>
    <t>מבנים שבהם 2-1 דירות</t>
  </si>
  <si>
    <t>מבנים שבהם 5-3 דירות</t>
  </si>
  <si>
    <t>מבנים שבהם 10-6 דירות</t>
  </si>
  <si>
    <t>מבנים שבהם 20-11 דירות</t>
  </si>
  <si>
    <t>מבנים שבהם 50-21 דירות</t>
  </si>
  <si>
    <t xml:space="preserve">מבנים שבהם 51 דירות ומעלה </t>
  </si>
  <si>
    <t>מספר</t>
  </si>
  <si>
    <t>אחוז</t>
  </si>
  <si>
    <t xml:space="preserve">התפלגות  מבנים לפי מספר דירות ביישובים המונים יותר מ-100,000 תושבים, 2019 </t>
  </si>
  <si>
    <t>גודל חציוני (מ"ר)</t>
  </si>
  <si>
    <t>גודל ממוצע (מ"ר)</t>
  </si>
  <si>
    <t>מס' יחידות דיור לבניין</t>
  </si>
  <si>
    <t>סה"כ דירות לפי סוג בניין</t>
  </si>
  <si>
    <t>סה"כ שטח</t>
  </si>
  <si>
    <t>גודל ממוצע של דירה לפי בניין (במונחי ברוטו ברוטו)</t>
  </si>
  <si>
    <t>הכנסה ממוצעת ליח"ד</t>
  </si>
  <si>
    <t>אזור 1 א</t>
  </si>
  <si>
    <t>אזור 1 אא</t>
  </si>
  <si>
    <t>אזור 2 א</t>
  </si>
  <si>
    <t>אזור 3 א</t>
  </si>
  <si>
    <t>אזור 2 אא</t>
  </si>
  <si>
    <t>אזור 3 אא</t>
  </si>
  <si>
    <t>תעריפים לשנת 2018</t>
  </si>
  <si>
    <t>גודל שטחי שירות בבניין אא</t>
  </si>
  <si>
    <t>גודל שטחי שירות בבניין מסוג א</t>
  </si>
  <si>
    <t>אחוז דירות מסוג א</t>
  </si>
  <si>
    <t>אחוז דירות מסוג אא</t>
  </si>
  <si>
    <t>A</t>
  </si>
  <si>
    <t>B</t>
  </si>
  <si>
    <t>C</t>
  </si>
  <si>
    <t>D</t>
  </si>
  <si>
    <t>E</t>
  </si>
  <si>
    <t>שטח א"ס (מ"ר)</t>
  </si>
  <si>
    <t>שטח א"ס (קמ"ר)</t>
  </si>
  <si>
    <t>צפיפות (תושבים לקמ"ר)</t>
  </si>
  <si>
    <t>הכנסות ארנונה 2018</t>
  </si>
  <si>
    <t>מס' יח"ד</t>
  </si>
  <si>
    <t>הכנסה ליח"ד</t>
  </si>
  <si>
    <t>הכנסות ארנונה למגורים 2018</t>
  </si>
  <si>
    <t>הכנסה ליח"ד מארנונה למגורים</t>
  </si>
  <si>
    <t>בניה טיפוסית</t>
  </si>
  <si>
    <t>קומות</t>
  </si>
  <si>
    <t>E/A</t>
  </si>
  <si>
    <t>ספיר</t>
  </si>
  <si>
    <t>גולומב</t>
  </si>
  <si>
    <t xml:space="preserve"> </t>
  </si>
  <si>
    <t>הבנים</t>
  </si>
  <si>
    <t>פיארברג</t>
  </si>
  <si>
    <t>כנפי נשרים</t>
  </si>
  <si>
    <t>א</t>
  </si>
  <si>
    <t>זטלר</t>
  </si>
  <si>
    <t>הרצל</t>
  </si>
  <si>
    <t>העבודה</t>
  </si>
  <si>
    <t>שילר</t>
  </si>
  <si>
    <t>שח"ל</t>
  </si>
  <si>
    <t>תיכון רבין</t>
  </si>
  <si>
    <t>בן יהודה</t>
  </si>
  <si>
    <t>תיכון מפתן</t>
  </si>
  <si>
    <t>בר אילן</t>
  </si>
  <si>
    <t>תיכון כצנלסון</t>
  </si>
  <si>
    <t>אז"ר</t>
  </si>
  <si>
    <t>תיכון הרצוג</t>
  </si>
  <si>
    <t>תיכון גלילי</t>
  </si>
  <si>
    <t>תחנת דלק</t>
  </si>
  <si>
    <t>הצומת</t>
  </si>
  <si>
    <t>ויצמן</t>
  </si>
  <si>
    <t>כביש מס 4</t>
  </si>
  <si>
    <t>התע"ש</t>
  </si>
  <si>
    <t>יהלום בנימין</t>
  </si>
  <si>
    <t>רפפורט</t>
  </si>
  <si>
    <t>תוספת בנייה תמ"א 38</t>
  </si>
  <si>
    <t>אנילביץ</t>
  </si>
  <si>
    <t>טשרניחובסקי</t>
  </si>
  <si>
    <t>שרותים עירוניי</t>
  </si>
  <si>
    <t>לבונה</t>
  </si>
  <si>
    <t>קדומים</t>
  </si>
  <si>
    <t>שרותים חברתיים</t>
  </si>
  <si>
    <t>תל חי</t>
  </si>
  <si>
    <t>מעלה האורנים</t>
  </si>
  <si>
    <t>שרותי תחנת דלק</t>
  </si>
  <si>
    <t>שיטור קהילתי</t>
  </si>
  <si>
    <t>שי"ל</t>
  </si>
  <si>
    <t>בן גוריון</t>
  </si>
  <si>
    <t>שוק העיר</t>
  </si>
  <si>
    <t>גיבורי ישראל</t>
  </si>
  <si>
    <t>שבט צופים</t>
  </si>
  <si>
    <t>קניון ערים</t>
  </si>
  <si>
    <t>קניון מקס</t>
  </si>
  <si>
    <t>כצנלסון ברל</t>
  </si>
  <si>
    <t>קניון כפר סבא</t>
  </si>
  <si>
    <t>קניון הצומת</t>
  </si>
  <si>
    <t>השרון דרך</t>
  </si>
  <si>
    <t>קניון הדרים</t>
  </si>
  <si>
    <t>בקעת בית נטופה</t>
  </si>
  <si>
    <t>קניון G</t>
  </si>
  <si>
    <t>המנופים</t>
  </si>
  <si>
    <t>קן צופים</t>
  </si>
  <si>
    <t>שמר נעמי</t>
  </si>
  <si>
    <t>קן השומר הצעיר</t>
  </si>
  <si>
    <t>כהן</t>
  </si>
  <si>
    <t>קן הנוער העובד</t>
  </si>
  <si>
    <t>קיוסק</t>
  </si>
  <si>
    <t>קופת חולים</t>
  </si>
  <si>
    <t>יחזקאל</t>
  </si>
  <si>
    <t>הגליל</t>
  </si>
  <si>
    <t xml:space="preserve"> א</t>
  </si>
  <si>
    <t>החי"ל</t>
  </si>
  <si>
    <t>שיבת ציון</t>
  </si>
  <si>
    <t>קולנוע חן</t>
  </si>
  <si>
    <t>אשכול לוי</t>
  </si>
  <si>
    <t>ב</t>
  </si>
  <si>
    <t>קאונטרי קלאב</t>
  </si>
  <si>
    <t>פנימיית שטינבר</t>
  </si>
  <si>
    <t>גאולה</t>
  </si>
  <si>
    <t xml:space="preserve"> ו</t>
  </si>
  <si>
    <t xml:space="preserve"> ג</t>
  </si>
  <si>
    <t xml:space="preserve"> ב</t>
  </si>
  <si>
    <t xml:space="preserve"> ה</t>
  </si>
  <si>
    <t xml:space="preserve"> ז</t>
  </si>
  <si>
    <t xml:space="preserve"> ד</t>
  </si>
  <si>
    <t>פנימיית שטיינב</t>
  </si>
  <si>
    <t>פנימיית עלומים</t>
  </si>
  <si>
    <t>השקדים</t>
  </si>
  <si>
    <t>נעורים</t>
  </si>
  <si>
    <t>פזנון בת. דלק</t>
  </si>
  <si>
    <t>עסקים</t>
  </si>
  <si>
    <t>הפרסה</t>
  </si>
  <si>
    <t>יוחנן הסנדלר</t>
  </si>
  <si>
    <t>המוביל</t>
  </si>
  <si>
    <t>המסגר</t>
  </si>
  <si>
    <t>אלי הורוביץ</t>
  </si>
  <si>
    <t>הגביש</t>
  </si>
  <si>
    <t>היוצרים</t>
  </si>
  <si>
    <t>יד חרוצים</t>
  </si>
  <si>
    <t>היוזמה</t>
  </si>
  <si>
    <t>החרושת</t>
  </si>
  <si>
    <t>הנגר</t>
  </si>
  <si>
    <t>השיטה</t>
  </si>
  <si>
    <t>עסק</t>
  </si>
  <si>
    <t>עירייה אחזקה</t>
  </si>
  <si>
    <t>סניף בני עקיבא</t>
  </si>
  <si>
    <t>סדנת מע"ש</t>
  </si>
  <si>
    <t>נטוש?</t>
  </si>
  <si>
    <t>נטוש</t>
  </si>
  <si>
    <t>משתלה</t>
  </si>
  <si>
    <t>ארגוב סשה</t>
  </si>
  <si>
    <t>משרדים וחנויות</t>
  </si>
  <si>
    <t>משרד מגרש כדור</t>
  </si>
  <si>
    <t>הנביאים</t>
  </si>
  <si>
    <t>משטרת השרון</t>
  </si>
  <si>
    <t>מרכזת טלפון</t>
  </si>
  <si>
    <t>רופין</t>
  </si>
  <si>
    <t>מרכז שרונה</t>
  </si>
  <si>
    <t>מרכז קהילתי דת</t>
  </si>
  <si>
    <t>מרכז קהילתי</t>
  </si>
  <si>
    <t>גולד זאב</t>
  </si>
  <si>
    <t>גלר זאב</t>
  </si>
  <si>
    <t>מרכז פסג"ה</t>
  </si>
  <si>
    <t>מרכז פיס-סככת ספורט</t>
  </si>
  <si>
    <t>מרכז פיס</t>
  </si>
  <si>
    <t>מרכז ספורט מזו</t>
  </si>
  <si>
    <t>נחשון</t>
  </si>
  <si>
    <t>מרכז ספורט</t>
  </si>
  <si>
    <t>מרכז נוער</t>
  </si>
  <si>
    <t>אלעזר דוד</t>
  </si>
  <si>
    <t>מרכז מסחרי</t>
  </si>
  <si>
    <t>דוכיפת</t>
  </si>
  <si>
    <t>עמק חרוד</t>
  </si>
  <si>
    <t>מבצע יונתן</t>
  </si>
  <si>
    <t>עתירי ידע</t>
  </si>
  <si>
    <t>מצדה</t>
  </si>
  <si>
    <t>מרכז יום לקשיש</t>
  </si>
  <si>
    <t>מרכז הורות</t>
  </si>
  <si>
    <t>השיר</t>
  </si>
  <si>
    <t>מרכז אהרוני</t>
  </si>
  <si>
    <t>מרכול יינות בי</t>
  </si>
  <si>
    <t>מרכול</t>
  </si>
  <si>
    <t>מקווה</t>
  </si>
  <si>
    <t>בורוכוב</t>
  </si>
  <si>
    <t>נרקיס</t>
  </si>
  <si>
    <t>מרדכי</t>
  </si>
  <si>
    <t>מפעל סימונס</t>
  </si>
  <si>
    <t>מפעל המים</t>
  </si>
  <si>
    <t>אלתרמן</t>
  </si>
  <si>
    <t>מעון רוחמה</t>
  </si>
  <si>
    <t>תל אביב יפו</t>
  </si>
  <si>
    <t>ה</t>
  </si>
  <si>
    <t>ד</t>
  </si>
  <si>
    <t>ג</t>
  </si>
  <si>
    <t>ו</t>
  </si>
  <si>
    <t>מעון ילדים</t>
  </si>
  <si>
    <t>מעון יום</t>
  </si>
  <si>
    <t>דקל</t>
  </si>
  <si>
    <t>דניאל</t>
  </si>
  <si>
    <t>מעון ויצ"ו</t>
  </si>
  <si>
    <t>צה"ל</t>
  </si>
  <si>
    <t>מנהל קהילתי</t>
  </si>
  <si>
    <t>סנה משה</t>
  </si>
  <si>
    <t>ממגורות-נטוש</t>
  </si>
  <si>
    <t>מלב"י</t>
  </si>
  <si>
    <t>אנוש</t>
  </si>
  <si>
    <t>מכסני מפעל המי</t>
  </si>
  <si>
    <t>מכללת אורט שפי</t>
  </si>
  <si>
    <t>השרון</t>
  </si>
  <si>
    <t>מכון שאיבה</t>
  </si>
  <si>
    <t>רינגלבלום</t>
  </si>
  <si>
    <t>מטווח עירוני</t>
  </si>
  <si>
    <t>מחסני העירייה</t>
  </si>
  <si>
    <t>מח עבודות ציבו</t>
  </si>
  <si>
    <t>מח' גני ילדים</t>
  </si>
  <si>
    <t>מועדון ספורט</t>
  </si>
  <si>
    <t>מועדון סייף</t>
  </si>
  <si>
    <t>מועדון נוער</t>
  </si>
  <si>
    <t>מועדון יוספטל</t>
  </si>
  <si>
    <t>המלך ינאי</t>
  </si>
  <si>
    <t>מועדון חצב</t>
  </si>
  <si>
    <t>רמז דוד</t>
  </si>
  <si>
    <t>מועדון גמלאים</t>
  </si>
  <si>
    <t>החן</t>
  </si>
  <si>
    <t>מועדון גיל הזהב</t>
  </si>
  <si>
    <t>מוסך</t>
  </si>
  <si>
    <t>הסדנא</t>
  </si>
  <si>
    <t>מדרשיית נעם</t>
  </si>
  <si>
    <t>מדיקל השרון</t>
  </si>
  <si>
    <t>מגרש כדורגל</t>
  </si>
  <si>
    <t>הפועל דרך</t>
  </si>
  <si>
    <t>מאגר מים</t>
  </si>
  <si>
    <t>מזור</t>
  </si>
  <si>
    <t>ההסתדרות</t>
  </si>
  <si>
    <t>מ. שלום המשפחה</t>
  </si>
  <si>
    <t>מ. קהילתי לזרו</t>
  </si>
  <si>
    <t>פרוג שמעון</t>
  </si>
  <si>
    <t>מ. קהילתי הראש</t>
  </si>
  <si>
    <t>מ. קהילתי הוד</t>
  </si>
  <si>
    <t>החי"ש</t>
  </si>
  <si>
    <t>מ. קהילתי גלר</t>
  </si>
  <si>
    <t>החרוב</t>
  </si>
  <si>
    <t>מ. קהילתי</t>
  </si>
  <si>
    <t>מ. ספורט רמז</t>
  </si>
  <si>
    <t>מ. ספורט רחל ה</t>
  </si>
  <si>
    <t>חזה עופרה</t>
  </si>
  <si>
    <t>מ. ספורט הרצוג</t>
  </si>
  <si>
    <t>מ. ספורט גלי ה</t>
  </si>
  <si>
    <t>מ. ספורט אריק</t>
  </si>
  <si>
    <t>מ. נוער בית הא</t>
  </si>
  <si>
    <t>מ. יום לקשיש</t>
  </si>
  <si>
    <t>מ. טיפול בילדי</t>
  </si>
  <si>
    <t>לשנות למבנה שרות ולמחוק הרוזטה</t>
  </si>
  <si>
    <t>לאחד קונטור עם הרעפים</t>
  </si>
  <si>
    <t>ישעיהו</t>
  </si>
  <si>
    <t>כפר הנוער אוני</t>
  </si>
  <si>
    <t>סולד</t>
  </si>
  <si>
    <t>כיבוי אש ומד"א</t>
  </si>
  <si>
    <t>יחידות עירייה</t>
  </si>
  <si>
    <t>יח אגף החינוך</t>
  </si>
  <si>
    <t>יד שרה</t>
  </si>
  <si>
    <t>ניצנים</t>
  </si>
  <si>
    <t>חנות</t>
  </si>
  <si>
    <t>מרכוס</t>
  </si>
  <si>
    <t>חנויות ועסקים</t>
  </si>
  <si>
    <t>חנויות ומגורים</t>
  </si>
  <si>
    <t>חנויות</t>
  </si>
  <si>
    <t>גיל</t>
  </si>
  <si>
    <t>חטיבת ביניים בבנייה</t>
  </si>
  <si>
    <t>מוהר עלי</t>
  </si>
  <si>
    <t>חט"ב שרת</t>
  </si>
  <si>
    <t>חט"ב שז"ר</t>
  </si>
  <si>
    <t>חט"ב זבולון המ</t>
  </si>
  <si>
    <t>חט"ב הראל</t>
  </si>
  <si>
    <t>חט"ב בר לב</t>
  </si>
  <si>
    <t>חט"ב אלון</t>
  </si>
  <si>
    <t>חט"ב אילן רמון</t>
  </si>
  <si>
    <t>ויצ"ו</t>
  </si>
  <si>
    <t>הרחבה תמ"א 38</t>
  </si>
  <si>
    <t>ששת הימים</t>
  </si>
  <si>
    <t>סוקולוב</t>
  </si>
  <si>
    <t>הכלנית</t>
  </si>
  <si>
    <t>גורדון</t>
  </si>
  <si>
    <t>הרחבה</t>
  </si>
  <si>
    <t>הגפן</t>
  </si>
  <si>
    <t>הרוס</t>
  </si>
  <si>
    <t>פינס</t>
  </si>
  <si>
    <t>היכל התרבות</t>
  </si>
  <si>
    <t>ירושלים</t>
  </si>
  <si>
    <t>הוסטל בר דרור</t>
  </si>
  <si>
    <t>גני ילדים</t>
  </si>
  <si>
    <t>הגולן</t>
  </si>
  <si>
    <t>לוינסקי</t>
  </si>
  <si>
    <t>יערה</t>
  </si>
  <si>
    <t>כנרת</t>
  </si>
  <si>
    <t>גן ילדים</t>
  </si>
  <si>
    <t>גלבוע</t>
  </si>
  <si>
    <t>יציאת אירופה</t>
  </si>
  <si>
    <t>לביא אריק</t>
  </si>
  <si>
    <t>זמיר</t>
  </si>
  <si>
    <t>בת יפתח</t>
  </si>
  <si>
    <t>ויתקין</t>
  </si>
  <si>
    <t>שמחה הולצברג</t>
  </si>
  <si>
    <t>אנגל</t>
  </si>
  <si>
    <t>רוטשילד</t>
  </si>
  <si>
    <t>שלמה המלך</t>
  </si>
  <si>
    <t>חיימוביץ</t>
  </si>
  <si>
    <t>אירוס</t>
  </si>
  <si>
    <t>טרומפלדור</t>
  </si>
  <si>
    <t>דב הוז</t>
  </si>
  <si>
    <t>רוזנבלום יאיר</t>
  </si>
  <si>
    <t>טירת צבי</t>
  </si>
  <si>
    <t>בקעת באר שבע</t>
  </si>
  <si>
    <t>גבורות</t>
  </si>
  <si>
    <t>רש"י</t>
  </si>
  <si>
    <t>אש שלום</t>
  </si>
  <si>
    <t>שחף</t>
  </si>
  <si>
    <t>ג'ו עמר</t>
  </si>
  <si>
    <t>השלום</t>
  </si>
  <si>
    <t>יהודה המכבי</t>
  </si>
  <si>
    <t>המפלס</t>
  </si>
  <si>
    <t>בקעת צין</t>
  </si>
  <si>
    <t>הרצפלד אברהם</t>
  </si>
  <si>
    <t>חצרות הדר</t>
  </si>
  <si>
    <t>אהרונוביץ</t>
  </si>
  <si>
    <t>אח"י אילת</t>
  </si>
  <si>
    <t>העמק</t>
  </si>
  <si>
    <t>קרן אברהם</t>
  </si>
  <si>
    <t>עמק זבולון</t>
  </si>
  <si>
    <t>ויינברג</t>
  </si>
  <si>
    <t>השחר</t>
  </si>
  <si>
    <t>אביבים</t>
  </si>
  <si>
    <t>יצחק זיקו גרציאני</t>
  </si>
  <si>
    <t>הפרדס</t>
  </si>
  <si>
    <t>הראשונים</t>
  </si>
  <si>
    <t>התמר</t>
  </si>
  <si>
    <t>נורדאו</t>
  </si>
  <si>
    <t>בילינסון</t>
  </si>
  <si>
    <t>סקיבין</t>
  </si>
  <si>
    <t>בנאי יוסי</t>
  </si>
  <si>
    <t>גלריית אמנות</t>
  </si>
  <si>
    <t>גלריה עירונית</t>
  </si>
  <si>
    <t>בריכה טיפולית</t>
  </si>
  <si>
    <t>בניין משרדים בבנייה</t>
  </si>
  <si>
    <t>בני עקיבא</t>
  </si>
  <si>
    <t>קפלנסקי</t>
  </si>
  <si>
    <t>בית תרבות רייז</t>
  </si>
  <si>
    <t>בית רופאים</t>
  </si>
  <si>
    <t>בית קפה</t>
  </si>
  <si>
    <t>בית עלמין צב</t>
  </si>
  <si>
    <t>בית עלמין</t>
  </si>
  <si>
    <t>בית משפט שלום</t>
  </si>
  <si>
    <t>התחנה</t>
  </si>
  <si>
    <t>בית משאבות</t>
  </si>
  <si>
    <t>בית כנסת</t>
  </si>
  <si>
    <t>עציון</t>
  </si>
  <si>
    <t>הכרמל</t>
  </si>
  <si>
    <t>הסנהדרין</t>
  </si>
  <si>
    <t>הרב קוק</t>
  </si>
  <si>
    <t>חנני יוסף</t>
  </si>
  <si>
    <t>אלחריזי</t>
  </si>
  <si>
    <t>אוסטשינסקי</t>
  </si>
  <si>
    <t>יבנה</t>
  </si>
  <si>
    <t>הרב אסף שמחה</t>
  </si>
  <si>
    <t>פרנקל פאבל</t>
  </si>
  <si>
    <t>פלמח</t>
  </si>
  <si>
    <t>נשר</t>
  </si>
  <si>
    <t>קיבוץ גלויות</t>
  </si>
  <si>
    <t>דיין משה</t>
  </si>
  <si>
    <t>התחייה</t>
  </si>
  <si>
    <t>תורה ועבודה</t>
  </si>
  <si>
    <t>שאול המלך</t>
  </si>
  <si>
    <t>בית יתיר</t>
  </si>
  <si>
    <t>בית גיל הזהב</t>
  </si>
  <si>
    <t>בית אלו"ט</t>
  </si>
  <si>
    <t>בית אבות מעונו</t>
  </si>
  <si>
    <t>בית אבות ורה ס</t>
  </si>
  <si>
    <t>בית אבות המברי</t>
  </si>
  <si>
    <t>בית אבות גיל פ</t>
  </si>
  <si>
    <t>בית אבות בית ב</t>
  </si>
  <si>
    <t>בית אבות</t>
  </si>
  <si>
    <t>אנצו סירני</t>
  </si>
  <si>
    <t>בי"ס שמעון פרס</t>
  </si>
  <si>
    <t>בי"ס שילה</t>
  </si>
  <si>
    <t>בי"ס ש"י עגנון</t>
  </si>
  <si>
    <t>זליוונסקי</t>
  </si>
  <si>
    <t>בי"ס רמז</t>
  </si>
  <si>
    <t>בי"ס רחל המשור</t>
  </si>
  <si>
    <t>בי"ס עטרת חיים</t>
  </si>
  <si>
    <t>בי"ס סורקיס</t>
  </si>
  <si>
    <t>בי"ס סאלד</t>
  </si>
  <si>
    <t>בי"ס לאה גולדב</t>
  </si>
  <si>
    <t>בי"ס יצהר</t>
  </si>
  <si>
    <t>בי"ס יעקב חזן</t>
  </si>
  <si>
    <t>תרי עשר</t>
  </si>
  <si>
    <t>בי"ס חב"ד</t>
  </si>
  <si>
    <t>חב"ד</t>
  </si>
  <si>
    <t>בי"ס דבורה עומ</t>
  </si>
  <si>
    <t>עיט</t>
  </si>
  <si>
    <t>בי"ס גורדון</t>
  </si>
  <si>
    <t>בי"ס גולדה מאי</t>
  </si>
  <si>
    <t>בי"ס גוונים</t>
  </si>
  <si>
    <t>בי"ס ברנר</t>
  </si>
  <si>
    <t>בי"ס בר אילן</t>
  </si>
  <si>
    <t>קלישר</t>
  </si>
  <si>
    <t>בי"ס בן גוריון</t>
  </si>
  <si>
    <t>לובטקין צביה</t>
  </si>
  <si>
    <t>בי"ס אופירה נב</t>
  </si>
  <si>
    <t>עובדיה הנביא</t>
  </si>
  <si>
    <t>בי"ס אוסישקין</t>
  </si>
  <si>
    <t>בי"כ וגן ילדים</t>
  </si>
  <si>
    <t>מורדי הגטאות</t>
  </si>
  <si>
    <t>בי"ח מאיר אגף חדש בבנייה</t>
  </si>
  <si>
    <t>בי"ח מאיר</t>
  </si>
  <si>
    <t>בי"ח גריאטרי</t>
  </si>
  <si>
    <t>בהרחבה תמ"א 38</t>
  </si>
  <si>
    <t>בהרחבה</t>
  </si>
  <si>
    <t>בבנייה</t>
  </si>
  <si>
    <t>ביאליק</t>
  </si>
  <si>
    <t>הצבעוני</t>
  </si>
  <si>
    <t>ברנר</t>
  </si>
  <si>
    <t>הר גריזים</t>
  </si>
  <si>
    <t>רמב"ם</t>
  </si>
  <si>
    <t>שיינפיין</t>
  </si>
  <si>
    <t>הנדל נחמה</t>
  </si>
  <si>
    <t>הושע</t>
  </si>
  <si>
    <t>המיסדים</t>
  </si>
  <si>
    <t>שלום עליכם</t>
  </si>
  <si>
    <t>עמק בית שאן</t>
  </si>
  <si>
    <t>הס</t>
  </si>
  <si>
    <t>הרמה</t>
  </si>
  <si>
    <t>הרעות</t>
  </si>
  <si>
    <t>רחל המשוררת</t>
  </si>
  <si>
    <t>גד הנביא</t>
  </si>
  <si>
    <t>ב.משפט ומס הכנ</t>
  </si>
  <si>
    <t>אשכול פיס</t>
  </si>
  <si>
    <t>ארגוני תרבות ו</t>
  </si>
  <si>
    <t>איצטדיון</t>
  </si>
  <si>
    <t>אורט שמיר</t>
  </si>
  <si>
    <t>אולפנת אמנה</t>
  </si>
  <si>
    <t>אולם ספורט אור</t>
  </si>
  <si>
    <t>הרקפת</t>
  </si>
  <si>
    <t>אולם סורקיס</t>
  </si>
  <si>
    <t>אגף החינוך</t>
  </si>
  <si>
    <t>א.ספורט אופירה</t>
  </si>
  <si>
    <t>pnimia eladim</t>
  </si>
  <si>
    <t>הדר</t>
  </si>
  <si>
    <t>moadon noar</t>
  </si>
  <si>
    <t>miklat</t>
  </si>
  <si>
    <t>הל"ה</t>
  </si>
  <si>
    <t>merkaz klita</t>
  </si>
  <si>
    <t>beit kneset</t>
  </si>
  <si>
    <t>אבן עזרא</t>
  </si>
  <si>
    <t>אבן שפרוט</t>
  </si>
  <si>
    <t>רייק חביבה</t>
  </si>
  <si>
    <t>הר נבו</t>
  </si>
  <si>
    <t>נחל קנה</t>
  </si>
  <si>
    <t>המעפילים</t>
  </si>
  <si>
    <t>הר רותם</t>
  </si>
  <si>
    <t>השופטים</t>
  </si>
  <si>
    <t>דליה</t>
  </si>
  <si>
    <t>השומר</t>
  </si>
  <si>
    <t>הרימון</t>
  </si>
  <si>
    <t>יונה</t>
  </si>
  <si>
    <t>עפרוני</t>
  </si>
  <si>
    <t>דמארי שושנה</t>
  </si>
  <si>
    <t>שב"ד</t>
  </si>
  <si>
    <t>אליהו התשבי</t>
  </si>
  <si>
    <t>שמעיה הנביא</t>
  </si>
  <si>
    <t>הר תבור</t>
  </si>
  <si>
    <t>ביל"ו</t>
  </si>
  <si>
    <t>הזית</t>
  </si>
  <si>
    <t>ז'בוטינסקי</t>
  </si>
  <si>
    <t>אדם יקותיאל</t>
  </si>
  <si>
    <t>לילנבלום</t>
  </si>
  <si>
    <t>הידיד</t>
  </si>
  <si>
    <t>שמחוני אסף</t>
  </si>
  <si>
    <t>לוונברג</t>
  </si>
  <si>
    <t>אבידן דוד</t>
  </si>
  <si>
    <t>ירמיהו</t>
  </si>
  <si>
    <t>פרישמן</t>
  </si>
  <si>
    <t>חטיבת יפתח</t>
  </si>
  <si>
    <t>איינשטיין</t>
  </si>
  <si>
    <t>שפרינצק</t>
  </si>
  <si>
    <t>בקעת הירח</t>
  </si>
  <si>
    <t>נחליאלי</t>
  </si>
  <si>
    <t>עגנון</t>
  </si>
  <si>
    <t>חטיבת אלכסנדרוני</t>
  </si>
  <si>
    <t>האגוז</t>
  </si>
  <si>
    <t>בקעת רמון</t>
  </si>
  <si>
    <t>פרץ</t>
  </si>
  <si>
    <t>צפניה</t>
  </si>
  <si>
    <t>צייטלין</t>
  </si>
  <si>
    <t>זלדה המשורת</t>
  </si>
  <si>
    <t>ישראל ישעיהו</t>
  </si>
  <si>
    <t>בקעת יריחו</t>
  </si>
  <si>
    <t>התפוז</t>
  </si>
  <si>
    <t>התנאים</t>
  </si>
  <si>
    <t>הוז דב</t>
  </si>
  <si>
    <t>בית הבד</t>
  </si>
  <si>
    <t>בן אב"י איתמר</t>
  </si>
  <si>
    <t>הכרם</t>
  </si>
  <si>
    <t>הר בוקר</t>
  </si>
  <si>
    <t>הר מירון</t>
  </si>
  <si>
    <t>הר חזון</t>
  </si>
  <si>
    <t>האילנות</t>
  </si>
  <si>
    <t>אחד העם</t>
  </si>
  <si>
    <t>b</t>
  </si>
  <si>
    <t>אלקלעי</t>
  </si>
  <si>
    <t>חניתה</t>
  </si>
  <si>
    <t>חבצלת השרון</t>
  </si>
  <si>
    <t>הגנה</t>
  </si>
  <si>
    <t>שד"ל</t>
  </si>
  <si>
    <t>a</t>
  </si>
  <si>
    <t>נלקין</t>
  </si>
  <si>
    <t>דבורה הנביאה</t>
  </si>
  <si>
    <t>לסל</t>
  </si>
  <si>
    <t>עמרמי</t>
  </si>
  <si>
    <t>האמוראים</t>
  </si>
  <si>
    <t>דוד המלך</t>
  </si>
  <si>
    <t>חורגין</t>
  </si>
  <si>
    <t>שיפר</t>
  </si>
  <si>
    <t>אהבה</t>
  </si>
  <si>
    <t>גובר רבקה</t>
  </si>
  <si>
    <t>אלישבע</t>
  </si>
  <si>
    <t>עמק עירון</t>
  </si>
  <si>
    <t>הר כרכום</t>
  </si>
  <si>
    <t>תדהר</t>
  </si>
  <si>
    <t>זמנהוף</t>
  </si>
  <si>
    <t>בוסל</t>
  </si>
  <si>
    <t>אלישע</t>
  </si>
  <si>
    <t>קובנר אבא</t>
  </si>
  <si>
    <t>שטרן יאיר</t>
  </si>
  <si>
    <t>ברדיצ'ב אבא</t>
  </si>
  <si>
    <t>האקליפטוס</t>
  </si>
  <si>
    <t>פנקס</t>
  </si>
  <si>
    <t>המגשימים</t>
  </si>
  <si>
    <t>אנה פרנק</t>
  </si>
  <si>
    <t>עמק דותן</t>
  </si>
  <si>
    <t>מרבד הקסמים</t>
  </si>
  <si>
    <t>ברקן</t>
  </si>
  <si>
    <t>לופבן</t>
  </si>
  <si>
    <t>מיכה</t>
  </si>
  <si>
    <t>הר אדום</t>
  </si>
  <si>
    <t>קרן היסוד</t>
  </si>
  <si>
    <t>ריינס</t>
  </si>
  <si>
    <t>חסידה</t>
  </si>
  <si>
    <t>זהבי דוד</t>
  </si>
  <si>
    <t>סוסנובסקי</t>
  </si>
  <si>
    <t>הר חריף</t>
  </si>
  <si>
    <t>וולך יונה</t>
  </si>
  <si>
    <t>אימבר</t>
  </si>
  <si>
    <t>התחיה</t>
  </si>
  <si>
    <t>אבן גבירול</t>
  </si>
  <si>
    <t>השקמה</t>
  </si>
  <si>
    <t>יהודה</t>
  </si>
  <si>
    <t>קורצ'ק</t>
  </si>
  <si>
    <t>ידין יגאל</t>
  </si>
  <si>
    <t>עמק חפר</t>
  </si>
  <si>
    <t>המחתרות</t>
  </si>
  <si>
    <t>אגרון</t>
  </si>
  <si>
    <t>הקלע</t>
  </si>
  <si>
    <t>חטיבת גולני</t>
  </si>
  <si>
    <t>הר צין</t>
  </si>
  <si>
    <t>מור</t>
  </si>
  <si>
    <t>רמח"ל</t>
  </si>
  <si>
    <t>עמק חורון</t>
  </si>
  <si>
    <t>יואל</t>
  </si>
  <si>
    <t>נחום</t>
  </si>
  <si>
    <t>ברוש</t>
  </si>
  <si>
    <t>יל"ג</t>
  </si>
  <si>
    <t>המלכים</t>
  </si>
  <si>
    <t>נחמיה</t>
  </si>
  <si>
    <t>גאולים-שדרות</t>
  </si>
  <si>
    <t>ארבל</t>
  </si>
  <si>
    <t>היסמין</t>
  </si>
  <si>
    <t>מורן</t>
  </si>
  <si>
    <t>רשף</t>
  </si>
  <si>
    <t>הר שוקף</t>
  </si>
  <si>
    <t>גולדברג לאה</t>
  </si>
  <si>
    <t>שרה</t>
  </si>
  <si>
    <t>מענית</t>
  </si>
  <si>
    <t>עזרא</t>
  </si>
  <si>
    <t>לבון פנחס</t>
  </si>
  <si>
    <t>נורית</t>
  </si>
  <si>
    <t>מאפו</t>
  </si>
  <si>
    <t>האחדות</t>
  </si>
  <si>
    <t>חוחית</t>
  </si>
  <si>
    <t>הר עצמון</t>
  </si>
  <si>
    <t>פשוש</t>
  </si>
  <si>
    <t>הר רביד</t>
  </si>
  <si>
    <t>מנור אהוד</t>
  </si>
  <si>
    <t>קבוצת ל"ג</t>
  </si>
  <si>
    <t>הר כנען</t>
  </si>
  <si>
    <t>וילנסקי משה</t>
  </si>
  <si>
    <t>טהון</t>
  </si>
  <si>
    <t>נחל הדס</t>
  </si>
  <si>
    <t>התאנה</t>
  </si>
  <si>
    <t>בלבן</t>
  </si>
  <si>
    <t>יהודה הנשיא</t>
  </si>
  <si>
    <t>גיסות השריון</t>
  </si>
  <si>
    <t>שרת משה</t>
  </si>
  <si>
    <t>שדה יצחק</t>
  </si>
  <si>
    <t>בקעת זוהר</t>
  </si>
  <si>
    <t>עמוס</t>
  </si>
  <si>
    <t>זכריה הנביא</t>
  </si>
  <si>
    <t>אח"י דקר</t>
  </si>
  <si>
    <t>גבעתי</t>
  </si>
  <si>
    <t>רות</t>
  </si>
  <si>
    <t>גולדשטין</t>
  </si>
  <si>
    <t>עמק איילון</t>
  </si>
  <si>
    <t>קדיש לוז</t>
  </si>
  <si>
    <t>נטר קרל</t>
  </si>
  <si>
    <t>העצמאות</t>
  </si>
  <si>
    <t>מיכל</t>
  </si>
  <si>
    <t>חגי</t>
  </si>
  <si>
    <t>גבורי ישראל</t>
  </si>
  <si>
    <t>הר אדיר</t>
  </si>
  <si>
    <t>הגר"א</t>
  </si>
  <si>
    <t>הלפיד</t>
  </si>
  <si>
    <t>שיזף</t>
  </si>
  <si>
    <t>מאיר אריאל</t>
  </si>
  <si>
    <t>הסובלנות</t>
  </si>
  <si>
    <t>ערוגות הבושם</t>
  </si>
  <si>
    <t>עוגן</t>
  </si>
  <si>
    <t>עמל</t>
  </si>
  <si>
    <t>חייקה גרוסמן</t>
  </si>
  <si>
    <t>דינור</t>
  </si>
  <si>
    <t>בלום ליאון</t>
  </si>
  <si>
    <t>הצבר</t>
  </si>
  <si>
    <t>האשכולית</t>
  </si>
  <si>
    <t>תאשור</t>
  </si>
  <si>
    <t>רזיאל דוד</t>
  </si>
  <si>
    <t>דודאים</t>
  </si>
  <si>
    <t>גלעד</t>
  </si>
  <si>
    <t>ערבה</t>
  </si>
  <si>
    <t>הקשת</t>
  </si>
  <si>
    <t>חרצית</t>
  </si>
  <si>
    <t>שומרון</t>
  </si>
  <si>
    <t>נתן הנביא</t>
  </si>
  <si>
    <t>בלפור</t>
  </si>
  <si>
    <t>גדעון</t>
  </si>
  <si>
    <t>בני ברית</t>
  </si>
  <si>
    <t>יעל</t>
  </si>
  <si>
    <t>גרץ</t>
  </si>
  <si>
    <t>בקעת סיירים</t>
  </si>
  <si>
    <t>חולדה הנביאה</t>
  </si>
  <si>
    <t>חומה ומגדל</t>
  </si>
  <si>
    <t>שמריהו לוי</t>
  </si>
  <si>
    <t>קדושי בלזן</t>
  </si>
  <si>
    <t>הרב עמיאל</t>
  </si>
  <si>
    <t>השפלה</t>
  </si>
  <si>
    <t>הנגב</t>
  </si>
  <si>
    <t>בז</t>
  </si>
  <si>
    <t>צדקיהו</t>
  </si>
  <si>
    <t>החרמון</t>
  </si>
  <si>
    <t xml:space="preserve"> B</t>
  </si>
  <si>
    <t>שועלי שמשון</t>
  </si>
  <si>
    <t>ארזים</t>
  </si>
  <si>
    <t>ההשכלה</t>
  </si>
  <si>
    <t>יגאל ידין</t>
  </si>
  <si>
    <t>טרומן</t>
  </si>
  <si>
    <t>י"א הספורטאים</t>
  </si>
  <si>
    <t>התותחנים</t>
  </si>
  <si>
    <t>הדרור</t>
  </si>
  <si>
    <t>שולמית</t>
  </si>
  <si>
    <t>האשל</t>
  </si>
  <si>
    <t>מרים</t>
  </si>
  <si>
    <t>אורט</t>
  </si>
  <si>
    <t>חבקוק</t>
  </si>
  <si>
    <t>אברוצקי</t>
  </si>
  <si>
    <t>אברבנאל</t>
  </si>
  <si>
    <t>ריזנבך</t>
  </si>
  <si>
    <t>בת שבע</t>
  </si>
  <si>
    <t>אצ"ג</t>
  </si>
  <si>
    <t>האלה</t>
  </si>
  <si>
    <t>סביון</t>
  </si>
  <si>
    <t>אמנון ותמר</t>
  </si>
  <si>
    <t>אביגיל</t>
  </si>
  <si>
    <t>תל אביב-יפו</t>
  </si>
  <si>
    <t>הלימון</t>
  </si>
  <si>
    <t>סנש</t>
  </si>
  <si>
    <t>הגדוד העברי</t>
  </si>
  <si>
    <t>אוסטרובסקי</t>
  </si>
  <si>
    <t>הר כמון</t>
  </si>
  <si>
    <t>סיגליות</t>
  </si>
  <si>
    <t>�</t>
  </si>
  <si>
    <t>הכנסת</t>
  </si>
  <si>
    <t>הפורצים</t>
  </si>
  <si>
    <t>ברק</t>
  </si>
  <si>
    <t>הידידות</t>
  </si>
  <si>
    <t>הזמר</t>
  </si>
  <si>
    <t>רעם</t>
  </si>
  <si>
    <t>1`</t>
  </si>
  <si>
    <t>יחיעם</t>
  </si>
  <si>
    <t>שחל</t>
  </si>
  <si>
    <t>ל"ג</t>
  </si>
  <si>
    <t>תור</t>
  </si>
  <si>
    <t>האתרוג</t>
  </si>
  <si>
    <t>הצנחנים</t>
  </si>
  <si>
    <t>סיפן</t>
  </si>
  <si>
    <t>המשורר יצחק</t>
  </si>
  <si>
    <t>2pan</t>
  </si>
  <si>
    <t xml:space="preserve"> A</t>
  </si>
  <si>
    <t>המעלות</t>
  </si>
  <si>
    <t>עמק החולה</t>
  </si>
  <si>
    <t>קדושי קהיר</t>
  </si>
  <si>
    <t>שמעוני</t>
  </si>
  <si>
    <t>קרן המוסיקה</t>
  </si>
  <si>
    <t>הככר</t>
  </si>
  <si>
    <t>תיאור מבנה</t>
  </si>
  <si>
    <t>שם רחוב</t>
  </si>
  <si>
    <t>קוד רחוב</t>
  </si>
  <si>
    <t>סוג מבנה</t>
  </si>
  <si>
    <t>מספר עסקים</t>
  </si>
  <si>
    <t>מספר דירות</t>
  </si>
  <si>
    <t>מספר בית</t>
  </si>
  <si>
    <t>כניסות</t>
  </si>
  <si>
    <t>אות בית</t>
  </si>
  <si>
    <t>OBJECTID</t>
  </si>
  <si>
    <t xml:space="preserve"> סינון:  לפי מפה נוכחית </t>
  </si>
  <si>
    <t>שכבה: רוזטות מבנים</t>
  </si>
  <si>
    <t>אזור סטטיסטי 2008</t>
  </si>
  <si>
    <t>שמות שכונות מרכזיות</t>
  </si>
  <si>
    <t>שמות רחובות מרכזיים</t>
  </si>
  <si>
    <t>בית ונוף, קפלן</t>
  </si>
  <si>
    <t>גבעת אשכול, הדרים, יוספטל</t>
  </si>
  <si>
    <t>נווה הדרים</t>
  </si>
  <si>
    <t>אזור המלאכה, אזור תעשייה</t>
  </si>
  <si>
    <t>גני השרון, כפר סבא הצעירה, קפלן</t>
  </si>
  <si>
    <t>אזור מלאכה, שיכון עלייה</t>
  </si>
  <si>
    <t>בי"ח מאיר, סביוני הכפר, שיכון ותיקים</t>
  </si>
  <si>
    <t>אין שם שכונה באזור סטטיסטי זה</t>
  </si>
  <si>
    <t>תחנה מרכזית</t>
  </si>
  <si>
    <t>משכנות</t>
  </si>
  <si>
    <t>כיסופים, מוצקין</t>
  </si>
  <si>
    <t>חצרות הדר (מערב)</t>
  </si>
  <si>
    <t>אלי כהן, חצרות הדר (מזרח)</t>
  </si>
  <si>
    <t xml:space="preserve"> המלכים</t>
  </si>
  <si>
    <t xml:space="preserve"> הנביאים</t>
  </si>
  <si>
    <t xml:space="preserve"> ישעיהו</t>
  </si>
  <si>
    <t xml:space="preserve"> תרי עשר</t>
  </si>
  <si>
    <t xml:space="preserve"> השקמה</t>
  </si>
  <si>
    <t xml:space="preserve"> דוד המלך</t>
  </si>
  <si>
    <t xml:space="preserve"> אשכול לוי</t>
  </si>
  <si>
    <t xml:space="preserve"> האילנות</t>
  </si>
  <si>
    <t>דרך המוביל</t>
  </si>
  <si>
    <t xml:space="preserve"> דרך הפועל</t>
  </si>
  <si>
    <t xml:space="preserve"> עמק דותן</t>
  </si>
  <si>
    <t xml:space="preserve"> עמק החולה</t>
  </si>
  <si>
    <t xml:space="preserve"> בקעת בית נטופה</t>
  </si>
  <si>
    <t>דרך הפועל</t>
  </si>
  <si>
    <t xml:space="preserve"> יוחנן הסנדלר</t>
  </si>
  <si>
    <t xml:space="preserve"> בן יהודה</t>
  </si>
  <si>
    <t xml:space="preserve"> התע"ש</t>
  </si>
  <si>
    <t xml:space="preserve"> דוכיפת</t>
  </si>
  <si>
    <t xml:space="preserve"> זמיר</t>
  </si>
  <si>
    <t xml:space="preserve"> עפרוני</t>
  </si>
  <si>
    <t xml:space="preserve"> פשוש</t>
  </si>
  <si>
    <t xml:space="preserve"> בר אילן</t>
  </si>
  <si>
    <t xml:space="preserve"> אז"ר</t>
  </si>
  <si>
    <t xml:space="preserve"> תל חי</t>
  </si>
  <si>
    <t xml:space="preserve"> טשרניחובסקי</t>
  </si>
  <si>
    <t xml:space="preserve"> קפלנסקי</t>
  </si>
  <si>
    <t xml:space="preserve"> רמז דוד</t>
  </si>
  <si>
    <t xml:space="preserve"> שד' בגין מנחם</t>
  </si>
  <si>
    <t>סירני</t>
  </si>
  <si>
    <t xml:space="preserve"> שיבת ציון</t>
  </si>
  <si>
    <t xml:space="preserve"> סנה משה</t>
  </si>
  <si>
    <t xml:space="preserve"> רייק חביבה</t>
  </si>
  <si>
    <t xml:space="preserve"> חצרות הדר</t>
  </si>
  <si>
    <t xml:space="preserve"> המעפילים</t>
  </si>
  <si>
    <t xml:space="preserve"> כצנלסון ברל</t>
  </si>
  <si>
    <t xml:space="preserve"> ז'בוטינסקי</t>
  </si>
  <si>
    <t xml:space="preserve"> גולומב</t>
  </si>
  <si>
    <t xml:space="preserve"> ויצמן</t>
  </si>
  <si>
    <t xml:space="preserve"> יסמין</t>
  </si>
  <si>
    <t xml:space="preserve"> דרך השרון</t>
  </si>
  <si>
    <t xml:space="preserve"> הכלנית</t>
  </si>
  <si>
    <t xml:space="preserve"> ששת הימים</t>
  </si>
  <si>
    <t xml:space="preserve"> גורדון</t>
  </si>
  <si>
    <t xml:space="preserve"> מעלה האורנים</t>
  </si>
  <si>
    <t xml:space="preserve"> התחיה</t>
  </si>
  <si>
    <t xml:space="preserve"> סוקולוב</t>
  </si>
  <si>
    <t xml:space="preserve"> מפאי</t>
  </si>
  <si>
    <t xml:space="preserve"> ארלוזורוב</t>
  </si>
  <si>
    <t xml:space="preserve"> בן גוריון</t>
  </si>
  <si>
    <t xml:space="preserve"> טרומן</t>
  </si>
  <si>
    <t xml:space="preserve"> טרומפלדור</t>
  </si>
  <si>
    <t xml:space="preserve"> עמרמי</t>
  </si>
  <si>
    <t xml:space="preserve"> ביאליק</t>
  </si>
  <si>
    <t xml:space="preserve"> שרת משה</t>
  </si>
  <si>
    <t xml:space="preserve"> קרן אברהם</t>
  </si>
  <si>
    <t xml:space="preserve"> הרצל</t>
  </si>
  <si>
    <t xml:space="preserve"> הבנים</t>
  </si>
  <si>
    <t xml:space="preserve"> שועלי שמשון</t>
  </si>
  <si>
    <t xml:space="preserve"> נורדאו</t>
  </si>
  <si>
    <t xml:space="preserve"> גבורות</t>
  </si>
  <si>
    <t xml:space="preserve"> רופין</t>
  </si>
  <si>
    <t xml:space="preserve"> אלקלעי</t>
  </si>
  <si>
    <t xml:space="preserve"> הראשונים</t>
  </si>
  <si>
    <t xml:space="preserve"> הגליל</t>
  </si>
  <si>
    <t xml:space="preserve"> דקל</t>
  </si>
  <si>
    <t xml:space="preserve"> האתרוג</t>
  </si>
  <si>
    <t xml:space="preserve"> המיסדים</t>
  </si>
  <si>
    <t xml:space="preserve"> האלה</t>
  </si>
  <si>
    <t xml:space="preserve"> ארבל</t>
  </si>
  <si>
    <t xml:space="preserve"> הכרמל</t>
  </si>
  <si>
    <t xml:space="preserve"> רש"י</t>
  </si>
  <si>
    <t xml:space="preserve"> השחר</t>
  </si>
  <si>
    <t xml:space="preserve"> המחתרות</t>
  </si>
  <si>
    <t xml:space="preserve"> טירת צבי</t>
  </si>
  <si>
    <t xml:space="preserve"> קרן היסוד</t>
  </si>
  <si>
    <t xml:space="preserve"> הר מירון</t>
  </si>
  <si>
    <t xml:space="preserve"> התותחנים</t>
  </si>
  <si>
    <t xml:space="preserve"> הר תבור</t>
  </si>
  <si>
    <t>יסמין</t>
  </si>
  <si>
    <t>מפאי</t>
  </si>
  <si>
    <t>שד' בגין מנחם</t>
  </si>
  <si>
    <t>D/E</t>
  </si>
  <si>
    <t>עלות לתושב ביחס לממוצע העירוני</t>
  </si>
  <si>
    <t>הכנסה לתושב</t>
  </si>
  <si>
    <t>הכנסה לתושב מארנונה למגורים</t>
  </si>
  <si>
    <t>תשלום ארנונה ממוצע לתושב</t>
  </si>
  <si>
    <t>גרעון לתושב</t>
  </si>
  <si>
    <t>תשלום ארנונה ממוצע ליח"ד</t>
  </si>
  <si>
    <t>A/D/E</t>
  </si>
  <si>
    <t>מאפיין</t>
  </si>
  <si>
    <t>ארונה אופיינית למ"ר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</si>
</sst>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.0"/>
    <numFmt numFmtId="165" formatCode="0.0%"/>
    <numFmt numFmtId="166" formatCode="_ * #,##0.0_ ;_ * \-#,##0.0_ ;_ * &quot;-&quot;??_ ;_ @_ "/>
    <numFmt numFmtId="167" formatCode="_ * #,##0_ ;_ * \-#,##0_ ;_ * &quot;-&quot;??_ ;_ @_ "/>
    <numFmt numFmtId="168" formatCode="_(* #,##0.00_);_(* \(#,##0.00\);_(* &quot;-&quot;??_);_(@_)"/>
    <numFmt numFmtId="169" formatCode="0.000"/>
  </numFmts>
  <fonts count="28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i/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ndale WT"/>
    </font>
    <font>
      <sz val="12"/>
      <color theme="1"/>
      <name val="Calibri"/>
      <family val="2"/>
      <charset val="177"/>
      <scheme val="minor"/>
    </font>
    <font>
      <sz val="12"/>
      <color theme="1"/>
      <name val="Andale WT"/>
      <family val="2"/>
    </font>
    <font>
      <sz val="8"/>
      <color theme="1"/>
      <name val="Andale WT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sz val="10"/>
      <name val="MS Sans Serif"/>
      <family val="2"/>
      <charset val="177"/>
    </font>
    <font>
      <sz val="8.5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11"/>
      <color theme="0"/>
      <name val="Calibri"/>
      <family val="2"/>
      <charset val="177"/>
      <scheme val="minor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0"/>
      <color indexed="8"/>
      <name val="Arial"/>
      <charset val="177"/>
    </font>
    <font>
      <sz val="10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99"/>
        <bgColor indexed="0"/>
      </patternFill>
    </fill>
    <fill>
      <patternFill patternType="solid">
        <fgColor rgb="FFBFD2E2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indexed="22"/>
        <bgColor indexed="0"/>
      </patternFill>
    </fill>
    <fill>
      <patternFill patternType="solid">
        <fgColor rgb="FFC0C0C0"/>
        <bgColor indexed="64"/>
      </patternFill>
    </fill>
    <fill>
      <patternFill patternType="solid">
        <fgColor theme="4" tint="0.59999389629810485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608BB4"/>
      </left>
      <right/>
      <top style="medium">
        <color rgb="FF608BB4"/>
      </top>
      <bottom/>
      <diagonal/>
    </border>
    <border>
      <left/>
      <right/>
      <top style="medium">
        <color rgb="FF608BB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608BB4"/>
      </right>
      <top style="medium">
        <color indexed="64"/>
      </top>
      <bottom/>
      <diagonal/>
    </border>
    <border>
      <left style="medium">
        <color rgb="FF608BB4"/>
      </left>
      <right style="medium">
        <color rgb="FF608BB4"/>
      </right>
      <top style="medium">
        <color indexed="64"/>
      </top>
      <bottom/>
      <diagonal/>
    </border>
    <border>
      <left style="medium">
        <color rgb="FF608BB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608BB4"/>
      </right>
      <top style="medium">
        <color rgb="FF608BB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608BB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/>
      <right style="thin">
        <color indexed="22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rgb="FFC0C0C0"/>
      </left>
      <right style="medium">
        <color rgb="FFC0C0C0"/>
      </right>
      <top/>
      <bottom style="medium">
        <color rgb="FFC0C0C0"/>
      </bottom>
      <diagonal/>
    </border>
    <border>
      <left/>
      <right style="medium">
        <color rgb="FFC0C0C0"/>
      </right>
      <top/>
      <bottom style="medium">
        <color rgb="FFC0C0C0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5" fillId="0" borderId="0"/>
    <xf numFmtId="168" fontId="18" fillId="0" borderId="0" applyFont="0" applyFill="0" applyBorder="0" applyAlignment="0" applyProtection="0"/>
    <xf numFmtId="0" fontId="2" fillId="0" borderId="0"/>
    <xf numFmtId="0" fontId="2" fillId="0" borderId="0"/>
  </cellStyleXfs>
  <cellXfs count="176">
    <xf numFmtId="0" fontId="0" fillId="0" borderId="0" xfId="0"/>
    <xf numFmtId="0" fontId="0" fillId="0" borderId="1" xfId="0" applyBorder="1"/>
    <xf numFmtId="9" fontId="0" fillId="0" borderId="0" xfId="1" applyFont="1" applyFill="1" applyBorder="1" applyAlignment="1"/>
    <xf numFmtId="2" fontId="0" fillId="0" borderId="0" xfId="0" applyNumberFormat="1"/>
    <xf numFmtId="49" fontId="3" fillId="2" borderId="0" xfId="2" applyNumberFormat="1" applyFont="1" applyFill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Continuous"/>
    </xf>
    <xf numFmtId="49" fontId="3" fillId="2" borderId="3" xfId="2" applyNumberFormat="1" applyFont="1" applyFill="1" applyBorder="1" applyAlignment="1">
      <alignment horizontal="center"/>
    </xf>
    <xf numFmtId="2" fontId="0" fillId="0" borderId="1" xfId="0" applyNumberFormat="1" applyBorder="1"/>
    <xf numFmtId="9" fontId="0" fillId="0" borderId="1" xfId="1" applyFont="1" applyFill="1" applyBorder="1" applyAlignment="1"/>
    <xf numFmtId="9" fontId="0" fillId="0" borderId="4" xfId="1" applyFont="1" applyFill="1" applyBorder="1" applyAlignment="1"/>
    <xf numFmtId="0" fontId="4" fillId="0" borderId="4" xfId="0" applyFont="1" applyBorder="1" applyAlignment="1">
      <alignment horizontal="center"/>
    </xf>
    <xf numFmtId="0" fontId="3" fillId="2" borderId="3" xfId="2" applyFont="1" applyFill="1" applyBorder="1" applyAlignment="1">
      <alignment horizontal="center"/>
    </xf>
    <xf numFmtId="164" fontId="0" fillId="0" borderId="0" xfId="0" applyNumberFormat="1"/>
    <xf numFmtId="3" fontId="5" fillId="0" borderId="5" xfId="0" applyNumberFormat="1" applyFont="1" applyBorder="1" applyAlignment="1">
      <alignment horizontal="center"/>
    </xf>
    <xf numFmtId="3" fontId="0" fillId="0" borderId="0" xfId="0" applyNumberFormat="1"/>
    <xf numFmtId="2" fontId="0" fillId="0" borderId="0" xfId="1" applyNumberFormat="1" applyFont="1"/>
    <xf numFmtId="165" fontId="0" fillId="0" borderId="0" xfId="1" applyNumberFormat="1" applyFont="1"/>
    <xf numFmtId="9" fontId="6" fillId="0" borderId="0" xfId="1" applyFont="1" applyFill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0" fontId="7" fillId="0" borderId="6" xfId="3" applyFont="1" applyBorder="1" applyAlignment="1">
      <alignment horizontal="center" wrapText="1"/>
    </xf>
    <xf numFmtId="3" fontId="6" fillId="0" borderId="6" xfId="0" applyNumberFormat="1" applyFont="1" applyBorder="1" applyAlignment="1">
      <alignment horizontal="center"/>
    </xf>
    <xf numFmtId="0" fontId="8" fillId="0" borderId="6" xfId="4" applyFont="1" applyBorder="1" applyAlignment="1">
      <alignment horizontal="center" wrapText="1"/>
    </xf>
    <xf numFmtId="49" fontId="3" fillId="2" borderId="7" xfId="2" applyNumberFormat="1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2" borderId="0" xfId="2" applyNumberFormat="1" applyFont="1" applyFill="1" applyAlignment="1">
      <alignment horizontal="center"/>
    </xf>
    <xf numFmtId="0" fontId="11" fillId="0" borderId="0" xfId="0" applyFont="1"/>
    <xf numFmtId="0" fontId="12" fillId="4" borderId="12" xfId="0" applyFont="1" applyFill="1" applyBorder="1" applyAlignment="1">
      <alignment horizontal="center" vertical="top"/>
    </xf>
    <xf numFmtId="0" fontId="12" fillId="4" borderId="17" xfId="0" applyFont="1" applyFill="1" applyBorder="1" applyAlignment="1">
      <alignment horizontal="center" vertical="top"/>
    </xf>
    <xf numFmtId="0" fontId="12" fillId="4" borderId="18" xfId="0" applyFont="1" applyFill="1" applyBorder="1" applyAlignment="1">
      <alignment horizontal="center" vertical="top"/>
    </xf>
    <xf numFmtId="0" fontId="12" fillId="4" borderId="19" xfId="0" applyFont="1" applyFill="1" applyBorder="1" applyAlignment="1">
      <alignment horizontal="center" vertical="top"/>
    </xf>
    <xf numFmtId="0" fontId="13" fillId="4" borderId="20" xfId="0" applyFont="1" applyFill="1" applyBorder="1" applyAlignment="1">
      <alignment horizontal="center" vertical="top"/>
    </xf>
    <xf numFmtId="0" fontId="12" fillId="0" borderId="10" xfId="0" applyFont="1" applyBorder="1" applyAlignment="1">
      <alignment horizontal="center" vertical="top"/>
    </xf>
    <xf numFmtId="0" fontId="12" fillId="0" borderId="21" xfId="0" applyFont="1" applyBorder="1" applyAlignment="1">
      <alignment horizontal="center" vertical="top"/>
    </xf>
    <xf numFmtId="0" fontId="12" fillId="0" borderId="6" xfId="0" applyFont="1" applyBorder="1" applyAlignment="1">
      <alignment horizontal="center" vertical="top"/>
    </xf>
    <xf numFmtId="0" fontId="12" fillId="0" borderId="22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2" fillId="5" borderId="21" xfId="0" applyFont="1" applyFill="1" applyBorder="1" applyAlignment="1">
      <alignment horizontal="center" vertical="top"/>
    </xf>
    <xf numFmtId="0" fontId="12" fillId="5" borderId="6" xfId="0" applyFont="1" applyFill="1" applyBorder="1" applyAlignment="1">
      <alignment horizontal="center" vertical="top"/>
    </xf>
    <xf numFmtId="0" fontId="12" fillId="5" borderId="22" xfId="0" applyFont="1" applyFill="1" applyBorder="1" applyAlignment="1">
      <alignment horizontal="center" vertical="top"/>
    </xf>
    <xf numFmtId="0" fontId="12" fillId="6" borderId="21" xfId="0" applyFont="1" applyFill="1" applyBorder="1" applyAlignment="1">
      <alignment horizontal="center" vertical="top"/>
    </xf>
    <xf numFmtId="0" fontId="12" fillId="6" borderId="6" xfId="0" applyFont="1" applyFill="1" applyBorder="1" applyAlignment="1">
      <alignment horizontal="center" vertical="top"/>
    </xf>
    <xf numFmtId="0" fontId="12" fillId="6" borderId="22" xfId="0" applyFont="1" applyFill="1" applyBorder="1" applyAlignment="1">
      <alignment horizontal="center" vertical="top"/>
    </xf>
    <xf numFmtId="0" fontId="13" fillId="0" borderId="10" xfId="0" applyFont="1" applyBorder="1" applyAlignment="1">
      <alignment horizontal="center" vertical="top"/>
    </xf>
    <xf numFmtId="0" fontId="10" fillId="0" borderId="23" xfId="0" applyFont="1" applyBorder="1" applyAlignment="1">
      <alignment horizontal="center" vertical="top"/>
    </xf>
    <xf numFmtId="0" fontId="14" fillId="0" borderId="0" xfId="0" applyFont="1" applyAlignment="1">
      <alignment horizontal="center"/>
    </xf>
    <xf numFmtId="0" fontId="15" fillId="0" borderId="14" xfId="0" applyFont="1" applyBorder="1" applyAlignment="1">
      <alignment horizontal="center"/>
    </xf>
    <xf numFmtId="0" fontId="6" fillId="0" borderId="15" xfId="0" applyFont="1" applyBorder="1"/>
    <xf numFmtId="0" fontId="6" fillId="0" borderId="16" xfId="0" applyFont="1" applyBorder="1"/>
    <xf numFmtId="0" fontId="0" fillId="7" borderId="24" xfId="0" applyFill="1" applyBorder="1"/>
    <xf numFmtId="0" fontId="0" fillId="7" borderId="25" xfId="0" applyFill="1" applyBorder="1"/>
    <xf numFmtId="0" fontId="0" fillId="0" borderId="21" xfId="0" applyBorder="1"/>
    <xf numFmtId="0" fontId="0" fillId="0" borderId="10" xfId="0" applyBorder="1"/>
    <xf numFmtId="0" fontId="0" fillId="8" borderId="21" xfId="0" applyFill="1" applyBorder="1"/>
    <xf numFmtId="0" fontId="0" fillId="8" borderId="10" xfId="0" applyFill="1" applyBorder="1"/>
    <xf numFmtId="0" fontId="0" fillId="0" borderId="26" xfId="0" applyBorder="1"/>
    <xf numFmtId="0" fontId="0" fillId="0" borderId="27" xfId="0" applyBorder="1"/>
    <xf numFmtId="0" fontId="0" fillId="0" borderId="0" xfId="0" applyAlignment="1">
      <alignment vertical="center"/>
    </xf>
    <xf numFmtId="0" fontId="0" fillId="0" borderId="28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1" xfId="0" applyBorder="1" applyAlignment="1">
      <alignment vertical="center"/>
    </xf>
    <xf numFmtId="166" fontId="0" fillId="0" borderId="0" xfId="5" applyNumberFormat="1" applyFont="1"/>
    <xf numFmtId="167" fontId="0" fillId="0" borderId="0" xfId="5" applyNumberFormat="1" applyFont="1"/>
    <xf numFmtId="49" fontId="3" fillId="2" borderId="0" xfId="2" applyNumberFormat="1" applyFont="1" applyFill="1" applyBorder="1" applyAlignment="1">
      <alignment horizontal="center"/>
    </xf>
    <xf numFmtId="0" fontId="16" fillId="9" borderId="0" xfId="6" applyFont="1" applyFill="1" applyAlignment="1">
      <alignment horizontal="center" vertical="center" wrapText="1" readingOrder="2"/>
    </xf>
    <xf numFmtId="166" fontId="16" fillId="0" borderId="0" xfId="5" applyNumberFormat="1" applyFont="1" applyAlignment="1">
      <alignment horizontal="right"/>
    </xf>
    <xf numFmtId="167" fontId="0" fillId="0" borderId="0" xfId="0" applyNumberFormat="1"/>
    <xf numFmtId="9" fontId="0" fillId="0" borderId="0" xfId="1" applyFont="1"/>
    <xf numFmtId="0" fontId="0" fillId="0" borderId="0" xfId="0" applyAlignment="1">
      <alignment horizontal="center" vertical="center"/>
    </xf>
    <xf numFmtId="1" fontId="17" fillId="0" borderId="30" xfId="0" quotePrefix="1" applyNumberFormat="1" applyFont="1" applyBorder="1" applyAlignment="1">
      <alignment horizontal="right" vertical="center"/>
    </xf>
    <xf numFmtId="0" fontId="17" fillId="0" borderId="31" xfId="0" quotePrefix="1" applyFont="1" applyBorder="1" applyAlignment="1">
      <alignment vertical="center"/>
    </xf>
    <xf numFmtId="3" fontId="17" fillId="0" borderId="31" xfId="7" quotePrefix="1" applyNumberFormat="1" applyFont="1" applyFill="1" applyBorder="1" applyAlignment="1">
      <alignment horizontal="right" vertical="center"/>
    </xf>
    <xf numFmtId="169" fontId="17" fillId="0" borderId="30" xfId="0" quotePrefix="1" applyNumberFormat="1" applyFont="1" applyBorder="1" applyAlignment="1">
      <alignment horizontal="right" vertical="center"/>
    </xf>
    <xf numFmtId="1" fontId="17" fillId="0" borderId="31" xfId="0" quotePrefix="1" applyNumberFormat="1" applyFont="1" applyBorder="1" applyAlignment="1">
      <alignment horizontal="right" vertical="center"/>
    </xf>
    <xf numFmtId="0" fontId="17" fillId="0" borderId="32" xfId="0" quotePrefix="1" applyFont="1" applyBorder="1" applyAlignment="1">
      <alignment horizontal="center" vertical="center"/>
    </xf>
    <xf numFmtId="0" fontId="19" fillId="0" borderId="32" xfId="0" quotePrefix="1" applyFont="1" applyBorder="1" applyAlignment="1">
      <alignment horizontal="left" vertical="center"/>
    </xf>
    <xf numFmtId="1" fontId="17" fillId="0" borderId="33" xfId="0" quotePrefix="1" applyNumberFormat="1" applyFont="1" applyBorder="1" applyAlignment="1">
      <alignment horizontal="right" vertical="center"/>
    </xf>
    <xf numFmtId="0" fontId="17" fillId="0" borderId="0" xfId="0" quotePrefix="1" applyFont="1" applyAlignment="1">
      <alignment vertical="center"/>
    </xf>
    <xf numFmtId="3" fontId="17" fillId="0" borderId="0" xfId="7" quotePrefix="1" applyNumberFormat="1" applyFont="1" applyFill="1" applyBorder="1" applyAlignment="1">
      <alignment horizontal="right" vertical="center"/>
    </xf>
    <xf numFmtId="169" fontId="17" fillId="0" borderId="33" xfId="0" quotePrefix="1" applyNumberFormat="1" applyFont="1" applyBorder="1" applyAlignment="1">
      <alignment horizontal="right" vertical="center"/>
    </xf>
    <xf numFmtId="1" fontId="17" fillId="0" borderId="0" xfId="0" quotePrefix="1" applyNumberFormat="1" applyFont="1" applyAlignment="1">
      <alignment horizontal="right" vertical="center"/>
    </xf>
    <xf numFmtId="0" fontId="17" fillId="0" borderId="34" xfId="0" quotePrefix="1" applyFont="1" applyBorder="1" applyAlignment="1">
      <alignment horizontal="center" vertical="center"/>
    </xf>
    <xf numFmtId="0" fontId="19" fillId="0" borderId="34" xfId="0" quotePrefix="1" applyFont="1" applyBorder="1" applyAlignment="1">
      <alignment horizontal="left" vertical="center"/>
    </xf>
    <xf numFmtId="1" fontId="17" fillId="0" borderId="35" xfId="0" quotePrefix="1" applyNumberFormat="1" applyFont="1" applyBorder="1" applyAlignment="1">
      <alignment horizontal="right" vertical="center"/>
    </xf>
    <xf numFmtId="0" fontId="17" fillId="0" borderId="36" xfId="0" quotePrefix="1" applyFont="1" applyBorder="1" applyAlignment="1">
      <alignment vertical="center"/>
    </xf>
    <xf numFmtId="3" fontId="17" fillId="0" borderId="36" xfId="7" quotePrefix="1" applyNumberFormat="1" applyFont="1" applyFill="1" applyBorder="1" applyAlignment="1">
      <alignment horizontal="right" vertical="center"/>
    </xf>
    <xf numFmtId="169" fontId="17" fillId="0" borderId="35" xfId="0" quotePrefix="1" applyNumberFormat="1" applyFont="1" applyBorder="1" applyAlignment="1">
      <alignment horizontal="right" vertical="center"/>
    </xf>
    <xf numFmtId="1" fontId="17" fillId="0" borderId="36" xfId="0" quotePrefix="1" applyNumberFormat="1" applyFont="1" applyBorder="1" applyAlignment="1">
      <alignment horizontal="right" vertical="center"/>
    </xf>
    <xf numFmtId="0" fontId="17" fillId="0" borderId="37" xfId="0" quotePrefix="1" applyFont="1" applyBorder="1" applyAlignment="1">
      <alignment horizontal="center" vertical="center"/>
    </xf>
    <xf numFmtId="0" fontId="19" fillId="0" borderId="37" xfId="0" quotePrefix="1" applyFont="1" applyBorder="1" applyAlignment="1">
      <alignment horizontal="left" vertical="center"/>
    </xf>
    <xf numFmtId="1" fontId="20" fillId="0" borderId="38" xfId="0" applyNumberFormat="1" applyFont="1" applyBorder="1" applyAlignment="1">
      <alignment horizontal="center" vertical="center" wrapText="1"/>
    </xf>
    <xf numFmtId="1" fontId="20" fillId="0" borderId="39" xfId="0" applyNumberFormat="1" applyFont="1" applyBorder="1" applyAlignment="1">
      <alignment horizontal="center" vertical="center" wrapText="1"/>
    </xf>
    <xf numFmtId="3" fontId="20" fillId="0" borderId="4" xfId="7" applyNumberFormat="1" applyFont="1" applyFill="1" applyBorder="1" applyAlignment="1">
      <alignment horizontal="center" vertical="center" wrapText="1"/>
    </xf>
    <xf numFmtId="169" fontId="20" fillId="0" borderId="28" xfId="0" applyNumberFormat="1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1" fontId="21" fillId="0" borderId="42" xfId="0" applyNumberFormat="1" applyFont="1" applyBorder="1" applyAlignment="1">
      <alignment horizontal="center" vertical="center" wrapText="1"/>
    </xf>
    <xf numFmtId="1" fontId="21" fillId="0" borderId="43" xfId="0" applyNumberFormat="1" applyFont="1" applyBorder="1" applyAlignment="1">
      <alignment horizontal="center" vertical="center" wrapText="1"/>
    </xf>
    <xf numFmtId="3" fontId="21" fillId="0" borderId="1" xfId="7" applyNumberFormat="1" applyFont="1" applyFill="1" applyBorder="1" applyAlignment="1">
      <alignment horizontal="center" vertical="center" wrapText="1"/>
    </xf>
    <xf numFmtId="169" fontId="21" fillId="0" borderId="29" xfId="0" applyNumberFormat="1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9" fontId="0" fillId="0" borderId="0" xfId="0" applyNumberFormat="1"/>
    <xf numFmtId="167" fontId="0" fillId="0" borderId="0" xfId="1" applyNumberFormat="1" applyFont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0" borderId="0" xfId="0" applyAlignment="1">
      <alignment horizontal="center"/>
    </xf>
    <xf numFmtId="0" fontId="0" fillId="13" borderId="47" xfId="0" applyFill="1" applyBorder="1"/>
    <xf numFmtId="0" fontId="0" fillId="13" borderId="48" xfId="0" applyFill="1" applyBorder="1"/>
    <xf numFmtId="167" fontId="0" fillId="13" borderId="48" xfId="5" applyNumberFormat="1" applyFont="1" applyFill="1" applyBorder="1"/>
    <xf numFmtId="0" fontId="0" fillId="13" borderId="49" xfId="0" applyFill="1" applyBorder="1"/>
    <xf numFmtId="0" fontId="22" fillId="14" borderId="6" xfId="0" applyFont="1" applyFill="1" applyBorder="1"/>
    <xf numFmtId="0" fontId="22" fillId="14" borderId="6" xfId="0" applyFont="1" applyFill="1" applyBorder="1" applyAlignment="1">
      <alignment horizontal="center" wrapText="1"/>
    </xf>
    <xf numFmtId="0" fontId="0" fillId="0" borderId="50" xfId="0" applyBorder="1"/>
    <xf numFmtId="167" fontId="1" fillId="0" borderId="51" xfId="5" applyNumberFormat="1" applyFont="1" applyBorder="1" applyAlignment="1">
      <alignment horizontal="center"/>
    </xf>
    <xf numFmtId="164" fontId="0" fillId="0" borderId="52" xfId="0" applyNumberFormat="1" applyBorder="1" applyAlignment="1">
      <alignment horizontal="center"/>
    </xf>
    <xf numFmtId="167" fontId="1" fillId="0" borderId="51" xfId="5" applyNumberFormat="1" applyFont="1" applyBorder="1"/>
    <xf numFmtId="164" fontId="0" fillId="0" borderId="52" xfId="0" applyNumberFormat="1" applyBorder="1"/>
    <xf numFmtId="0" fontId="22" fillId="14" borderId="54" xfId="0" applyFont="1" applyFill="1" applyBorder="1"/>
    <xf numFmtId="0" fontId="22" fillId="14" borderId="54" xfId="0" applyFont="1" applyFill="1" applyBorder="1" applyAlignment="1">
      <alignment horizontal="center"/>
    </xf>
    <xf numFmtId="0" fontId="15" fillId="0" borderId="0" xfId="0" applyFont="1"/>
    <xf numFmtId="0" fontId="22" fillId="14" borderId="53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13" borderId="0" xfId="0" applyFill="1" applyBorder="1"/>
    <xf numFmtId="167" fontId="0" fillId="13" borderId="0" xfId="5" applyNumberFormat="1" applyFont="1" applyFill="1" applyBorder="1"/>
    <xf numFmtId="9" fontId="0" fillId="0" borderId="0" xfId="0" applyNumberFormat="1" applyAlignment="1">
      <alignment wrapText="1"/>
    </xf>
    <xf numFmtId="43" fontId="0" fillId="0" borderId="0" xfId="0" applyNumberFormat="1"/>
    <xf numFmtId="3" fontId="23" fillId="0" borderId="0" xfId="8" applyNumberFormat="1" applyFont="1" applyAlignment="1">
      <alignment horizontal="right"/>
    </xf>
    <xf numFmtId="3" fontId="23" fillId="0" borderId="55" xfId="9" applyNumberFormat="1" applyFont="1" applyBorder="1" applyAlignment="1">
      <alignment horizontal="right"/>
    </xf>
    <xf numFmtId="49" fontId="3" fillId="2" borderId="0" xfId="2" applyNumberFormat="1" applyFont="1" applyFill="1" applyAlignment="1">
      <alignment horizontal="center"/>
    </xf>
    <xf numFmtId="0" fontId="8" fillId="2" borderId="11" xfId="2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/>
    </xf>
    <xf numFmtId="0" fontId="8" fillId="3" borderId="11" xfId="2" applyFont="1" applyFill="1" applyBorder="1" applyAlignment="1">
      <alignment horizontal="center" vertical="center"/>
    </xf>
    <xf numFmtId="0" fontId="8" fillId="3" borderId="3" xfId="2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0" fillId="0" borderId="46" xfId="0" applyBorder="1" applyAlignment="1">
      <alignment horizontal="center"/>
    </xf>
    <xf numFmtId="0" fontId="20" fillId="0" borderId="39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top"/>
    </xf>
    <xf numFmtId="0" fontId="10" fillId="4" borderId="13" xfId="0" applyFont="1" applyFill="1" applyBorder="1" applyAlignment="1">
      <alignment horizontal="center" vertical="top"/>
    </xf>
    <xf numFmtId="0" fontId="12" fillId="4" borderId="14" xfId="0" applyFont="1" applyFill="1" applyBorder="1" applyAlignment="1">
      <alignment horizontal="center" vertical="top"/>
    </xf>
    <xf numFmtId="0" fontId="12" fillId="4" borderId="15" xfId="0" applyFont="1" applyFill="1" applyBorder="1" applyAlignment="1">
      <alignment horizontal="center" vertical="top"/>
    </xf>
    <xf numFmtId="0" fontId="12" fillId="4" borderId="16" xfId="0" applyFont="1" applyFill="1" applyBorder="1" applyAlignment="1">
      <alignment horizontal="center" vertical="top"/>
    </xf>
    <xf numFmtId="0" fontId="22" fillId="14" borderId="10" xfId="0" applyFont="1" applyFill="1" applyBorder="1" applyAlignment="1">
      <alignment horizontal="center" wrapText="1"/>
    </xf>
    <xf numFmtId="0" fontId="22" fillId="14" borderId="8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22" fillId="14" borderId="6" xfId="0" applyFont="1" applyFill="1" applyBorder="1" applyAlignment="1">
      <alignment horizontal="center"/>
    </xf>
    <xf numFmtId="0" fontId="0" fillId="13" borderId="48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4" borderId="53" xfId="0" applyFont="1" applyFill="1" applyBorder="1" applyAlignment="1">
      <alignment horizontal="center" wrapText="1"/>
    </xf>
    <xf numFmtId="167" fontId="1" fillId="0" borderId="50" xfId="5" applyNumberFormat="1" applyFont="1" applyBorder="1" applyAlignment="1">
      <alignment horizontal="center"/>
    </xf>
    <xf numFmtId="0" fontId="24" fillId="15" borderId="56" xfId="0" applyFont="1" applyFill="1" applyBorder="1" applyAlignment="1">
      <alignment horizontal="center" vertical="top"/>
    </xf>
    <xf numFmtId="0" fontId="26" fillId="0" borderId="59" xfId="0" applyFont="1" applyBorder="1" applyAlignment="1">
      <alignment vertical="top" wrapText="1"/>
    </xf>
    <xf numFmtId="0" fontId="27" fillId="0" borderId="60" xfId="0" applyFont="1" applyBorder="1" applyAlignment="1">
      <alignment horizontal="right" vertical="top" wrapText="1" readingOrder="2"/>
    </xf>
    <xf numFmtId="0" fontId="27" fillId="0" borderId="61" xfId="0" applyFont="1" applyBorder="1" applyAlignment="1">
      <alignment horizontal="right" vertical="top" wrapText="1" readingOrder="2"/>
    </xf>
    <xf numFmtId="0" fontId="25" fillId="16" borderId="57" xfId="0" applyFont="1" applyFill="1" applyBorder="1" applyAlignment="1">
      <alignment horizontal="right" vertical="top" wrapText="1" readingOrder="2"/>
    </xf>
    <xf numFmtId="0" fontId="0" fillId="0" borderId="0" xfId="0" applyAlignment="1"/>
    <xf numFmtId="0" fontId="25" fillId="16" borderId="58" xfId="0" applyFont="1" applyFill="1" applyBorder="1" applyAlignment="1">
      <alignment vertical="top" wrapText="1" readingOrder="2"/>
    </xf>
    <xf numFmtId="0" fontId="27" fillId="0" borderId="61" xfId="0" applyFont="1" applyBorder="1" applyAlignment="1">
      <alignment vertical="top" wrapText="1" readingOrder="2"/>
    </xf>
    <xf numFmtId="0" fontId="0" fillId="6" borderId="0" xfId="0" applyFill="1"/>
    <xf numFmtId="0" fontId="27" fillId="0" borderId="0" xfId="0" applyFont="1" applyBorder="1" applyAlignment="1">
      <alignment vertical="top" wrapText="1" readingOrder="2"/>
    </xf>
    <xf numFmtId="0" fontId="0" fillId="0" borderId="61" xfId="0" applyBorder="1"/>
    <xf numFmtId="0" fontId="27" fillId="0" borderId="0" xfId="0" applyFont="1" applyBorder="1" applyAlignment="1">
      <alignment horizontal="right" vertical="top" wrapText="1" readingOrder="2"/>
    </xf>
    <xf numFmtId="0" fontId="0" fillId="0" borderId="61" xfId="0" applyBorder="1" applyAlignment="1">
      <alignment horizontal="right"/>
    </xf>
    <xf numFmtId="0" fontId="26" fillId="0" borderId="0" xfId="0" applyFont="1" applyBorder="1" applyAlignment="1">
      <alignment vertical="top" wrapText="1"/>
    </xf>
    <xf numFmtId="0" fontId="0" fillId="0" borderId="59" xfId="0" applyBorder="1"/>
    <xf numFmtId="1" fontId="0" fillId="0" borderId="0" xfId="0" applyNumberFormat="1"/>
    <xf numFmtId="4" fontId="0" fillId="0" borderId="0" xfId="0" applyNumberFormat="1"/>
    <xf numFmtId="0" fontId="0" fillId="0" borderId="6" xfId="0" applyBorder="1" applyAlignment="1">
      <alignment horizontal="center"/>
    </xf>
    <xf numFmtId="0" fontId="0" fillId="0" borderId="6" xfId="0" applyBorder="1"/>
    <xf numFmtId="0" fontId="0" fillId="17" borderId="6" xfId="0" applyFill="1" applyBorder="1" applyAlignment="1">
      <alignment horizontal="center"/>
    </xf>
    <xf numFmtId="43" fontId="0" fillId="0" borderId="6" xfId="0" applyNumberFormat="1" applyBorder="1"/>
  </cellXfs>
  <cellStyles count="10">
    <cellStyle name="Comma" xfId="5" builtinId="3"/>
    <cellStyle name="Comma 2" xfId="7" xr:uid="{DD76C20E-70F8-46C6-86F9-A496C6BDA382}"/>
    <cellStyle name="Normal" xfId="0" builtinId="0"/>
    <cellStyle name="Normal 2" xfId="6" xr:uid="{512CCD9D-7775-4DBC-BCC6-1F3ED520EF09}"/>
    <cellStyle name="Normal_Sheet1" xfId="4" xr:uid="{E2F2F77C-FAE3-4E2C-AFC2-2A0A2CC3B34F}"/>
    <cellStyle name="Normal_Sheet2" xfId="3" xr:uid="{CFDE97CF-DB6C-44A2-9CF6-2754A03D4B0E}"/>
    <cellStyle name="Normal_גיליון2 2" xfId="2" xr:uid="{67990001-7F69-4C73-B100-82B4FD6C1C17}"/>
    <cellStyle name="Normal_מקומיות 2" xfId="8" xr:uid="{44A4B70C-1D67-440E-9233-F3EF60988342}"/>
    <cellStyle name="Normal_עיריה3_07" xfId="9" xr:uid="{35519DB6-75A9-4185-804C-742D74390BBA}"/>
    <cellStyle name="Percent" xfId="1" builtinId="5"/>
  </cellStyles>
  <dxfs count="1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2.xml"/><Relationship Id="rId11" Type="http://schemas.openxmlformats.org/officeDocument/2006/relationships/styles" Target="styles.xml"/><Relationship Id="rId5" Type="http://schemas.openxmlformats.org/officeDocument/2006/relationships/chartsheet" Target="chartsheets/sheet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'כפר סבא'!$AQ$2</c:f>
              <c:strCache>
                <c:ptCount val="1"/>
                <c:pt idx="0">
                  <c:v>ילדים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9127126284786923"/>
                  <c:y val="3.949856686324251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'כפר סבא'!$AP$3:$AP$29</c:f>
              <c:numCache>
                <c:formatCode>0.0%</c:formatCode>
                <c:ptCount val="27"/>
                <c:pt idx="0">
                  <c:v>0.18555237981818903</c:v>
                </c:pt>
                <c:pt idx="1">
                  <c:v>0.15480535279805352</c:v>
                </c:pt>
                <c:pt idx="2">
                  <c:v>0.16250760803408398</c:v>
                </c:pt>
                <c:pt idx="3">
                  <c:v>7.407407407407407E-2</c:v>
                </c:pt>
                <c:pt idx="5">
                  <c:v>0.15884718498659517</c:v>
                </c:pt>
                <c:pt idx="6">
                  <c:v>0.11966824644549763</c:v>
                </c:pt>
                <c:pt idx="7">
                  <c:v>0.10020680579056214</c:v>
                </c:pt>
                <c:pt idx="8">
                  <c:v>0.1392652933343777</c:v>
                </c:pt>
                <c:pt idx="9">
                  <c:v>0.22311046511627908</c:v>
                </c:pt>
                <c:pt idx="10">
                  <c:v>0.24866717440974867</c:v>
                </c:pt>
                <c:pt idx="11">
                  <c:v>0.22995698083691826</c:v>
                </c:pt>
                <c:pt idx="12">
                  <c:v>0.21182676290949473</c:v>
                </c:pt>
                <c:pt idx="13">
                  <c:v>0.23515439429928742</c:v>
                </c:pt>
                <c:pt idx="14">
                  <c:v>0.25692995529061102</c:v>
                </c:pt>
                <c:pt idx="15">
                  <c:v>0.24273922347905838</c:v>
                </c:pt>
                <c:pt idx="16">
                  <c:v>0.22599830076465591</c:v>
                </c:pt>
                <c:pt idx="17">
                  <c:v>0.22284725227174385</c:v>
                </c:pt>
                <c:pt idx="18">
                  <c:v>0.23891535360938074</c:v>
                </c:pt>
                <c:pt idx="19">
                  <c:v>0.2831929402326514</c:v>
                </c:pt>
                <c:pt idx="20">
                  <c:v>0.15429403202328967</c:v>
                </c:pt>
                <c:pt idx="21">
                  <c:v>0.23755705281460551</c:v>
                </c:pt>
                <c:pt idx="22">
                  <c:v>0.26981610653138871</c:v>
                </c:pt>
                <c:pt idx="23">
                  <c:v>0.2406060606060606</c:v>
                </c:pt>
                <c:pt idx="24">
                  <c:v>0.18303971334726785</c:v>
                </c:pt>
                <c:pt idx="25">
                  <c:v>0.19907264296754251</c:v>
                </c:pt>
                <c:pt idx="26">
                  <c:v>0.19520646838001732</c:v>
                </c:pt>
              </c:numCache>
            </c:numRef>
          </c:xVal>
          <c:yVal>
            <c:numRef>
              <c:f>'כפר סבא'!$AQ$3:$AQ$29</c:f>
              <c:numCache>
                <c:formatCode>0.0%</c:formatCode>
                <c:ptCount val="27"/>
                <c:pt idx="0">
                  <c:v>0.25463459171926484</c:v>
                </c:pt>
                <c:pt idx="1">
                  <c:v>0.20194647201946472</c:v>
                </c:pt>
                <c:pt idx="2">
                  <c:v>0.22905254615540677</c:v>
                </c:pt>
                <c:pt idx="3">
                  <c:v>0.33371126228269088</c:v>
                </c:pt>
                <c:pt idx="5">
                  <c:v>0.35210008936550491</c:v>
                </c:pt>
                <c:pt idx="6">
                  <c:v>0.23578199052132701</c:v>
                </c:pt>
                <c:pt idx="7">
                  <c:v>0.36896033088926489</c:v>
                </c:pt>
                <c:pt idx="8">
                  <c:v>0.32631001801519544</c:v>
                </c:pt>
                <c:pt idx="9">
                  <c:v>0.2056686046511628</c:v>
                </c:pt>
                <c:pt idx="10">
                  <c:v>0.1766945925361767</c:v>
                </c:pt>
                <c:pt idx="11">
                  <c:v>0.20962064919827925</c:v>
                </c:pt>
                <c:pt idx="12">
                  <c:v>0.2348695169350361</c:v>
                </c:pt>
                <c:pt idx="13">
                  <c:v>0.20712589073634205</c:v>
                </c:pt>
                <c:pt idx="14">
                  <c:v>0.19254843517138598</c:v>
                </c:pt>
                <c:pt idx="15">
                  <c:v>0.21614185264445124</c:v>
                </c:pt>
                <c:pt idx="16">
                  <c:v>0.22231662418578307</c:v>
                </c:pt>
                <c:pt idx="17">
                  <c:v>0.22068368671570748</c:v>
                </c:pt>
                <c:pt idx="18">
                  <c:v>0.20703554415536826</c:v>
                </c:pt>
                <c:pt idx="19">
                  <c:v>0.18271159245888488</c:v>
                </c:pt>
                <c:pt idx="20">
                  <c:v>0.26128093158660842</c:v>
                </c:pt>
                <c:pt idx="21">
                  <c:v>0.21430123886111715</c:v>
                </c:pt>
                <c:pt idx="22">
                  <c:v>0.17755231452124287</c:v>
                </c:pt>
                <c:pt idx="23">
                  <c:v>0.18575757575757576</c:v>
                </c:pt>
                <c:pt idx="24">
                  <c:v>0.22723200955509107</c:v>
                </c:pt>
                <c:pt idx="25">
                  <c:v>0.24513137557959813</c:v>
                </c:pt>
                <c:pt idx="26">
                  <c:v>0.19896043892578688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8A-470E-9255-88DAF7247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1831088"/>
        <c:axId val="591826168"/>
      </c:scatterChart>
      <c:valAx>
        <c:axId val="59183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% גיל שלישי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26168"/>
        <c:crosses val="autoZero"/>
        <c:crossBetween val="midCat"/>
      </c:valAx>
      <c:valAx>
        <c:axId val="591826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% ילדים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31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400" b="1"/>
              <a:t>אחוז ילדים עד</a:t>
            </a:r>
            <a:r>
              <a:rPr lang="he-IL" sz="2400" b="1" baseline="0"/>
              <a:t> 17 כנגד גרעוניות לתושב</a:t>
            </a:r>
            <a:endParaRPr lang="he-IL" sz="2400" b="1"/>
          </a:p>
        </c:rich>
      </c:tx>
      <c:layout>
        <c:manualLayout>
          <c:xMode val="edge"/>
          <c:yMode val="edge"/>
          <c:x val="0.23586345100540196"/>
          <c:y val="3.55267728542544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888831927736269E-2"/>
          <c:y val="0.12768740125852646"/>
          <c:w val="0.89079461560196072"/>
          <c:h val="0.78099151454795845"/>
        </c:manualLayout>
      </c:layout>
      <c:bubbleChart>
        <c:varyColors val="0"/>
        <c:ser>
          <c:idx val="0"/>
          <c:order val="0"/>
          <c:tx>
            <c:strRef>
              <c:f>'כפר סבא'!$AQ$2</c:f>
              <c:strCache>
                <c:ptCount val="1"/>
                <c:pt idx="0">
                  <c:v>ילדים</c:v>
                </c:pt>
              </c:strCache>
            </c:strRef>
          </c:tx>
          <c:spPr>
            <a:solidFill>
              <a:schemeClr val="accent1"/>
            </a:solidFill>
            <a:ln w="28575"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56E-4CF2-BF9B-F5E6FB12B84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56E-4CF2-BF9B-F5E6FB12B849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5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A56E-4CF2-BF9B-F5E6FB12B849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A-A56E-4CF2-BF9B-F5E6FB12B849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E-A56E-4CF2-BF9B-F5E6FB12B849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DC6A319B-D9EC-41A7-9ECE-6EC8A3164A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A56E-4CF2-BF9B-F5E6FB12B849}"/>
                </c:ext>
              </c:extLst>
            </c:dLbl>
            <c:dLbl>
              <c:idx val="1"/>
              <c:layout>
                <c:manualLayout>
                  <c:x val="5.4596727399077467E-3"/>
                  <c:y val="-2.7167532182665207E-2"/>
                </c:manualLayout>
              </c:layout>
              <c:tx>
                <c:rich>
                  <a:bodyPr/>
                  <a:lstStyle/>
                  <a:p>
                    <a:fld id="{0BCC7E96-9924-4FB0-B21F-56BA5C1C43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A56E-4CF2-BF9B-F5E6FB12B84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C053536-B69A-4243-866B-741A039E877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EC2-4E4B-876A-034190A02DB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</c:ext>
                <c:ext xmlns:c16="http://schemas.microsoft.com/office/drawing/2014/chart" uri="{C3380CC4-5D6E-409C-BE32-E72D297353CC}">
                  <c16:uniqueId val="{0000000C-5EC2-4E4B-876A-034190A02DB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563DA177-B3DF-40CA-9FDD-870E2EBDB8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EC2-4E4B-876A-034190A02DB8}"/>
                </c:ext>
              </c:extLst>
            </c:dLbl>
            <c:dLbl>
              <c:idx val="5"/>
              <c:layout>
                <c:manualLayout>
                  <c:x val="-3.9582627364331165E-2"/>
                  <c:y val="-6.060449486902246E-2"/>
                </c:manualLayout>
              </c:layout>
              <c:tx>
                <c:rich>
                  <a:bodyPr/>
                  <a:lstStyle/>
                  <a:p>
                    <a:fld id="{95A85152-3BB6-4B78-BC3D-40542EC541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5EC2-4E4B-876A-034190A02DB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C9CE8D26-C511-4CC1-A253-2EF3AAF372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EC2-4E4B-876A-034190A02DB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1E6618A-EBBA-4552-9F4B-8C886A24F0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56E-4CF2-BF9B-F5E6FB12B849}"/>
                </c:ext>
              </c:extLst>
            </c:dLbl>
            <c:dLbl>
              <c:idx val="8"/>
              <c:layout>
                <c:manualLayout>
                  <c:x val="1.5014100034746304E-2"/>
                  <c:y val="2.7167532182665207E-2"/>
                </c:manualLayout>
              </c:layout>
              <c:tx>
                <c:rich>
                  <a:bodyPr/>
                  <a:lstStyle/>
                  <a:p>
                    <a:fld id="{A1CEA51E-EA4E-44D8-9FA0-230F3D791E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5EC2-4E4B-876A-034190A02DB8}"/>
                </c:ext>
              </c:extLst>
            </c:dLbl>
            <c:dLbl>
              <c:idx val="9"/>
              <c:layout>
                <c:manualLayout>
                  <c:x val="-2.7298363699538733E-3"/>
                  <c:y val="6.060449486902246E-2"/>
                </c:manualLayout>
              </c:layout>
              <c:tx>
                <c:rich>
                  <a:bodyPr/>
                  <a:lstStyle/>
                  <a:p>
                    <a:fld id="{93C875EC-9C8E-47D2-BFFE-ED791CF1D0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5EC2-4E4B-876A-034190A02DB8}"/>
                </c:ext>
              </c:extLst>
            </c:dLbl>
            <c:dLbl>
              <c:idx val="10"/>
              <c:layout>
                <c:manualLayout>
                  <c:x val="-0.24295543692589477"/>
                  <c:y val="0.17345424393547784"/>
                </c:manualLayout>
              </c:layout>
              <c:tx>
                <c:rich>
                  <a:bodyPr/>
                  <a:lstStyle/>
                  <a:p>
                    <a:fld id="{C41E1943-7BD0-47B3-BBA6-712F38924E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5EC2-4E4B-876A-034190A02DB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9B65FF0A-53E9-44BB-A649-C0C2B06DA4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EC2-4E4B-876A-034190A02DB8}"/>
                </c:ext>
              </c:extLst>
            </c:dLbl>
            <c:dLbl>
              <c:idx val="12"/>
              <c:layout>
                <c:manualLayout>
                  <c:x val="-0.16106034582727857"/>
                  <c:y val="0.10031088805907153"/>
                </c:manualLayout>
              </c:layout>
              <c:tx>
                <c:rich>
                  <a:bodyPr/>
                  <a:lstStyle/>
                  <a:p>
                    <a:fld id="{6E048F14-0664-488F-89D2-3412DEEEBB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5EC2-4E4B-876A-034190A02DB8}"/>
                </c:ext>
              </c:extLst>
            </c:dLbl>
            <c:dLbl>
              <c:idx val="13"/>
              <c:layout>
                <c:manualLayout>
                  <c:x val="4.7772136474192782E-2"/>
                  <c:y val="0.14837652192070996"/>
                </c:manualLayout>
              </c:layout>
              <c:tx>
                <c:rich>
                  <a:bodyPr/>
                  <a:lstStyle/>
                  <a:p>
                    <a:fld id="{4DE21936-AC7E-4575-82A0-3D264C4473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5EC2-4E4B-876A-034190A02DB8}"/>
                </c:ext>
              </c:extLst>
            </c:dLbl>
            <c:dLbl>
              <c:idx val="14"/>
              <c:layout>
                <c:manualLayout>
                  <c:x val="3.4122954624423413E-2"/>
                  <c:y val="-0.13165804057753142"/>
                </c:manualLayout>
              </c:layout>
              <c:tx>
                <c:rich>
                  <a:bodyPr/>
                  <a:lstStyle/>
                  <a:p>
                    <a:fld id="{A3B4EC28-926D-4DA7-A346-228B280A5F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5EC2-4E4B-876A-034190A02DB8}"/>
                </c:ext>
              </c:extLst>
            </c:dLbl>
            <c:dLbl>
              <c:idx val="15"/>
              <c:layout>
                <c:manualLayout>
                  <c:x val="4.0947545549308101E-2"/>
                  <c:y val="-0.14628671175281266"/>
                </c:manualLayout>
              </c:layout>
              <c:tx>
                <c:rich>
                  <a:bodyPr/>
                  <a:lstStyle/>
                  <a:p>
                    <a:fld id="{4046A8DE-995A-4424-93F1-0BDC53A7413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5EC2-4E4B-876A-034190A02DB8}"/>
                </c:ext>
              </c:extLst>
            </c:dLbl>
            <c:dLbl>
              <c:idx val="16"/>
              <c:layout>
                <c:manualLayout>
                  <c:x val="-8.7354763838524002E-2"/>
                  <c:y val="-0.13583766091332602"/>
                </c:manualLayout>
              </c:layout>
              <c:tx>
                <c:rich>
                  <a:bodyPr/>
                  <a:lstStyle/>
                  <a:p>
                    <a:fld id="{48D0540D-B63C-4A17-ABD8-BA7F790AF6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5EC2-4E4B-876A-034190A02DB8}"/>
                </c:ext>
              </c:extLst>
            </c:dLbl>
            <c:dLbl>
              <c:idx val="17"/>
              <c:layout>
                <c:manualLayout>
                  <c:x val="-1.5014100034746304E-2"/>
                  <c:y val="0.11075993889855815"/>
                </c:manualLayout>
              </c:layout>
              <c:tx>
                <c:rich>
                  <a:bodyPr/>
                  <a:lstStyle/>
                  <a:p>
                    <a:fld id="{EAB40770-DC48-4C45-AB4C-9EF610F08B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5EC2-4E4B-876A-034190A02DB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8C2FEE69-D924-49F2-9253-9544367F4F7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56E-4CF2-BF9B-F5E6FB12B849}"/>
                </c:ext>
              </c:extLst>
            </c:dLbl>
            <c:dLbl>
              <c:idx val="19"/>
              <c:layout>
                <c:manualLayout>
                  <c:x val="4.6407218289215749E-2"/>
                  <c:y val="-1.2538861007383941E-2"/>
                </c:manualLayout>
              </c:layout>
              <c:tx>
                <c:rich>
                  <a:bodyPr/>
                  <a:lstStyle/>
                  <a:p>
                    <a:fld id="{20CB6FC1-8639-40AB-94D3-C5DC4FE63F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5EC2-4E4B-876A-034190A02DB8}"/>
                </c:ext>
              </c:extLst>
            </c:dLbl>
            <c:dLbl>
              <c:idx val="20"/>
              <c:layout>
                <c:manualLayout>
                  <c:x val="2.1838690959630987E-2"/>
                  <c:y val="6.2694305036919704E-3"/>
                </c:manualLayout>
              </c:layout>
              <c:tx>
                <c:rich>
                  <a:bodyPr/>
                  <a:lstStyle/>
                  <a:p>
                    <a:fld id="{79685A5D-6A5B-4FF2-AAAA-ACB6BD08C5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5EC2-4E4B-876A-034190A02DB8}"/>
                </c:ext>
              </c:extLst>
            </c:dLbl>
            <c:dLbl>
              <c:idx val="21"/>
              <c:layout>
                <c:manualLayout>
                  <c:x val="2.1838690959630987E-2"/>
                  <c:y val="2.9257342350562453E-2"/>
                </c:manualLayout>
              </c:layout>
              <c:tx>
                <c:rich>
                  <a:bodyPr/>
                  <a:lstStyle/>
                  <a:p>
                    <a:fld id="{60FFD36C-F7A4-40E0-A0C8-D54A5BCD44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C-5EC2-4E4B-876A-034190A02DB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EC088E90-5F4F-4DFE-AD99-9BF3224EFE2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EC2-4E4B-876A-034190A02DB8}"/>
                </c:ext>
              </c:extLst>
            </c:dLbl>
            <c:dLbl>
              <c:idx val="23"/>
              <c:layout>
                <c:manualLayout>
                  <c:x val="-2.5933445514561847E-2"/>
                  <c:y val="7.1053545708508997E-2"/>
                </c:manualLayout>
              </c:layout>
              <c:tx>
                <c:rich>
                  <a:bodyPr/>
                  <a:lstStyle/>
                  <a:p>
                    <a:fld id="{29CEB409-1017-48BB-BF72-79B29EA9D0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E-A56E-4CF2-BF9B-F5E6FB12B849}"/>
                </c:ext>
              </c:extLst>
            </c:dLbl>
            <c:dLbl>
              <c:idx val="24"/>
              <c:layout>
                <c:manualLayout>
                  <c:x val="-6.8245909248846829E-3"/>
                  <c:y val="-3.5526772854254499E-2"/>
                </c:manualLayout>
              </c:layout>
              <c:tx>
                <c:rich>
                  <a:bodyPr/>
                  <a:lstStyle/>
                  <a:p>
                    <a:fld id="{0EA7D337-BDCB-417A-821B-B1616A237D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E-5EC2-4E4B-876A-034190A02DB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A8E067F0-A8DE-4DA9-B960-036ADBA7DC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EC2-4E4B-876A-034190A02D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'כפר סבא'!$BM$4:$BM$29</c:f>
              <c:numCache>
                <c:formatCode>_ * #,##0_ ;_ * \-#,##0_ ;_ * "-"??_ ;_ @_ </c:formatCode>
                <c:ptCount val="26"/>
                <c:pt idx="0">
                  <c:v>-1252.3923938542298</c:v>
                </c:pt>
                <c:pt idx="1">
                  <c:v>-1852.1374095807737</c:v>
                </c:pt>
                <c:pt idx="2">
                  <c:v>-2548.4343184798067</c:v>
                </c:pt>
                <c:pt idx="4">
                  <c:v>-2938.3564997206659</c:v>
                </c:pt>
                <c:pt idx="5">
                  <c:v>-2220.6135372639337</c:v>
                </c:pt>
                <c:pt idx="6">
                  <c:v>-2105.1371643555076</c:v>
                </c:pt>
                <c:pt idx="7">
                  <c:v>-1291.6507243000638</c:v>
                </c:pt>
                <c:pt idx="8">
                  <c:v>-1804.1278422796931</c:v>
                </c:pt>
                <c:pt idx="9">
                  <c:v>-1652.6154100095569</c:v>
                </c:pt>
                <c:pt idx="10">
                  <c:v>-2102.8879676780116</c:v>
                </c:pt>
                <c:pt idx="11">
                  <c:v>-2808.6704379482803</c:v>
                </c:pt>
                <c:pt idx="12">
                  <c:v>-2131.1047057889746</c:v>
                </c:pt>
                <c:pt idx="13">
                  <c:v>-1905.6276364788341</c:v>
                </c:pt>
                <c:pt idx="14">
                  <c:v>-2082.7207020110718</c:v>
                </c:pt>
                <c:pt idx="15">
                  <c:v>-2125.7159241622371</c:v>
                </c:pt>
                <c:pt idx="16">
                  <c:v>-2143.4767261456477</c:v>
                </c:pt>
                <c:pt idx="17">
                  <c:v>-2016.1351734741229</c:v>
                </c:pt>
                <c:pt idx="18">
                  <c:v>-1497.3932946604095</c:v>
                </c:pt>
                <c:pt idx="19">
                  <c:v>-1847.0418035463913</c:v>
                </c:pt>
                <c:pt idx="20">
                  <c:v>-2719.6010039897365</c:v>
                </c:pt>
                <c:pt idx="21">
                  <c:v>-1605.7652089546082</c:v>
                </c:pt>
                <c:pt idx="22">
                  <c:v>-746.80703056571883</c:v>
                </c:pt>
                <c:pt idx="23">
                  <c:v>-2945.9260757079255</c:v>
                </c:pt>
                <c:pt idx="24">
                  <c:v>-2972.8920840284145</c:v>
                </c:pt>
                <c:pt idx="25">
                  <c:v>-608.41637842319415</c:v>
                </c:pt>
              </c:numCache>
            </c:numRef>
          </c:xVal>
          <c:yVal>
            <c:numRef>
              <c:f>'כפר סבא'!$AQ$4:$AQ$29</c:f>
              <c:numCache>
                <c:formatCode>0.0%</c:formatCode>
                <c:ptCount val="26"/>
                <c:pt idx="0">
                  <c:v>0.20194647201946472</c:v>
                </c:pt>
                <c:pt idx="1">
                  <c:v>0.22905254615540677</c:v>
                </c:pt>
                <c:pt idx="2">
                  <c:v>0.33371126228269088</c:v>
                </c:pt>
                <c:pt idx="4">
                  <c:v>0.35210008936550491</c:v>
                </c:pt>
                <c:pt idx="5">
                  <c:v>0.23578199052132701</c:v>
                </c:pt>
                <c:pt idx="6">
                  <c:v>0.36896033088926489</c:v>
                </c:pt>
                <c:pt idx="7">
                  <c:v>0.32631001801519544</c:v>
                </c:pt>
                <c:pt idx="8">
                  <c:v>0.2056686046511628</c:v>
                </c:pt>
                <c:pt idx="9">
                  <c:v>0.1766945925361767</c:v>
                </c:pt>
                <c:pt idx="10">
                  <c:v>0.20962064919827925</c:v>
                </c:pt>
                <c:pt idx="11">
                  <c:v>0.2348695169350361</c:v>
                </c:pt>
                <c:pt idx="12">
                  <c:v>0.20712589073634205</c:v>
                </c:pt>
                <c:pt idx="13">
                  <c:v>0.19254843517138598</c:v>
                </c:pt>
                <c:pt idx="14">
                  <c:v>0.21614185264445124</c:v>
                </c:pt>
                <c:pt idx="15">
                  <c:v>0.22231662418578307</c:v>
                </c:pt>
                <c:pt idx="16">
                  <c:v>0.22068368671570748</c:v>
                </c:pt>
                <c:pt idx="17">
                  <c:v>0.20703554415536826</c:v>
                </c:pt>
                <c:pt idx="18">
                  <c:v>0.18271159245888488</c:v>
                </c:pt>
                <c:pt idx="19">
                  <c:v>0.26128093158660842</c:v>
                </c:pt>
                <c:pt idx="20">
                  <c:v>0.21430123886111715</c:v>
                </c:pt>
                <c:pt idx="21">
                  <c:v>0.17755231452124287</c:v>
                </c:pt>
                <c:pt idx="22">
                  <c:v>0.18575757575757576</c:v>
                </c:pt>
                <c:pt idx="23">
                  <c:v>0.22723200955509107</c:v>
                </c:pt>
                <c:pt idx="24">
                  <c:v>0.24513137557959813</c:v>
                </c:pt>
                <c:pt idx="25">
                  <c:v>0.19896043892578688</c:v>
                </c:pt>
              </c:numCache>
            </c:numRef>
          </c:yVal>
          <c:bubbleSize>
            <c:numRef>
              <c:f>'כפר סבא'!$W$4:$W$29</c:f>
              <c:numCache>
                <c:formatCode>#,##0</c:formatCode>
                <c:ptCount val="26"/>
                <c:pt idx="0">
                  <c:v>3288</c:v>
                </c:pt>
                <c:pt idx="1">
                  <c:v>4929</c:v>
                </c:pt>
                <c:pt idx="2">
                  <c:v>5292</c:v>
                </c:pt>
                <c:pt idx="4">
                  <c:v>4476</c:v>
                </c:pt>
                <c:pt idx="5">
                  <c:v>1688</c:v>
                </c:pt>
                <c:pt idx="6">
                  <c:v>10638</c:v>
                </c:pt>
                <c:pt idx="7">
                  <c:v>12767</c:v>
                </c:pt>
                <c:pt idx="8">
                  <c:v>2752</c:v>
                </c:pt>
                <c:pt idx="9">
                  <c:v>2626</c:v>
                </c:pt>
                <c:pt idx="10">
                  <c:v>2557</c:v>
                </c:pt>
                <c:pt idx="11">
                  <c:v>3602</c:v>
                </c:pt>
                <c:pt idx="12">
                  <c:v>2105</c:v>
                </c:pt>
                <c:pt idx="13">
                  <c:v>3355</c:v>
                </c:pt>
                <c:pt idx="14">
                  <c:v>3271</c:v>
                </c:pt>
                <c:pt idx="15">
                  <c:v>3531</c:v>
                </c:pt>
                <c:pt idx="16">
                  <c:v>2311</c:v>
                </c:pt>
                <c:pt idx="17">
                  <c:v>2729</c:v>
                </c:pt>
                <c:pt idx="18">
                  <c:v>4986</c:v>
                </c:pt>
                <c:pt idx="19">
                  <c:v>2748</c:v>
                </c:pt>
                <c:pt idx="20">
                  <c:v>4601</c:v>
                </c:pt>
                <c:pt idx="21">
                  <c:v>3154</c:v>
                </c:pt>
                <c:pt idx="22">
                  <c:v>3300</c:v>
                </c:pt>
                <c:pt idx="23">
                  <c:v>3349</c:v>
                </c:pt>
                <c:pt idx="24">
                  <c:v>3235</c:v>
                </c:pt>
                <c:pt idx="25">
                  <c:v>3463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'כפר סבא'!$BK$4:$BK$29</c15:f>
                <c15:dlblRangeCache>
                  <c:ptCount val="26"/>
                  <c:pt idx="0">
                    <c:v>קפלן, בית ונוף, הדרים</c:v>
                  </c:pt>
                  <c:pt idx="1">
                    <c:v>גבעת אשכול, יוספטל</c:v>
                  </c:pt>
                  <c:pt idx="2">
                    <c:v>הדרים</c:v>
                  </c:pt>
                  <c:pt idx="4">
                    <c:v>גני השרון, כפר סבא הצעירה</c:v>
                  </c:pt>
                  <c:pt idx="5">
                    <c:v>צפון</c:v>
                  </c:pt>
                  <c:pt idx="6">
                    <c:v>השכונה הירוקה, שיכון עליה, שבזי</c:v>
                  </c:pt>
                  <c:pt idx="7">
                    <c:v>הזמר העברי, סביוני הכפר, סירקין, ותיקים</c:v>
                  </c:pt>
                  <c:pt idx="8">
                    <c:v>מעוז</c:v>
                  </c:pt>
                  <c:pt idx="9">
                    <c:v>מעוז, אליעזר, שיכוני מזרחי</c:v>
                  </c:pt>
                  <c:pt idx="10">
                    <c:v>למפרט, פועלים ב', קרית ספיר</c:v>
                  </c:pt>
                  <c:pt idx="11">
                    <c:v>הפרחים, דגניה</c:v>
                  </c:pt>
                  <c:pt idx="12">
                    <c:v>מרכז, ארלוזורוב</c:v>
                  </c:pt>
                  <c:pt idx="13">
                    <c:v>מרכז</c:v>
                  </c:pt>
                  <c:pt idx="14">
                    <c:v>עובד בן ציון, פועלים א'</c:v>
                  </c:pt>
                  <c:pt idx="15">
                    <c:v>פועלים ד', מרכז, פועלים א'</c:v>
                  </c:pt>
                  <c:pt idx="16">
                    <c:v>מרכז, ארלוזורוב</c:v>
                  </c:pt>
                  <c:pt idx="17">
                    <c:v>ארלוזורוב</c:v>
                  </c:pt>
                  <c:pt idx="18">
                    <c:v>תקומה, ראשונים</c:v>
                  </c:pt>
                  <c:pt idx="19">
                    <c:v>חלוצים, גאולים, ראשונים</c:v>
                  </c:pt>
                  <c:pt idx="20">
                    <c:v>מרכז</c:v>
                  </c:pt>
                  <c:pt idx="21">
                    <c:v>קרית ספיר</c:v>
                  </c:pt>
                  <c:pt idx="22">
                    <c:v>שיכוני מזרחי</c:v>
                  </c:pt>
                  <c:pt idx="23">
                    <c:v>דובדבן הכפר, מוצקין, כיסופים</c:v>
                  </c:pt>
                  <c:pt idx="24">
                    <c:v>מזרחי א', מרכז</c:v>
                  </c:pt>
                  <c:pt idx="25">
                    <c:v>הפארק, אלי כהן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2-A56E-4CF2-BF9B-F5E6FB12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"/>
        <c:showNegBubbles val="0"/>
        <c:axId val="591831088"/>
        <c:axId val="591826168"/>
      </c:bubbleChart>
      <c:valAx>
        <c:axId val="59183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050" b="1"/>
                  <a:t>עלות לתושב ביחס לעלות הממוצעת בעיר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26168"/>
        <c:crosses val="autoZero"/>
        <c:crossBetween val="midCat"/>
      </c:valAx>
      <c:valAx>
        <c:axId val="591826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200" b="1"/>
                  <a:t>% ילדים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31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400" b="1"/>
              <a:t>אחוז ילדים עד</a:t>
            </a:r>
            <a:r>
              <a:rPr lang="he-IL" sz="2400" b="1" baseline="0"/>
              <a:t> 17 כנגד גרעוניות לתושב</a:t>
            </a:r>
            <a:endParaRPr lang="he-IL" sz="2400" b="1"/>
          </a:p>
        </c:rich>
      </c:tx>
      <c:layout>
        <c:manualLayout>
          <c:xMode val="edge"/>
          <c:yMode val="edge"/>
          <c:x val="0.23586345100540196"/>
          <c:y val="3.55267728542544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888831927736269E-2"/>
          <c:y val="0.12768740125852646"/>
          <c:w val="0.89079461560196072"/>
          <c:h val="0.78099151454795845"/>
        </c:manualLayout>
      </c:layout>
      <c:bubbleChart>
        <c:varyColors val="0"/>
        <c:ser>
          <c:idx val="0"/>
          <c:order val="0"/>
          <c:tx>
            <c:strRef>
              <c:f>'כפר סבא'!$AQ$2</c:f>
              <c:strCache>
                <c:ptCount val="1"/>
                <c:pt idx="0">
                  <c:v>ילדים</c:v>
                </c:pt>
              </c:strCache>
            </c:strRef>
          </c:tx>
          <c:spPr>
            <a:solidFill>
              <a:schemeClr val="accent1"/>
            </a:solidFill>
            <a:ln w="28575"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C84-4ECF-B161-8BE534123E4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C84-4ECF-B161-8BE534123E49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5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C84-4ECF-B161-8BE534123E49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C84-4ECF-B161-8BE534123E49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DC84-4ECF-B161-8BE534123E49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3B691975-1628-4262-8AE8-C674681B0F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C84-4ECF-B161-8BE534123E49}"/>
                </c:ext>
              </c:extLst>
            </c:dLbl>
            <c:dLbl>
              <c:idx val="1"/>
              <c:layout>
                <c:manualLayout>
                  <c:x val="5.4596727399077467E-3"/>
                  <c:y val="-2.7167532182665207E-2"/>
                </c:manualLayout>
              </c:layout>
              <c:tx>
                <c:rich>
                  <a:bodyPr/>
                  <a:lstStyle/>
                  <a:p>
                    <a:fld id="{78DC1B5D-1F9C-4D04-9E22-E29CFF627B5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DC84-4ECF-B161-8BE534123E4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CD167B1-6B38-4930-95C0-2E39AA388E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DC84-4ECF-B161-8BE534123E4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C84-4ECF-B161-8BE534123E4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D0D00FE-3B20-4C08-91E5-586CC2BB8B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DC84-4ECF-B161-8BE534123E49}"/>
                </c:ext>
              </c:extLst>
            </c:dLbl>
            <c:dLbl>
              <c:idx val="5"/>
              <c:layout>
                <c:manualLayout>
                  <c:x val="-6.8245909248846881E-2"/>
                  <c:y val="-5.8514684701125058E-2"/>
                </c:manualLayout>
              </c:layout>
              <c:tx>
                <c:rich>
                  <a:bodyPr/>
                  <a:lstStyle/>
                  <a:p>
                    <a:fld id="{4704A59F-E54A-4251-AE3E-2B56430A80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DC84-4ECF-B161-8BE534123E49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9672BA42-9AFB-4C69-BE6B-959A573F3F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DC84-4ECF-B161-8BE534123E49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A15EB068-6747-44AD-A3C7-5B06A66325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C84-4ECF-B161-8BE534123E49}"/>
                </c:ext>
              </c:extLst>
            </c:dLbl>
            <c:dLbl>
              <c:idx val="8"/>
              <c:layout>
                <c:manualLayout>
                  <c:x val="1.5014100034746304E-2"/>
                  <c:y val="2.7167532182665207E-2"/>
                </c:manualLayout>
              </c:layout>
              <c:tx>
                <c:rich>
                  <a:bodyPr/>
                  <a:lstStyle/>
                  <a:p>
                    <a:fld id="{6FF890C7-05F1-440B-9B23-19084CEFE9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DC84-4ECF-B161-8BE534123E49}"/>
                </c:ext>
              </c:extLst>
            </c:dLbl>
            <c:dLbl>
              <c:idx val="9"/>
              <c:layout>
                <c:manualLayout>
                  <c:x val="-2.7298363699538733E-3"/>
                  <c:y val="6.060449486902246E-2"/>
                </c:manualLayout>
              </c:layout>
              <c:tx>
                <c:rich>
                  <a:bodyPr/>
                  <a:lstStyle/>
                  <a:p>
                    <a:fld id="{4B6A0844-D52B-470F-AD4B-F86AD8BA646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DC84-4ECF-B161-8BE534123E49}"/>
                </c:ext>
              </c:extLst>
            </c:dLbl>
            <c:dLbl>
              <c:idx val="10"/>
              <c:layout>
                <c:manualLayout>
                  <c:x val="-5.8691481954008327E-2"/>
                  <c:y val="6.2694305036919626E-2"/>
                </c:manualLayout>
              </c:layout>
              <c:tx>
                <c:rich>
                  <a:bodyPr/>
                  <a:lstStyle/>
                  <a:p>
                    <a:fld id="{EFD133FC-99D6-430F-855E-3630E1670EB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DC84-4ECF-B161-8BE534123E49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9FAF47D-3AB1-4C48-9C55-FF6ACD2E7A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DC84-4ECF-B161-8BE534123E49}"/>
                </c:ext>
              </c:extLst>
            </c:dLbl>
            <c:dLbl>
              <c:idx val="12"/>
              <c:layout>
                <c:manualLayout>
                  <c:x val="-8.8719682023500931E-2"/>
                  <c:y val="1.8808291511075912E-2"/>
                </c:manualLayout>
              </c:layout>
              <c:tx>
                <c:rich>
                  <a:bodyPr/>
                  <a:lstStyle/>
                  <a:p>
                    <a:fld id="{A4E92FD8-3F56-4B7B-887C-B7178C0CC3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DC84-4ECF-B161-8BE534123E49}"/>
                </c:ext>
              </c:extLst>
            </c:dLbl>
            <c:dLbl>
              <c:idx val="13"/>
              <c:layout>
                <c:manualLayout>
                  <c:x val="-2.7298363699538733E-3"/>
                  <c:y val="5.8514684701125058E-2"/>
                </c:manualLayout>
              </c:layout>
              <c:tx>
                <c:rich>
                  <a:bodyPr/>
                  <a:lstStyle/>
                  <a:p>
                    <a:fld id="{FC8970A6-55F8-4353-B980-025E5F8F9A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DC84-4ECF-B161-8BE534123E49}"/>
                </c:ext>
              </c:extLst>
            </c:dLbl>
            <c:dLbl>
              <c:idx val="14"/>
              <c:layout>
                <c:manualLayout>
                  <c:x val="3.4122954624423413E-2"/>
                  <c:y val="-0.13165804057753142"/>
                </c:manualLayout>
              </c:layout>
              <c:tx>
                <c:rich>
                  <a:bodyPr/>
                  <a:lstStyle/>
                  <a:p>
                    <a:fld id="{6EEB9607-63C7-4248-88A2-0FD871FEEE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DC84-4ECF-B161-8BE534123E49}"/>
                </c:ext>
              </c:extLst>
            </c:dLbl>
            <c:dLbl>
              <c:idx val="15"/>
              <c:layout>
                <c:manualLayout>
                  <c:x val="4.0947545549308101E-2"/>
                  <c:y val="-0.14628671175281266"/>
                </c:manualLayout>
              </c:layout>
              <c:tx>
                <c:rich>
                  <a:bodyPr/>
                  <a:lstStyle/>
                  <a:p>
                    <a:fld id="{6DACA6F4-1A49-40C6-865F-F50DA1BCA1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DC84-4ECF-B161-8BE534123E49}"/>
                </c:ext>
              </c:extLst>
            </c:dLbl>
            <c:dLbl>
              <c:idx val="16"/>
              <c:layout>
                <c:manualLayout>
                  <c:x val="-8.7354763838524002E-2"/>
                  <c:y val="-0.13583766091332602"/>
                </c:manualLayout>
              </c:layout>
              <c:tx>
                <c:rich>
                  <a:bodyPr/>
                  <a:lstStyle/>
                  <a:p>
                    <a:fld id="{A3D333F2-1831-4263-8043-9D2C2760C8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DC84-4ECF-B161-8BE534123E49}"/>
                </c:ext>
              </c:extLst>
            </c:dLbl>
            <c:dLbl>
              <c:idx val="17"/>
              <c:layout>
                <c:manualLayout>
                  <c:x val="-3.2758036439446532E-2"/>
                  <c:y val="7.9412786380098299E-2"/>
                </c:manualLayout>
              </c:layout>
              <c:tx>
                <c:rich>
                  <a:bodyPr/>
                  <a:lstStyle/>
                  <a:p>
                    <a:fld id="{096367F6-9721-4E14-817A-CBD9A4BDD3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DC84-4ECF-B161-8BE534123E49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69CE3F3-0D2B-4EDD-B4EF-1B9EBA7534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C84-4ECF-B161-8BE534123E49}"/>
                </c:ext>
              </c:extLst>
            </c:dLbl>
            <c:dLbl>
              <c:idx val="19"/>
              <c:layout>
                <c:manualLayout>
                  <c:x val="4.6407218289215749E-2"/>
                  <c:y val="-1.2538861007383941E-2"/>
                </c:manualLayout>
              </c:layout>
              <c:tx>
                <c:rich>
                  <a:bodyPr/>
                  <a:lstStyle/>
                  <a:p>
                    <a:fld id="{0F9336D6-14AA-423B-A4B9-CCC57694E44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DC84-4ECF-B161-8BE534123E49}"/>
                </c:ext>
              </c:extLst>
            </c:dLbl>
            <c:dLbl>
              <c:idx val="20"/>
              <c:layout>
                <c:manualLayout>
                  <c:x val="-5.0501972844146654E-2"/>
                  <c:y val="1.6718481343178587E-2"/>
                </c:manualLayout>
              </c:layout>
              <c:tx>
                <c:rich>
                  <a:bodyPr/>
                  <a:lstStyle/>
                  <a:p>
                    <a:fld id="{9F36689A-7726-4EA8-BD22-F8A85A723DF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DC84-4ECF-B161-8BE534123E49}"/>
                </c:ext>
              </c:extLst>
            </c:dLbl>
            <c:dLbl>
              <c:idx val="21"/>
              <c:layout>
                <c:manualLayout>
                  <c:x val="2.1838690959630987E-2"/>
                  <c:y val="2.9257342350562453E-2"/>
                </c:manualLayout>
              </c:layout>
              <c:tx>
                <c:rich>
                  <a:bodyPr/>
                  <a:lstStyle/>
                  <a:p>
                    <a:fld id="{D8C132DE-9BD6-4CCB-BD1F-EDC89206BE4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DC84-4ECF-B161-8BE534123E49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C7978383-5A64-43B0-92B6-F5EBECBC4D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DC84-4ECF-B161-8BE534123E49}"/>
                </c:ext>
              </c:extLst>
            </c:dLbl>
            <c:dLbl>
              <c:idx val="23"/>
              <c:layout>
                <c:manualLayout>
                  <c:x val="-2.5933445514561847E-2"/>
                  <c:y val="7.1053545708508997E-2"/>
                </c:manualLayout>
              </c:layout>
              <c:tx>
                <c:rich>
                  <a:bodyPr/>
                  <a:lstStyle/>
                  <a:p>
                    <a:fld id="{EC7FD15E-B8EB-4AEE-8657-7E6B0EB1DBA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DC84-4ECF-B161-8BE534123E49}"/>
                </c:ext>
              </c:extLst>
            </c:dLbl>
            <c:dLbl>
              <c:idx val="24"/>
              <c:layout>
                <c:manualLayout>
                  <c:x val="-6.8245909248846829E-3"/>
                  <c:y val="-3.5526772854254499E-2"/>
                </c:manualLayout>
              </c:layout>
              <c:tx>
                <c:rich>
                  <a:bodyPr/>
                  <a:lstStyle/>
                  <a:p>
                    <a:fld id="{B2A1CD0E-73DE-4CA9-B873-6DF3ECBB1DC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D-DC84-4ECF-B161-8BE534123E49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C47DE171-D172-48A9-B043-904B49E190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DC84-4ECF-B161-8BE534123E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'כפר סבא'!$BM$4:$BM$29</c:f>
              <c:numCache>
                <c:formatCode>_ * #,##0_ ;_ * \-#,##0_ ;_ * "-"??_ ;_ @_ </c:formatCode>
                <c:ptCount val="26"/>
                <c:pt idx="0">
                  <c:v>-1252.3923938542298</c:v>
                </c:pt>
                <c:pt idx="1">
                  <c:v>-1852.1374095807737</c:v>
                </c:pt>
                <c:pt idx="2">
                  <c:v>-2548.4343184798067</c:v>
                </c:pt>
                <c:pt idx="4">
                  <c:v>-2938.3564997206659</c:v>
                </c:pt>
                <c:pt idx="5">
                  <c:v>-2220.6135372639337</c:v>
                </c:pt>
                <c:pt idx="6">
                  <c:v>-2105.1371643555076</c:v>
                </c:pt>
                <c:pt idx="7">
                  <c:v>-1291.6507243000638</c:v>
                </c:pt>
                <c:pt idx="8">
                  <c:v>-1804.1278422796931</c:v>
                </c:pt>
                <c:pt idx="9">
                  <c:v>-1652.6154100095569</c:v>
                </c:pt>
                <c:pt idx="10">
                  <c:v>-2102.8879676780116</c:v>
                </c:pt>
                <c:pt idx="11">
                  <c:v>-2808.6704379482803</c:v>
                </c:pt>
                <c:pt idx="12">
                  <c:v>-2131.1047057889746</c:v>
                </c:pt>
                <c:pt idx="13">
                  <c:v>-1905.6276364788341</c:v>
                </c:pt>
                <c:pt idx="14">
                  <c:v>-2082.7207020110718</c:v>
                </c:pt>
                <c:pt idx="15">
                  <c:v>-2125.7159241622371</c:v>
                </c:pt>
                <c:pt idx="16">
                  <c:v>-2143.4767261456477</c:v>
                </c:pt>
                <c:pt idx="17">
                  <c:v>-2016.1351734741229</c:v>
                </c:pt>
                <c:pt idx="18">
                  <c:v>-1497.3932946604095</c:v>
                </c:pt>
                <c:pt idx="19">
                  <c:v>-1847.0418035463913</c:v>
                </c:pt>
                <c:pt idx="20">
                  <c:v>-2719.6010039897365</c:v>
                </c:pt>
                <c:pt idx="21">
                  <c:v>-1605.7652089546082</c:v>
                </c:pt>
                <c:pt idx="22">
                  <c:v>-746.80703056571883</c:v>
                </c:pt>
                <c:pt idx="23">
                  <c:v>-2945.9260757079255</c:v>
                </c:pt>
                <c:pt idx="24">
                  <c:v>-2972.8920840284145</c:v>
                </c:pt>
                <c:pt idx="25">
                  <c:v>-608.41637842319415</c:v>
                </c:pt>
              </c:numCache>
            </c:numRef>
          </c:xVal>
          <c:yVal>
            <c:numRef>
              <c:f>'כפר סבא'!$AQ$4:$AQ$29</c:f>
              <c:numCache>
                <c:formatCode>0.0%</c:formatCode>
                <c:ptCount val="26"/>
                <c:pt idx="0">
                  <c:v>0.20194647201946472</c:v>
                </c:pt>
                <c:pt idx="1">
                  <c:v>0.22905254615540677</c:v>
                </c:pt>
                <c:pt idx="2">
                  <c:v>0.33371126228269088</c:v>
                </c:pt>
                <c:pt idx="4">
                  <c:v>0.35210008936550491</c:v>
                </c:pt>
                <c:pt idx="5">
                  <c:v>0.23578199052132701</c:v>
                </c:pt>
                <c:pt idx="6">
                  <c:v>0.36896033088926489</c:v>
                </c:pt>
                <c:pt idx="7">
                  <c:v>0.32631001801519544</c:v>
                </c:pt>
                <c:pt idx="8">
                  <c:v>0.2056686046511628</c:v>
                </c:pt>
                <c:pt idx="9">
                  <c:v>0.1766945925361767</c:v>
                </c:pt>
                <c:pt idx="10">
                  <c:v>0.20962064919827925</c:v>
                </c:pt>
                <c:pt idx="11">
                  <c:v>0.2348695169350361</c:v>
                </c:pt>
                <c:pt idx="12">
                  <c:v>0.20712589073634205</c:v>
                </c:pt>
                <c:pt idx="13">
                  <c:v>0.19254843517138598</c:v>
                </c:pt>
                <c:pt idx="14">
                  <c:v>0.21614185264445124</c:v>
                </c:pt>
                <c:pt idx="15">
                  <c:v>0.22231662418578307</c:v>
                </c:pt>
                <c:pt idx="16">
                  <c:v>0.22068368671570748</c:v>
                </c:pt>
                <c:pt idx="17">
                  <c:v>0.20703554415536826</c:v>
                </c:pt>
                <c:pt idx="18">
                  <c:v>0.18271159245888488</c:v>
                </c:pt>
                <c:pt idx="19">
                  <c:v>0.26128093158660842</c:v>
                </c:pt>
                <c:pt idx="20">
                  <c:v>0.21430123886111715</c:v>
                </c:pt>
                <c:pt idx="21">
                  <c:v>0.17755231452124287</c:v>
                </c:pt>
                <c:pt idx="22">
                  <c:v>0.18575757575757576</c:v>
                </c:pt>
                <c:pt idx="23">
                  <c:v>0.22723200955509107</c:v>
                </c:pt>
                <c:pt idx="24">
                  <c:v>0.24513137557959813</c:v>
                </c:pt>
                <c:pt idx="25">
                  <c:v>0.19896043892578688</c:v>
                </c:pt>
              </c:numCache>
            </c:numRef>
          </c:yVal>
          <c:bubbleSize>
            <c:numRef>
              <c:f>'כפר סבא'!$W$4:$W$29</c:f>
              <c:numCache>
                <c:formatCode>#,##0</c:formatCode>
                <c:ptCount val="26"/>
                <c:pt idx="0">
                  <c:v>3288</c:v>
                </c:pt>
                <c:pt idx="1">
                  <c:v>4929</c:v>
                </c:pt>
                <c:pt idx="2">
                  <c:v>5292</c:v>
                </c:pt>
                <c:pt idx="4">
                  <c:v>4476</c:v>
                </c:pt>
                <c:pt idx="5">
                  <c:v>1688</c:v>
                </c:pt>
                <c:pt idx="6">
                  <c:v>10638</c:v>
                </c:pt>
                <c:pt idx="7">
                  <c:v>12767</c:v>
                </c:pt>
                <c:pt idx="8">
                  <c:v>2752</c:v>
                </c:pt>
                <c:pt idx="9">
                  <c:v>2626</c:v>
                </c:pt>
                <c:pt idx="10">
                  <c:v>2557</c:v>
                </c:pt>
                <c:pt idx="11">
                  <c:v>3602</c:v>
                </c:pt>
                <c:pt idx="12">
                  <c:v>2105</c:v>
                </c:pt>
                <c:pt idx="13">
                  <c:v>3355</c:v>
                </c:pt>
                <c:pt idx="14">
                  <c:v>3271</c:v>
                </c:pt>
                <c:pt idx="15">
                  <c:v>3531</c:v>
                </c:pt>
                <c:pt idx="16">
                  <c:v>2311</c:v>
                </c:pt>
                <c:pt idx="17">
                  <c:v>2729</c:v>
                </c:pt>
                <c:pt idx="18">
                  <c:v>4986</c:v>
                </c:pt>
                <c:pt idx="19">
                  <c:v>2748</c:v>
                </c:pt>
                <c:pt idx="20">
                  <c:v>4601</c:v>
                </c:pt>
                <c:pt idx="21">
                  <c:v>3154</c:v>
                </c:pt>
                <c:pt idx="22">
                  <c:v>3300</c:v>
                </c:pt>
                <c:pt idx="23">
                  <c:v>3349</c:v>
                </c:pt>
                <c:pt idx="24">
                  <c:v>3235</c:v>
                </c:pt>
                <c:pt idx="25">
                  <c:v>3463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'נתונים דירות ומבנים בכפר סבא'!$D$39:$D$64</c15:f>
                <c15:dlblRangeCache>
                  <c:ptCount val="26"/>
                  <c:pt idx="0">
                    <c:v>A</c:v>
                  </c:pt>
                  <c:pt idx="1">
                    <c:v>B</c:v>
                  </c:pt>
                  <c:pt idx="2">
                    <c:v>B</c:v>
                  </c:pt>
                  <c:pt idx="4">
                    <c:v>E</c:v>
                  </c:pt>
                  <c:pt idx="5">
                    <c:v>D/E</c:v>
                  </c:pt>
                  <c:pt idx="6">
                    <c:v>E/A</c:v>
                  </c:pt>
                  <c:pt idx="7">
                    <c:v>A</c:v>
                  </c:pt>
                  <c:pt idx="8">
                    <c:v>E</c:v>
                  </c:pt>
                  <c:pt idx="9">
                    <c:v>E</c:v>
                  </c:pt>
                  <c:pt idx="10">
                    <c:v>D</c:v>
                  </c:pt>
                  <c:pt idx="11">
                    <c:v>C</c:v>
                  </c:pt>
                  <c:pt idx="12">
                    <c:v>D</c:v>
                  </c:pt>
                  <c:pt idx="13">
                    <c:v>D</c:v>
                  </c:pt>
                  <c:pt idx="14">
                    <c:v>D</c:v>
                  </c:pt>
                  <c:pt idx="15">
                    <c:v>D</c:v>
                  </c:pt>
                  <c:pt idx="16">
                    <c:v>D</c:v>
                  </c:pt>
                  <c:pt idx="17">
                    <c:v>D</c:v>
                  </c:pt>
                  <c:pt idx="18">
                    <c:v>A/D/E</c:v>
                  </c:pt>
                  <c:pt idx="19">
                    <c:v>A/D/E</c:v>
                  </c:pt>
                  <c:pt idx="20">
                    <c:v>C</c:v>
                  </c:pt>
                  <c:pt idx="21">
                    <c:v>E</c:v>
                  </c:pt>
                  <c:pt idx="22">
                    <c:v>B</c:v>
                  </c:pt>
                  <c:pt idx="23">
                    <c:v>C</c:v>
                  </c:pt>
                  <c:pt idx="24">
                    <c:v>C</c:v>
                  </c:pt>
                  <c:pt idx="25">
                    <c:v>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F-DC84-4ECF-B161-8BE534123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"/>
        <c:showNegBubbles val="0"/>
        <c:axId val="591831088"/>
        <c:axId val="591826168"/>
      </c:bubbleChart>
      <c:valAx>
        <c:axId val="59183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050" b="1"/>
                  <a:t>גרעוניות לתושב (ש"ח לתושב)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26168"/>
        <c:crosses val="autoZero"/>
        <c:crossBetween val="midCat"/>
      </c:valAx>
      <c:valAx>
        <c:axId val="591826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% ילדים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31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1800" b="1"/>
              <a:t>אחוז ילדים עד</a:t>
            </a:r>
            <a:r>
              <a:rPr lang="he-IL" sz="1800" b="1" baseline="0"/>
              <a:t> 17 כנגד אחוז 65+, לפי שכונה </a:t>
            </a:r>
            <a:endParaRPr lang="he-IL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869148941319592E-2"/>
          <c:y val="0.12768740125852646"/>
          <c:w val="0.89081422846672187"/>
          <c:h val="0.78099151454795845"/>
        </c:manualLayout>
      </c:layout>
      <c:bubbleChart>
        <c:varyColors val="0"/>
        <c:ser>
          <c:idx val="0"/>
          <c:order val="0"/>
          <c:tx>
            <c:strRef>
              <c:f>'כפר סבא'!$AQ$2</c:f>
              <c:strCache>
                <c:ptCount val="1"/>
                <c:pt idx="0">
                  <c:v>ילדים</c:v>
                </c:pt>
              </c:strCache>
            </c:strRef>
          </c:tx>
          <c:spPr>
            <a:solidFill>
              <a:schemeClr val="accent1"/>
            </a:solidFill>
            <a:ln w="28575"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4065-435F-8CA5-8A3F78040A3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065-435F-8CA5-8A3F78040A3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065-435F-8CA5-8A3F78040A3A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5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4065-435F-8CA5-8A3F78040A3A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4065-435F-8CA5-8A3F78040A3A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85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8-4065-435F-8CA5-8A3F78040A3A}"/>
              </c:ext>
            </c:extLst>
          </c:dPt>
          <c:dLbls>
            <c:dLbl>
              <c:idx val="0"/>
              <c:layout>
                <c:manualLayout>
                  <c:x val="-5.9221994005409541E-2"/>
                  <c:y val="-7.6747208828148034E-2"/>
                </c:manualLayout>
              </c:layout>
              <c:tx>
                <c:rich>
                  <a:bodyPr/>
                  <a:lstStyle/>
                  <a:p>
                    <a:fld id="{DFD35E2C-E46D-492B-A14F-B147B1807C26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4065-435F-8CA5-8A3F78040A3A}"/>
                </c:ext>
              </c:extLst>
            </c:dLbl>
            <c:dLbl>
              <c:idx val="1"/>
              <c:layout>
                <c:manualLayout>
                  <c:x val="-0.26258963515607397"/>
                  <c:y val="5.7271988135143836E-2"/>
                </c:manualLayout>
              </c:layout>
              <c:tx>
                <c:rich>
                  <a:bodyPr/>
                  <a:lstStyle/>
                  <a:p>
                    <a:fld id="{6E3D0228-A860-4615-8C51-AAEB98169062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4065-435F-8CA5-8A3F78040A3A}"/>
                </c:ext>
              </c:extLst>
            </c:dLbl>
            <c:dLbl>
              <c:idx val="2"/>
              <c:layout>
                <c:manualLayout>
                  <c:x val="-0.24502041850266471"/>
                  <c:y val="2.7724376088819894E-2"/>
                </c:manualLayout>
              </c:layout>
              <c:tx>
                <c:rich>
                  <a:bodyPr/>
                  <a:lstStyle/>
                  <a:p>
                    <a:fld id="{CA7D0F1F-AA90-49B8-B262-E990F3AFD308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4065-435F-8CA5-8A3F78040A3A}"/>
                </c:ext>
              </c:extLst>
            </c:dLbl>
            <c:dLbl>
              <c:idx val="3"/>
              <c:layout>
                <c:manualLayout>
                  <c:x val="-0.1263370986418321"/>
                  <c:y val="-2.4203950991812388E-2"/>
                </c:manualLayout>
              </c:layout>
              <c:tx>
                <c:rich>
                  <a:bodyPr/>
                  <a:lstStyle/>
                  <a:p>
                    <a:fld id="{B82695B6-AC54-4EA2-96BD-E049D49FD600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4065-435F-8CA5-8A3F78040A3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065-435F-8CA5-8A3F78040A3A}"/>
                </c:ext>
              </c:extLst>
            </c:dLbl>
            <c:dLbl>
              <c:idx val="5"/>
              <c:layout>
                <c:manualLayout>
                  <c:x val="-7.1769974663093358E-2"/>
                  <c:y val="-5.565148021912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4536DBC-0FD9-41E6-A5C8-B5A59E054306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91742567132584"/>
                      <c:h val="5.2966320981348528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4065-435F-8CA5-8A3F78040A3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1C04DB27-37E0-4BC7-8B9C-4D67264D4E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4065-435F-8CA5-8A3F78040A3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E363E70-E36A-4E8D-A009-0E27932CB4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4065-435F-8CA5-8A3F78040A3A}"/>
                </c:ext>
              </c:extLst>
            </c:dLbl>
            <c:dLbl>
              <c:idx val="8"/>
              <c:layout>
                <c:manualLayout>
                  <c:x val="-0.19039800617745084"/>
                  <c:y val="-2.234747553399999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88CDEC4-DC92-4933-859A-181F297EDDAA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351284297733125"/>
                      <c:h val="8.2944565563844774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4065-435F-8CA5-8A3F78040A3A}"/>
                </c:ext>
              </c:extLst>
            </c:dLbl>
            <c:dLbl>
              <c:idx val="9"/>
              <c:layout>
                <c:manualLayout>
                  <c:x val="-0.11441525312973454"/>
                  <c:y val="6.5599470274260427E-2"/>
                </c:manualLayout>
              </c:layout>
              <c:tx>
                <c:rich>
                  <a:bodyPr/>
                  <a:lstStyle/>
                  <a:p>
                    <a:fld id="{BD2695B2-645F-4350-9DCF-444E3F52E98D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4065-435F-8CA5-8A3F78040A3A}"/>
                </c:ext>
              </c:extLst>
            </c:dLbl>
            <c:dLbl>
              <c:idx val="10"/>
              <c:layout>
                <c:manualLayout>
                  <c:x val="-2.3524438471008308E-4"/>
                  <c:y val="0.1127562012648451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8EC87690-DFBC-4482-9312-14FE551985C9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82562604102631"/>
                      <c:h val="6.3415371820835134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4065-435F-8CA5-8A3F78040A3A}"/>
                </c:ext>
              </c:extLst>
            </c:dLbl>
            <c:dLbl>
              <c:idx val="11"/>
              <c:layout>
                <c:manualLayout>
                  <c:x val="-6.8679420634062779E-2"/>
                  <c:y val="0.3131997675867810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78CB49C8-F63A-471C-A076-C57ED1550A17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764594805799684"/>
                      <c:h val="8.8493093835603012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4065-435F-8CA5-8A3F78040A3A}"/>
                </c:ext>
              </c:extLst>
            </c:dLbl>
            <c:dLbl>
              <c:idx val="12"/>
              <c:layout>
                <c:manualLayout>
                  <c:x val="8.1539984822595932E-2"/>
                  <c:y val="-0.25011522752520238"/>
                </c:manualLayout>
              </c:layout>
              <c:tx>
                <c:rich>
                  <a:bodyPr/>
                  <a:lstStyle/>
                  <a:p>
                    <a:fld id="{915D2817-9242-4828-BAE0-FA84008FDC83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4065-435F-8CA5-8A3F78040A3A}"/>
                </c:ext>
              </c:extLst>
            </c:dLbl>
            <c:dLbl>
              <c:idx val="13"/>
              <c:layout>
                <c:manualLayout>
                  <c:x val="4.1284690344922909E-2"/>
                  <c:y val="-0.22284402759405092"/>
                </c:manualLayout>
              </c:layout>
              <c:tx>
                <c:rich>
                  <a:bodyPr/>
                  <a:lstStyle/>
                  <a:p>
                    <a:fld id="{915A6B50-309F-4749-AADE-35B68CBC5DFE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4065-435F-8CA5-8A3F78040A3A}"/>
                </c:ext>
              </c:extLst>
            </c:dLbl>
            <c:dLbl>
              <c:idx val="14"/>
              <c:layout>
                <c:manualLayout>
                  <c:x val="1.404721990509551E-2"/>
                  <c:y val="-9.9416712590382303E-2"/>
                </c:manualLayout>
              </c:layout>
              <c:tx>
                <c:rich>
                  <a:bodyPr/>
                  <a:lstStyle/>
                  <a:p>
                    <a:fld id="{7C7B031E-BE77-4D42-AE00-82EED3248F82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4065-435F-8CA5-8A3F78040A3A}"/>
                </c:ext>
              </c:extLst>
            </c:dLbl>
            <c:dLbl>
              <c:idx val="15"/>
              <c:layout>
                <c:manualLayout>
                  <c:x val="2.8973728892409744E-2"/>
                  <c:y val="-9.957023958933090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F3F93FD-0A41-436B-918E-EB1826CD2E14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160790128556159"/>
                      <c:h val="5.2966320981348528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4065-435F-8CA5-8A3F78040A3A}"/>
                </c:ext>
              </c:extLst>
            </c:dLbl>
            <c:dLbl>
              <c:idx val="16"/>
              <c:layout>
                <c:manualLayout>
                  <c:x val="-0.11446693805284985"/>
                  <c:y val="0.202402886768325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EB764B90-CCF2-4880-8126-6E73AD6D396D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802224226514417"/>
                      <c:h val="8.4313473499808375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4065-435F-8CA5-8A3F78040A3A}"/>
                </c:ext>
              </c:extLst>
            </c:dLbl>
            <c:dLbl>
              <c:idx val="17"/>
              <c:layout>
                <c:manualLayout>
                  <c:x val="6.3118854348014328E-2"/>
                  <c:y val="-0.23750791289342121"/>
                </c:manualLayout>
              </c:layout>
              <c:tx>
                <c:rich>
                  <a:bodyPr/>
                  <a:lstStyle/>
                  <a:p>
                    <a:fld id="{8E240E4D-127A-438C-A4EC-B45435FD76DA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4065-435F-8CA5-8A3F78040A3A}"/>
                </c:ext>
              </c:extLst>
            </c:dLbl>
            <c:dLbl>
              <c:idx val="18"/>
              <c:layout>
                <c:manualLayout>
                  <c:x val="5.0883134526550508E-2"/>
                  <c:y val="-0.17054381303472194"/>
                </c:manualLayout>
              </c:layout>
              <c:tx>
                <c:rich>
                  <a:bodyPr/>
                  <a:lstStyle/>
                  <a:p>
                    <a:fld id="{507A7AD9-92F8-4C07-A0A6-33E698D44CA7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4065-435F-8CA5-8A3F78040A3A}"/>
                </c:ext>
              </c:extLst>
            </c:dLbl>
            <c:dLbl>
              <c:idx val="19"/>
              <c:layout>
                <c:manualLayout>
                  <c:x val="-1.6605220231017185E-2"/>
                  <c:y val="-5.413176039191016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0822E34C-0D2A-4817-84E6-F1A45EE4957E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450397801804186"/>
                      <c:h val="5.923575148504049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4065-435F-8CA5-8A3F78040A3A}"/>
                </c:ext>
              </c:extLst>
            </c:dLbl>
            <c:dLbl>
              <c:idx val="20"/>
              <c:layout>
                <c:manualLayout>
                  <c:x val="-4.5982693887034291E-2"/>
                  <c:y val="-0.12483579769123697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9729C16-4F24-479C-9133-37E334EDE982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912130790284526"/>
                      <c:h val="6.1325561652937809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4065-435F-8CA5-8A3F78040A3A}"/>
                </c:ext>
              </c:extLst>
            </c:dLbl>
            <c:dLbl>
              <c:idx val="21"/>
              <c:layout>
                <c:manualLayout>
                  <c:x val="4.1264360583281298E-2"/>
                  <c:y val="-0.18107892456065033"/>
                </c:manualLayout>
              </c:layout>
              <c:tx>
                <c:rich>
                  <a:bodyPr/>
                  <a:lstStyle/>
                  <a:p>
                    <a:fld id="{549C081C-4136-4448-8E7C-C3AC623D4487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4065-435F-8CA5-8A3F78040A3A}"/>
                </c:ext>
              </c:extLst>
            </c:dLbl>
            <c:dLbl>
              <c:idx val="22"/>
              <c:layout>
                <c:manualLayout>
                  <c:x val="-4.9431546519388941E-2"/>
                  <c:y val="4.272065639127294E-2"/>
                </c:manualLayout>
              </c:layout>
              <c:tx>
                <c:rich>
                  <a:bodyPr/>
                  <a:lstStyle/>
                  <a:p>
                    <a:fld id="{F11631C0-12CB-4A82-A938-B9839BADF0C8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4065-435F-8CA5-8A3F78040A3A}"/>
                </c:ext>
              </c:extLst>
            </c:dLbl>
            <c:dLbl>
              <c:idx val="23"/>
              <c:layout>
                <c:manualLayout>
                  <c:x val="-7.0932582100235479E-3"/>
                  <c:y val="0.18899206480978548"/>
                </c:manualLayout>
              </c:layout>
              <c:tx>
                <c:rich>
                  <a:bodyPr/>
                  <a:lstStyle/>
                  <a:p>
                    <a:fld id="{D13FE5B3-82D2-49BA-8679-F402FDB0A9EC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4065-435F-8CA5-8A3F78040A3A}"/>
                </c:ext>
              </c:extLst>
            </c:dLbl>
            <c:dLbl>
              <c:idx val="24"/>
              <c:layout>
                <c:manualLayout>
                  <c:x val="-0.26065443546457007"/>
                  <c:y val="0.20133115971135607"/>
                </c:manualLayout>
              </c:layout>
              <c:tx>
                <c:rich>
                  <a:bodyPr/>
                  <a:lstStyle/>
                  <a:p>
                    <a:fld id="{496728B1-681C-4D35-A416-E66A63D700D6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4065-435F-8CA5-8A3F78040A3A}"/>
                </c:ext>
              </c:extLst>
            </c:dLbl>
            <c:dLbl>
              <c:idx val="25"/>
              <c:layout>
                <c:manualLayout>
                  <c:x val="-2.4978285340574599E-2"/>
                  <c:y val="-0.16646851865534043"/>
                </c:manualLayout>
              </c:layout>
              <c:tx>
                <c:rich>
                  <a:bodyPr/>
                  <a:lstStyle/>
                  <a:p>
                    <a:fld id="{25D375C7-0D89-4EA2-89D7-5D0946404D36}" type="CELLRANGE">
                      <a:rPr lang="he-IL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4065-435F-8CA5-8A3F78040A3A}"/>
                </c:ext>
              </c:extLst>
            </c:dLbl>
            <c:dLbl>
              <c:idx val="26"/>
              <c:layout>
                <c:manualLayout>
                  <c:x val="-0.2207662061276483"/>
                  <c:y val="0.2056451367402283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3778331-C804-4D24-8421-9317C42E982A}" type="CELLRANGE">
                      <a:rPr lang="he-IL"/>
                      <a:pPr>
                        <a:defRPr b="1"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568568575028918"/>
                      <c:h val="3.7585318145624221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4065-435F-8CA5-8A3F78040A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'כפר סבא'!$AP$3:$AP$29</c:f>
              <c:numCache>
                <c:formatCode>0.0%</c:formatCode>
                <c:ptCount val="27"/>
                <c:pt idx="0">
                  <c:v>0.18555237981818903</c:v>
                </c:pt>
                <c:pt idx="1">
                  <c:v>0.15480535279805352</c:v>
                </c:pt>
                <c:pt idx="2">
                  <c:v>0.16250760803408398</c:v>
                </c:pt>
                <c:pt idx="3">
                  <c:v>7.407407407407407E-2</c:v>
                </c:pt>
                <c:pt idx="5">
                  <c:v>0.15884718498659517</c:v>
                </c:pt>
                <c:pt idx="6">
                  <c:v>0.11966824644549763</c:v>
                </c:pt>
                <c:pt idx="7">
                  <c:v>0.10020680579056214</c:v>
                </c:pt>
                <c:pt idx="8">
                  <c:v>0.1392652933343777</c:v>
                </c:pt>
                <c:pt idx="9">
                  <c:v>0.22311046511627908</c:v>
                </c:pt>
                <c:pt idx="10">
                  <c:v>0.24866717440974867</c:v>
                </c:pt>
                <c:pt idx="11">
                  <c:v>0.22995698083691826</c:v>
                </c:pt>
                <c:pt idx="12">
                  <c:v>0.21182676290949473</c:v>
                </c:pt>
                <c:pt idx="13">
                  <c:v>0.23515439429928742</c:v>
                </c:pt>
                <c:pt idx="14">
                  <c:v>0.25692995529061102</c:v>
                </c:pt>
                <c:pt idx="15">
                  <c:v>0.24273922347905838</c:v>
                </c:pt>
                <c:pt idx="16">
                  <c:v>0.22599830076465591</c:v>
                </c:pt>
                <c:pt idx="17">
                  <c:v>0.22284725227174385</c:v>
                </c:pt>
                <c:pt idx="18">
                  <c:v>0.23891535360938074</c:v>
                </c:pt>
                <c:pt idx="19">
                  <c:v>0.2831929402326514</c:v>
                </c:pt>
                <c:pt idx="20">
                  <c:v>0.15429403202328967</c:v>
                </c:pt>
                <c:pt idx="21">
                  <c:v>0.23755705281460551</c:v>
                </c:pt>
                <c:pt idx="22">
                  <c:v>0.26981610653138871</c:v>
                </c:pt>
                <c:pt idx="23">
                  <c:v>0.2406060606060606</c:v>
                </c:pt>
                <c:pt idx="24">
                  <c:v>0.18303971334726785</c:v>
                </c:pt>
                <c:pt idx="25">
                  <c:v>0.19907264296754251</c:v>
                </c:pt>
                <c:pt idx="26">
                  <c:v>0.19520646838001732</c:v>
                </c:pt>
              </c:numCache>
            </c:numRef>
          </c:xVal>
          <c:yVal>
            <c:numRef>
              <c:f>'כפר סבא'!$AQ$3:$AQ$29</c:f>
              <c:numCache>
                <c:formatCode>0.0%</c:formatCode>
                <c:ptCount val="27"/>
                <c:pt idx="0">
                  <c:v>0.25463459171926484</c:v>
                </c:pt>
                <c:pt idx="1">
                  <c:v>0.20194647201946472</c:v>
                </c:pt>
                <c:pt idx="2">
                  <c:v>0.22905254615540677</c:v>
                </c:pt>
                <c:pt idx="3">
                  <c:v>0.33371126228269088</c:v>
                </c:pt>
                <c:pt idx="5">
                  <c:v>0.35210008936550491</c:v>
                </c:pt>
                <c:pt idx="6">
                  <c:v>0.23578199052132701</c:v>
                </c:pt>
                <c:pt idx="7">
                  <c:v>0.36896033088926489</c:v>
                </c:pt>
                <c:pt idx="8">
                  <c:v>0.32631001801519544</c:v>
                </c:pt>
                <c:pt idx="9">
                  <c:v>0.2056686046511628</c:v>
                </c:pt>
                <c:pt idx="10">
                  <c:v>0.1766945925361767</c:v>
                </c:pt>
                <c:pt idx="11">
                  <c:v>0.20962064919827925</c:v>
                </c:pt>
                <c:pt idx="12">
                  <c:v>0.2348695169350361</c:v>
                </c:pt>
                <c:pt idx="13">
                  <c:v>0.20712589073634205</c:v>
                </c:pt>
                <c:pt idx="14">
                  <c:v>0.19254843517138598</c:v>
                </c:pt>
                <c:pt idx="15">
                  <c:v>0.21614185264445124</c:v>
                </c:pt>
                <c:pt idx="16">
                  <c:v>0.22231662418578307</c:v>
                </c:pt>
                <c:pt idx="17">
                  <c:v>0.22068368671570748</c:v>
                </c:pt>
                <c:pt idx="18">
                  <c:v>0.20703554415536826</c:v>
                </c:pt>
                <c:pt idx="19">
                  <c:v>0.18271159245888488</c:v>
                </c:pt>
                <c:pt idx="20">
                  <c:v>0.26128093158660842</c:v>
                </c:pt>
                <c:pt idx="21">
                  <c:v>0.21430123886111715</c:v>
                </c:pt>
                <c:pt idx="22">
                  <c:v>0.17755231452124287</c:v>
                </c:pt>
                <c:pt idx="23">
                  <c:v>0.18575757575757576</c:v>
                </c:pt>
                <c:pt idx="24">
                  <c:v>0.22723200955509107</c:v>
                </c:pt>
                <c:pt idx="25">
                  <c:v>0.24513137557959813</c:v>
                </c:pt>
                <c:pt idx="26">
                  <c:v>0.19896043892578688</c:v>
                </c:pt>
              </c:numCache>
            </c:numRef>
          </c:yVal>
          <c:bubbleSize>
            <c:numRef>
              <c:f>'כפר סבא'!$BJ$3:$BJ$29</c:f>
              <c:numCache>
                <c:formatCode>0%</c:formatCode>
                <c:ptCount val="27"/>
                <c:pt idx="0">
                  <c:v>1</c:v>
                </c:pt>
                <c:pt idx="1">
                  <c:v>0.95877105081781011</c:v>
                </c:pt>
                <c:pt idx="2">
                  <c:v>1.0029076029849711</c:v>
                </c:pt>
                <c:pt idx="3">
                  <c:v>1.0577635411326551</c:v>
                </c:pt>
                <c:pt idx="5">
                  <c:v>1.0736724520021914</c:v>
                </c:pt>
                <c:pt idx="6">
                  <c:v>0.98243575445730436</c:v>
                </c:pt>
                <c:pt idx="7">
                  <c:v>1.0685284949655516</c:v>
                </c:pt>
                <c:pt idx="8">
                  <c:v>1.0377879509152779</c:v>
                </c:pt>
                <c:pt idx="9">
                  <c:v>0.96355463052751544</c:v>
                </c:pt>
                <c:pt idx="10">
                  <c:v>0.94315348681572664</c:v>
                </c:pt>
                <c:pt idx="11">
                  <c:v>0.96994162677155116</c:v>
                </c:pt>
                <c:pt idx="12">
                  <c:v>0.98680851129356295</c:v>
                </c:pt>
                <c:pt idx="13">
                  <c:v>0.97106726615777561</c:v>
                </c:pt>
                <c:pt idx="14">
                  <c:v>0.95171938311994397</c:v>
                </c:pt>
                <c:pt idx="15">
                  <c:v>0.9748406584859669</c:v>
                </c:pt>
                <c:pt idx="16">
                  <c:v>0.97551980984220821</c:v>
                </c:pt>
                <c:pt idx="17">
                  <c:v>0.97639823934531911</c:v>
                </c:pt>
                <c:pt idx="18">
                  <c:v>0.96276964631879125</c:v>
                </c:pt>
                <c:pt idx="19">
                  <c:v>0.99947890625873592</c:v>
                </c:pt>
                <c:pt idx="20">
                  <c:v>1.0035515439475884</c:v>
                </c:pt>
                <c:pt idx="21">
                  <c:v>0.9757693659252753</c:v>
                </c:pt>
                <c:pt idx="22">
                  <c:v>0.94717669543801786</c:v>
                </c:pt>
                <c:pt idx="23">
                  <c:v>0.94947916114517283</c:v>
                </c:pt>
                <c:pt idx="24">
                  <c:v>0.9795989314646858</c:v>
                </c:pt>
                <c:pt idx="25">
                  <c:v>0.97854373173338094</c:v>
                </c:pt>
                <c:pt idx="26">
                  <c:v>0.959315634372922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'כפר סבא'!$BK$3:$BK$29</c15:f>
                <c15:dlblRangeCache>
                  <c:ptCount val="27"/>
                  <c:pt idx="0">
                    <c:v>כל העיר</c:v>
                  </c:pt>
                  <c:pt idx="1">
                    <c:v>קפלן, בית ונוף, הדרים</c:v>
                  </c:pt>
                  <c:pt idx="2">
                    <c:v>גבעת אשכול, יוספטל</c:v>
                  </c:pt>
                  <c:pt idx="3">
                    <c:v>הדרים</c:v>
                  </c:pt>
                  <c:pt idx="5">
                    <c:v>גני השרון, כפר סבא הצעירה</c:v>
                  </c:pt>
                  <c:pt idx="6">
                    <c:v>צפון</c:v>
                  </c:pt>
                  <c:pt idx="7">
                    <c:v>השכונה הירוקה, שיכון עליה, שבזי</c:v>
                  </c:pt>
                  <c:pt idx="8">
                    <c:v>הזמר העברי, סביוני הכפר, סירקין, ותיקים</c:v>
                  </c:pt>
                  <c:pt idx="9">
                    <c:v>מעוז</c:v>
                  </c:pt>
                  <c:pt idx="10">
                    <c:v>מעוז, אליעזר, שיכוני מזרחי</c:v>
                  </c:pt>
                  <c:pt idx="11">
                    <c:v>למפרט, פועלים ב', קרית ספיר</c:v>
                  </c:pt>
                  <c:pt idx="12">
                    <c:v>הפרחים, דגניה</c:v>
                  </c:pt>
                  <c:pt idx="13">
                    <c:v>מרכז, ארלוזורוב</c:v>
                  </c:pt>
                  <c:pt idx="14">
                    <c:v>מרכז</c:v>
                  </c:pt>
                  <c:pt idx="15">
                    <c:v>עובד בן ציון, פועלים א'</c:v>
                  </c:pt>
                  <c:pt idx="16">
                    <c:v>פועלים ד', מרכז, פועלים א'</c:v>
                  </c:pt>
                  <c:pt idx="17">
                    <c:v>מרכז, ארלוזורוב</c:v>
                  </c:pt>
                  <c:pt idx="18">
                    <c:v>ארלוזורוב</c:v>
                  </c:pt>
                  <c:pt idx="19">
                    <c:v>תקומה, ראשונים</c:v>
                  </c:pt>
                  <c:pt idx="20">
                    <c:v>חלוצים, גאולים, ראשונים</c:v>
                  </c:pt>
                  <c:pt idx="21">
                    <c:v>מרכז</c:v>
                  </c:pt>
                  <c:pt idx="22">
                    <c:v>קרית ספיר</c:v>
                  </c:pt>
                  <c:pt idx="23">
                    <c:v>שיכוני מזרחי</c:v>
                  </c:pt>
                  <c:pt idx="24">
                    <c:v>דובדבן הכפר, מוצקין, כיסופים</c:v>
                  </c:pt>
                  <c:pt idx="25">
                    <c:v>מזרחי א', מרכז</c:v>
                  </c:pt>
                  <c:pt idx="26">
                    <c:v>הפארק, אלי כהן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C-4065-435F-8CA5-8A3F78040A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"/>
        <c:showNegBubbles val="0"/>
        <c:axId val="591831088"/>
        <c:axId val="591826168"/>
      </c:bubbleChart>
      <c:valAx>
        <c:axId val="59183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b="1"/>
                  <a:t>% גיל שלישי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26168"/>
        <c:crosses val="autoZero"/>
        <c:crossBetween val="midCat"/>
      </c:valAx>
      <c:valAx>
        <c:axId val="591826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% ילדים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831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5B6F617-A614-4471-BB78-C3BDFDFACB59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5D6238B-77BD-49E2-8DBD-87287A500351}">
  <sheetPr/>
  <sheetViews>
    <sheetView tabSelected="1"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3B5D790-FE11-4510-993F-277C20009AA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369795</xdr:colOff>
      <xdr:row>32</xdr:row>
      <xdr:rowOff>60512</xdr:rowOff>
    </xdr:from>
    <xdr:to>
      <xdr:col>45</xdr:col>
      <xdr:colOff>477931</xdr:colOff>
      <xdr:row>55</xdr:row>
      <xdr:rowOff>175933</xdr:rowOff>
    </xdr:to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043A59B0-4CEF-4C54-826A-7CD150511C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154641</xdr:colOff>
      <xdr:row>9</xdr:row>
      <xdr:rowOff>55469</xdr:rowOff>
    </xdr:from>
    <xdr:to>
      <xdr:col>21</xdr:col>
      <xdr:colOff>1045509</xdr:colOff>
      <xdr:row>20</xdr:row>
      <xdr:rowOff>169769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3152A81-A64C-4A98-AC18-016DC021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74444409" y="1817594"/>
          <a:ext cx="577215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</xdr:colOff>
      <xdr:row>40</xdr:row>
      <xdr:rowOff>57150</xdr:rowOff>
    </xdr:from>
    <xdr:to>
      <xdr:col>24</xdr:col>
      <xdr:colOff>8809</xdr:colOff>
      <xdr:row>57</xdr:row>
      <xdr:rowOff>132936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1E06434-A963-4CD6-8EDB-68E526AB2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72332816" y="8258175"/>
          <a:ext cx="5723809" cy="3314286"/>
        </a:xfrm>
        <a:prstGeom prst="rect">
          <a:avLst/>
        </a:prstGeom>
      </xdr:spPr>
    </xdr:pic>
    <xdr:clientData/>
  </xdr:twoCellAnchor>
  <xdr:twoCellAnchor editAs="oneCell">
    <xdr:from>
      <xdr:col>16</xdr:col>
      <xdr:colOff>22302</xdr:colOff>
      <xdr:row>21</xdr:row>
      <xdr:rowOff>142875</xdr:rowOff>
    </xdr:from>
    <xdr:to>
      <xdr:col>21</xdr:col>
      <xdr:colOff>113493</xdr:colOff>
      <xdr:row>39</xdr:row>
      <xdr:rowOff>132659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9C42653E-9B2F-4A5C-8EEE-4B4F8FE8B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73999782" y="4724400"/>
          <a:ext cx="3996441" cy="3418784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58</xdr:row>
      <xdr:rowOff>161925</xdr:rowOff>
    </xdr:from>
    <xdr:to>
      <xdr:col>24</xdr:col>
      <xdr:colOff>38100</xdr:colOff>
      <xdr:row>70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E685FF5-6418-45E6-B774-24A97CCD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972303525" y="11791950"/>
          <a:ext cx="577215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9DAD791B-138B-4149-934C-40CAF098F1D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0.10152</cdr:x>
      <cdr:y>0.41839</cdr:y>
    </cdr:from>
    <cdr:to>
      <cdr:x>0.9687</cdr:x>
      <cdr:y>0.41969</cdr:y>
    </cdr:to>
    <cdr:cxnSp macro="">
      <cdr:nvCxnSpPr>
        <cdr:cNvPr id="3" name="מחבר ישר 2">
          <a:extLst xmlns:a="http://schemas.openxmlformats.org/drawingml/2006/main">
            <a:ext uri="{FF2B5EF4-FFF2-40B4-BE49-F238E27FC236}">
              <a16:creationId xmlns:a16="http://schemas.microsoft.com/office/drawing/2014/main" id="{55206435-897C-4CC5-B880-B11F3C0CF307}"/>
            </a:ext>
          </a:extLst>
        </cdr:cNvPr>
        <cdr:cNvCxnSpPr/>
      </cdr:nvCxnSpPr>
      <cdr:spPr>
        <a:xfrm xmlns:a="http://schemas.openxmlformats.org/drawingml/2006/main">
          <a:off x="944628" y="2542624"/>
          <a:ext cx="8068698" cy="7872"/>
        </a:xfrm>
        <a:prstGeom xmlns:a="http://schemas.openxmlformats.org/drawingml/2006/main" prst="line">
          <a:avLst/>
        </a:prstGeom>
        <a:ln xmlns:a="http://schemas.openxmlformats.org/drawingml/2006/main"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0.10106</cdr:x>
      <cdr:y>0.61587</cdr:y>
    </cdr:from>
    <cdr:to>
      <cdr:x>0.96823</cdr:x>
      <cdr:y>0.61717</cdr:y>
    </cdr:to>
    <cdr:cxnSp macro="">
      <cdr:nvCxnSpPr>
        <cdr:cNvPr id="6" name="מחבר ישר 5">
          <a:extLst xmlns:a="http://schemas.openxmlformats.org/drawingml/2006/main">
            <a:ext uri="{FF2B5EF4-FFF2-40B4-BE49-F238E27FC236}">
              <a16:creationId xmlns:a16="http://schemas.microsoft.com/office/drawing/2014/main" id="{119C1CA4-80CF-4BA2-85A2-83149821C4BD}"/>
            </a:ext>
          </a:extLst>
        </cdr:cNvPr>
        <cdr:cNvCxnSpPr/>
      </cdr:nvCxnSpPr>
      <cdr:spPr>
        <a:xfrm xmlns:a="http://schemas.openxmlformats.org/drawingml/2006/main">
          <a:off x="940324" y="3742722"/>
          <a:ext cx="8068698" cy="7872"/>
        </a:xfrm>
        <a:prstGeom xmlns:a="http://schemas.openxmlformats.org/drawingml/2006/main" prst="line">
          <a:avLst/>
        </a:prstGeom>
        <a:ln xmlns:a="http://schemas.openxmlformats.org/drawingml/2006/main"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C795758A-0849-4A9B-AEAB-0FA4B99404B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0.10914</cdr:x>
      <cdr:y>0.70337</cdr:y>
    </cdr:from>
    <cdr:to>
      <cdr:x>0.43828</cdr:x>
      <cdr:y>0.90836</cdr:y>
    </cdr:to>
    <cdr:pic>
      <cdr:nvPicPr>
        <cdr:cNvPr id="3" name="chart">
          <a:extLst xmlns:a="http://schemas.openxmlformats.org/drawingml/2006/main">
            <a:ext uri="{FF2B5EF4-FFF2-40B4-BE49-F238E27FC236}">
              <a16:creationId xmlns:a16="http://schemas.microsoft.com/office/drawing/2014/main" id="{17A2EC0B-0241-4122-BE88-7528B6650806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1015475" y="4274442"/>
          <a:ext cx="3062503" cy="1245764"/>
        </a:xfrm>
        <a:prstGeom xmlns:a="http://schemas.openxmlformats.org/drawingml/2006/main" prst="rect">
          <a:avLst/>
        </a:prstGeom>
      </cdr:spPr>
    </cdr:pic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5AA8A2F8-7CCE-493B-A8B3-DDC1C1B8D46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ogev\OneDrive\&#1502;&#1505;&#1502;&#1499;&#1497;&#1501;\ThesisStudy\Thesis\Data\&#1512;&#1513;&#1493;&#1497;&#1493;&#1514;%20&#1513;&#1492;&#1493;&#1494;&#1504;&#1493;\&#1499;&#1508;&#1512;%20&#1505;&#1489;&#1488;%20-%20&#1490;&#1512;&#1505;&#1492;%20&#1506;&#1491;&#1499;&#1504;&#1497;&#151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mplate"/>
      <sheetName val="Type Template"/>
      <sheetName val="מקור"/>
      <sheetName val="תקציב רשות גולמי"/>
      <sheetName val="בדיקת קודים ותיקנם"/>
      <sheetName val="תקציב מתוקנן"/>
      <sheetName val="תכנון 2017"/>
      <sheetName val="ביצוע 2017"/>
      <sheetName val="תכנון 2018"/>
      <sheetName val="ביצוע 2018"/>
      <sheetName val="תכנון 2019"/>
      <sheetName val="שליפת נתונים"/>
      <sheetName val="Citytax"/>
      <sheetName val="דמוגרפיה 2017-2018"/>
    </sheetNames>
    <sheetDataSet>
      <sheetData sheetId="0">
        <row r="1">
          <cell r="A1" t="str">
            <v>CODE</v>
          </cell>
          <cell r="B1" t="str">
            <v>PARENT</v>
          </cell>
          <cell r="C1" t="str">
            <v>PARENT SCOPE</v>
          </cell>
          <cell r="D1" t="str">
            <v>DIRECTION</v>
          </cell>
          <cell r="E1" t="str">
            <v>INVERSE</v>
          </cell>
          <cell r="F1" t="str">
            <v>INVERSE SCOPE</v>
          </cell>
          <cell r="G1" t="str">
            <v>COMPARABLE</v>
          </cell>
          <cell r="H1" t="str">
            <v>NAME</v>
          </cell>
          <cell r="I1" t="str">
            <v>NAME_EN</v>
          </cell>
          <cell r="J1" t="str">
            <v>NAME_RU</v>
          </cell>
          <cell r="K1" t="str">
            <v>NAME_AR</v>
          </cell>
          <cell r="L1" t="str">
            <v>DESCRIPTION</v>
          </cell>
          <cell r="M1" t="str">
            <v>DESCRIPTION_EN</v>
          </cell>
          <cell r="N1" t="str">
            <v>DESCRIPTION_RU</v>
          </cell>
          <cell r="O1" t="str">
            <v>DESCRIPTION_AR</v>
          </cell>
        </row>
        <row r="2">
          <cell r="A2">
            <v>6</v>
          </cell>
          <cell r="D2" t="str">
            <v>EXPENDITURE</v>
          </cell>
          <cell r="G2" t="str">
            <v>TRUE</v>
          </cell>
          <cell r="H2" t="str">
            <v>הנהלה כללית</v>
          </cell>
          <cell r="I2" t="str">
            <v>General Management</v>
          </cell>
          <cell r="J2" t="str">
            <v>Генеральное управление</v>
          </cell>
          <cell r="K2" t="str">
            <v>إدارة الخدمات العامة</v>
          </cell>
        </row>
        <row r="3">
          <cell r="A3">
            <v>61</v>
          </cell>
          <cell r="B3" t="str">
            <v>6</v>
          </cell>
          <cell r="D3" t="str">
            <v>EXPENDITURE</v>
          </cell>
          <cell r="G3" t="str">
            <v>TRUE</v>
          </cell>
          <cell r="H3" t="str">
            <v>מינהל כללי</v>
          </cell>
          <cell r="I3" t="str">
            <v>General Administration</v>
          </cell>
          <cell r="J3" t="str">
            <v>Генеральная администрация</v>
          </cell>
          <cell r="K3" t="str">
            <v>الادارة العامة</v>
          </cell>
        </row>
        <row r="4">
          <cell r="A4">
            <v>611</v>
          </cell>
          <cell r="B4" t="str">
            <v>61</v>
          </cell>
          <cell r="D4" t="str">
            <v>EXPENDITURE</v>
          </cell>
          <cell r="G4" t="str">
            <v>FALSE</v>
          </cell>
          <cell r="H4" t="str">
            <v>הנהלה ורשות</v>
          </cell>
          <cell r="I4" t="str">
            <v>Management and Municipality</v>
          </cell>
          <cell r="J4" t="str">
            <v>Управление и муниципалитет</v>
          </cell>
          <cell r="K4" t="str">
            <v>إدارة وسلطة</v>
          </cell>
        </row>
        <row r="5">
          <cell r="A5">
            <v>6111</v>
          </cell>
          <cell r="B5" t="str">
            <v>611</v>
          </cell>
          <cell r="D5" t="str">
            <v>EXPENDITURE</v>
          </cell>
          <cell r="G5" t="str">
            <v>FALSE</v>
          </cell>
          <cell r="H5" t="str">
            <v>ראש הרשות המקומית וסגניו</v>
          </cell>
          <cell r="I5" t="str">
            <v>Municipality Head and Deputies</v>
          </cell>
          <cell r="J5" t="str">
            <v>Глава муниципалитета и заместители</v>
          </cell>
          <cell r="K5" t="str">
            <v>رئيس السلطة المحلية والنواب</v>
          </cell>
        </row>
        <row r="6">
          <cell r="A6">
            <v>6112</v>
          </cell>
          <cell r="B6" t="str">
            <v>611</v>
          </cell>
          <cell r="D6" t="str">
            <v>EXPENDITURE</v>
          </cell>
          <cell r="G6" t="str">
            <v>FALSE</v>
          </cell>
          <cell r="H6" t="str">
            <v>מועצת הרשות</v>
          </cell>
          <cell r="I6" t="str">
            <v>Municipal Council</v>
          </cell>
          <cell r="J6" t="str">
            <v>Муниципальный комитет</v>
          </cell>
          <cell r="K6" t="str">
            <v>مجلس السلطة</v>
          </cell>
        </row>
        <row r="7">
          <cell r="A7">
            <v>612</v>
          </cell>
          <cell r="B7" t="str">
            <v>61</v>
          </cell>
          <cell r="D7" t="str">
            <v>EXPENDITURE</v>
          </cell>
          <cell r="G7" t="str">
            <v>FALSE</v>
          </cell>
          <cell r="H7" t="str">
            <v>מבקר הרשות</v>
          </cell>
          <cell r="I7" t="str">
            <v>Municipal Auditor</v>
          </cell>
          <cell r="J7" t="str">
            <v>Муниципальный контролёр</v>
          </cell>
          <cell r="K7" t="str">
            <v>مشرف السلطة</v>
          </cell>
        </row>
        <row r="8">
          <cell r="A8">
            <v>613</v>
          </cell>
          <cell r="B8" t="str">
            <v>61</v>
          </cell>
          <cell r="D8" t="str">
            <v>EXPENDITURE</v>
          </cell>
          <cell r="G8" t="str">
            <v>FALSE</v>
          </cell>
          <cell r="H8" t="str">
            <v>מזכירות</v>
          </cell>
          <cell r="I8" t="str">
            <v>Secretaries</v>
          </cell>
          <cell r="J8" t="str">
            <v>Секретариат</v>
          </cell>
          <cell r="K8" t="str">
            <v>سكرتارية</v>
          </cell>
        </row>
        <row r="9">
          <cell r="A9">
            <v>614</v>
          </cell>
          <cell r="B9" t="str">
            <v>61</v>
          </cell>
          <cell r="D9" t="str">
            <v>EXPENDITURE</v>
          </cell>
          <cell r="G9" t="str">
            <v>FALSE</v>
          </cell>
          <cell r="H9" t="str">
            <v>הסברה ויחסי ציבור</v>
          </cell>
          <cell r="I9" t="str">
            <v>Spokesman and Public Relations</v>
          </cell>
          <cell r="J9" t="str">
            <v>Представительность и связи с общественностью</v>
          </cell>
          <cell r="K9" t="str">
            <v>الإعلام والعلاقات العامة</v>
          </cell>
        </row>
        <row r="10">
          <cell r="A10">
            <v>615</v>
          </cell>
          <cell r="B10" t="str">
            <v>61</v>
          </cell>
          <cell r="D10" t="str">
            <v>EXPENDITURE</v>
          </cell>
          <cell r="G10" t="str">
            <v>FALSE</v>
          </cell>
          <cell r="H10" t="str">
            <v>מנגנון</v>
          </cell>
          <cell r="I10" t="str">
            <v>Administration</v>
          </cell>
          <cell r="J10" t="str">
            <v>Административный персонал</v>
          </cell>
          <cell r="K10" t="str">
            <v>تقنية</v>
          </cell>
        </row>
        <row r="11">
          <cell r="A11">
            <v>616</v>
          </cell>
          <cell r="B11" t="str">
            <v>61</v>
          </cell>
          <cell r="D11" t="str">
            <v>EXPENDITURE</v>
          </cell>
          <cell r="G11" t="str">
            <v>FALSE</v>
          </cell>
          <cell r="H11" t="str">
            <v>או״ש והדרכה</v>
          </cell>
          <cell r="I11" t="str">
            <v>Organization and Methods, and Training</v>
          </cell>
          <cell r="J11" t="str">
            <v>Организация и методы, и обучение</v>
          </cell>
          <cell r="K11" t="str">
            <v>التنظيم والأساليب والتدريب</v>
          </cell>
        </row>
        <row r="12">
          <cell r="A12">
            <v>617</v>
          </cell>
          <cell r="B12" t="str">
            <v>61</v>
          </cell>
          <cell r="D12" t="str">
            <v>EXPENDITURE</v>
          </cell>
          <cell r="G12" t="str">
            <v>FALSE</v>
          </cell>
          <cell r="H12" t="str">
            <v>שרות משפטי</v>
          </cell>
          <cell r="I12" t="str">
            <v>Legal Service</v>
          </cell>
          <cell r="J12" t="str">
            <v>Юридическая служба</v>
          </cell>
          <cell r="K12" t="str">
            <v>الخدمات القانونية</v>
          </cell>
        </row>
        <row r="13">
          <cell r="A13">
            <v>618</v>
          </cell>
          <cell r="B13" t="str">
            <v>61</v>
          </cell>
          <cell r="D13" t="str">
            <v>EXPENDITURE</v>
          </cell>
          <cell r="G13" t="str">
            <v>FALSE</v>
          </cell>
          <cell r="H13" t="str">
            <v>תכנון ומחקר</v>
          </cell>
          <cell r="I13" t="str">
            <v>Planning and Research</v>
          </cell>
          <cell r="J13" t="str">
            <v>Проектирование и исследование</v>
          </cell>
          <cell r="K13" t="str">
            <v>التخطيط والبحوث</v>
          </cell>
        </row>
        <row r="14">
          <cell r="A14">
            <v>619</v>
          </cell>
          <cell r="B14" t="str">
            <v>61</v>
          </cell>
          <cell r="D14" t="str">
            <v>EXPENDITURE</v>
          </cell>
          <cell r="G14" t="str">
            <v>FALSE</v>
          </cell>
          <cell r="H14" t="str">
            <v>בחירות ברשויות המקומיות</v>
          </cell>
          <cell r="I14" t="str">
            <v>Local Government Elections</v>
          </cell>
          <cell r="J14" t="str">
            <v>Выборы в муниципалитетах</v>
          </cell>
          <cell r="K14" t="str">
            <v>الانتخابات البلدية</v>
          </cell>
        </row>
        <row r="15">
          <cell r="A15">
            <v>62</v>
          </cell>
          <cell r="B15" t="str">
            <v>6</v>
          </cell>
          <cell r="D15" t="str">
            <v>EXPENDITURE</v>
          </cell>
          <cell r="G15" t="str">
            <v>TRUE</v>
          </cell>
          <cell r="H15" t="str">
            <v>מינהל כספי</v>
          </cell>
          <cell r="I15" t="str">
            <v>Financial Administration</v>
          </cell>
          <cell r="J15" t="str">
            <v>Финансовая администрация</v>
          </cell>
          <cell r="K15" t="str">
            <v>الإدارة المالية</v>
          </cell>
        </row>
        <row r="16">
          <cell r="A16">
            <v>621</v>
          </cell>
          <cell r="B16" t="str">
            <v>62</v>
          </cell>
          <cell r="D16" t="str">
            <v>EXPENDITURE</v>
          </cell>
          <cell r="G16" t="str">
            <v>FALSE</v>
          </cell>
          <cell r="H16" t="str">
            <v>הגזברות</v>
          </cell>
          <cell r="I16" t="str">
            <v>Accounts department</v>
          </cell>
          <cell r="J16" t="str">
            <v>Казначейство</v>
          </cell>
          <cell r="K16" t="str">
            <v>أمانة الثروة</v>
          </cell>
        </row>
        <row r="17">
          <cell r="A17">
            <v>6211</v>
          </cell>
          <cell r="B17" t="str">
            <v>621</v>
          </cell>
          <cell r="D17" t="str">
            <v>EXPENDITURE</v>
          </cell>
          <cell r="G17" t="str">
            <v>FALSE</v>
          </cell>
          <cell r="H17" t="str">
            <v>הנהלת הגזברות</v>
          </cell>
          <cell r="I17" t="str">
            <v>Accounts department management</v>
          </cell>
          <cell r="J17" t="str">
            <v>Администрация казначейства</v>
          </cell>
          <cell r="K17" t="str">
            <v>إدارة الخزانة</v>
          </cell>
        </row>
        <row r="18">
          <cell r="A18">
            <v>6212</v>
          </cell>
          <cell r="B18" t="str">
            <v>621</v>
          </cell>
          <cell r="D18" t="str">
            <v>EXPENDITURE</v>
          </cell>
          <cell r="G18" t="str">
            <v>FALSE</v>
          </cell>
          <cell r="H18" t="str">
            <v>תקציבים וכלכלה</v>
          </cell>
          <cell r="I18" t="str">
            <v>Budgets and Economics</v>
          </cell>
          <cell r="J18" t="str">
            <v>Бюджеты и экономика</v>
          </cell>
          <cell r="K18" t="str">
            <v>الميزانيات والاقتصاد</v>
          </cell>
        </row>
        <row r="19">
          <cell r="A19">
            <v>6213</v>
          </cell>
          <cell r="B19" t="str">
            <v>621</v>
          </cell>
          <cell r="D19" t="str">
            <v>EXPENDITURE</v>
          </cell>
          <cell r="G19" t="str">
            <v>FALSE</v>
          </cell>
          <cell r="H19" t="str">
            <v>הנהלת חשבונות</v>
          </cell>
          <cell r="I19" t="str">
            <v>Accounting</v>
          </cell>
          <cell r="J19" t="str">
            <v>Бухгалтерия</v>
          </cell>
          <cell r="K19" t="str">
            <v>مسك دفاتر</v>
          </cell>
        </row>
        <row r="20">
          <cell r="A20">
            <v>6214</v>
          </cell>
          <cell r="B20" t="str">
            <v>621</v>
          </cell>
          <cell r="D20" t="str">
            <v>EXPENDITURE</v>
          </cell>
          <cell r="G20" t="str">
            <v>FALSE</v>
          </cell>
          <cell r="H20" t="str">
            <v>תשלומים</v>
          </cell>
          <cell r="I20" t="str">
            <v>Payments</v>
          </cell>
          <cell r="J20" t="str">
            <v>Оплаты</v>
          </cell>
          <cell r="K20" t="str">
            <v>دفوعات</v>
          </cell>
        </row>
        <row r="21">
          <cell r="A21">
            <v>6215</v>
          </cell>
          <cell r="B21" t="str">
            <v>621</v>
          </cell>
          <cell r="D21" t="str">
            <v>EXPENDITURE</v>
          </cell>
          <cell r="G21" t="str">
            <v>FALSE</v>
          </cell>
          <cell r="H21" t="str">
            <v>יחידת שכר</v>
          </cell>
          <cell r="I21" t="str">
            <v>Salary Unit/Department</v>
          </cell>
          <cell r="J21" t="str">
            <v>Отдел заработной платы</v>
          </cell>
          <cell r="K21" t="str">
            <v>وحدة الرواتب</v>
          </cell>
        </row>
        <row r="22">
          <cell r="A22">
            <v>6216</v>
          </cell>
          <cell r="B22" t="str">
            <v>621</v>
          </cell>
          <cell r="D22" t="str">
            <v>EXPENDITURE</v>
          </cell>
          <cell r="G22" t="str">
            <v>FALSE</v>
          </cell>
          <cell r="H22" t="str">
            <v>מעקב אחר הכנסות</v>
          </cell>
          <cell r="I22" t="str">
            <v>Revenues Tracking</v>
          </cell>
          <cell r="J22" t="str">
            <v>Регулировка взносов</v>
          </cell>
          <cell r="K22" t="str">
            <v>تتبع الدخل</v>
          </cell>
        </row>
        <row r="23">
          <cell r="A23">
            <v>6217</v>
          </cell>
          <cell r="B23" t="str">
            <v>621</v>
          </cell>
          <cell r="D23" t="str">
            <v>EXPENDITURE</v>
          </cell>
          <cell r="G23" t="str">
            <v>FALSE</v>
          </cell>
          <cell r="H23" t="str">
            <v>מיכון ואוטומציה</v>
          </cell>
          <cell r="I23" t="str">
            <v>Mechanization and Automation</v>
          </cell>
          <cell r="J23" t="str">
            <v>Механизация и автоматизация</v>
          </cell>
          <cell r="K23" t="str">
            <v>المكننة والأتمتة</v>
          </cell>
        </row>
        <row r="24">
          <cell r="A24">
            <v>622</v>
          </cell>
          <cell r="B24" t="str">
            <v>62</v>
          </cell>
          <cell r="D24" t="str">
            <v>EXPENDITURE</v>
          </cell>
          <cell r="G24" t="str">
            <v>FALSE</v>
          </cell>
          <cell r="H24" t="str">
            <v>שומה</v>
          </cell>
          <cell r="I24" t="str">
            <v>Tax Assessment</v>
          </cell>
          <cell r="J24" t="str">
            <v>Оценка налогов</v>
          </cell>
          <cell r="K24" t="str">
            <v>تقدير</v>
          </cell>
        </row>
        <row r="25">
          <cell r="A25">
            <v>623</v>
          </cell>
          <cell r="B25" t="str">
            <v>62</v>
          </cell>
          <cell r="D25" t="str">
            <v>EXPENDITURE</v>
          </cell>
          <cell r="G25" t="str">
            <v>FALSE</v>
          </cell>
          <cell r="H25" t="str">
            <v>גבייה</v>
          </cell>
          <cell r="I25" t="str">
            <v>Collection</v>
          </cell>
          <cell r="J25" t="str">
            <v>Сбор</v>
          </cell>
          <cell r="K25" t="str">
            <v>جمع</v>
          </cell>
        </row>
        <row r="26">
          <cell r="A26">
            <v>6231</v>
          </cell>
          <cell r="B26" t="str">
            <v>623</v>
          </cell>
          <cell r="D26" t="str">
            <v>EXPENDITURE</v>
          </cell>
          <cell r="G26" t="str">
            <v>FALSE</v>
          </cell>
          <cell r="H26" t="str">
            <v>מזכירות ומינהל</v>
          </cell>
          <cell r="I26" t="str">
            <v>Secretaries and Administration</v>
          </cell>
          <cell r="J26" t="str">
            <v>Секретариат и администрация</v>
          </cell>
          <cell r="K26" t="str">
            <v>السكرتارية والإدارة</v>
          </cell>
        </row>
        <row r="27">
          <cell r="A27">
            <v>6232</v>
          </cell>
          <cell r="B27" t="str">
            <v>623</v>
          </cell>
          <cell r="D27" t="str">
            <v>EXPENDITURE</v>
          </cell>
          <cell r="G27" t="str">
            <v>FALSE</v>
          </cell>
          <cell r="H27" t="str">
            <v>גביית ארנונה</v>
          </cell>
          <cell r="I27" t="str">
            <v>Municipal Tax Collection</v>
          </cell>
          <cell r="J27" t="str">
            <v>Сбор муниципальных налогов</v>
          </cell>
          <cell r="K27" t="str">
            <v>جمع ضريبة الأملاك</v>
          </cell>
        </row>
        <row r="28">
          <cell r="A28">
            <v>6233</v>
          </cell>
          <cell r="B28" t="str">
            <v>623</v>
          </cell>
          <cell r="D28" t="str">
            <v>EXPENDITURE</v>
          </cell>
          <cell r="G28" t="str">
            <v>FALSE</v>
          </cell>
          <cell r="H28" t="str">
            <v>גביית אגרות והיטלים</v>
          </cell>
          <cell r="I28" t="str">
            <v>Fees and Levies Collection</v>
          </cell>
          <cell r="J28" t="str">
            <v>Сбор оплат и налогов</v>
          </cell>
          <cell r="K28" t="str">
            <v>تحصيل الرسوم والجبايات</v>
          </cell>
        </row>
        <row r="29">
          <cell r="A29">
            <v>6234</v>
          </cell>
          <cell r="B29" t="str">
            <v>623</v>
          </cell>
          <cell r="D29" t="str">
            <v>EXPENDITURE</v>
          </cell>
          <cell r="G29" t="str">
            <v>FALSE</v>
          </cell>
          <cell r="H29" t="str">
            <v>גביית תשלומי בעלים</v>
          </cell>
          <cell r="I29" t="str">
            <v>Owners' Payments Collection</v>
          </cell>
          <cell r="J29" t="str">
            <v>Сбор владельческих оплат</v>
          </cell>
          <cell r="K29" t="str">
            <v>جمع دفوعات المالك</v>
          </cell>
        </row>
        <row r="30">
          <cell r="A30">
            <v>6235</v>
          </cell>
          <cell r="B30" t="str">
            <v>623</v>
          </cell>
          <cell r="D30" t="str">
            <v>EXPENDITURE</v>
          </cell>
          <cell r="G30" t="str">
            <v>FALSE</v>
          </cell>
          <cell r="H30" t="str">
            <v>גבייה ממשרדי ממשלה</v>
          </cell>
          <cell r="I30" t="str">
            <v>Collection from Government Ministries</v>
          </cell>
          <cell r="J30" t="str">
            <v>Сбор с государственных министерств</v>
          </cell>
          <cell r="K30" t="str">
            <v>جمع من الوكالات الحكومية</v>
          </cell>
        </row>
        <row r="31">
          <cell r="A31">
            <v>6236</v>
          </cell>
          <cell r="B31" t="str">
            <v>623</v>
          </cell>
          <cell r="D31" t="str">
            <v>EXPENDITURE</v>
          </cell>
          <cell r="G31" t="str">
            <v>FALSE</v>
          </cell>
          <cell r="H31" t="str">
            <v>הוצאות לפועל</v>
          </cell>
          <cell r="I31" t="str">
            <v>Execution office</v>
          </cell>
          <cell r="J31" t="str">
            <v>Исполнительное бюро</v>
          </cell>
          <cell r="K31" t="str">
            <v>النفقات الفعلية</v>
          </cell>
        </row>
        <row r="32">
          <cell r="A32">
            <v>624</v>
          </cell>
          <cell r="B32" t="str">
            <v>62</v>
          </cell>
          <cell r="D32" t="str">
            <v>EXPENDITURE</v>
          </cell>
          <cell r="G32" t="str">
            <v>FALSE</v>
          </cell>
          <cell r="H32" t="str">
            <v>פקוח על חברות הרשות</v>
          </cell>
          <cell r="I32" t="str">
            <v>Supervision of Municipal Companies</v>
          </cell>
          <cell r="J32" t="str">
            <v>Инспекция муниципальных компаний</v>
          </cell>
          <cell r="K32" t="str">
            <v>الإشراف على شركات في السلطة</v>
          </cell>
        </row>
        <row r="33">
          <cell r="A33">
            <v>63</v>
          </cell>
          <cell r="B33" t="str">
            <v>6</v>
          </cell>
          <cell r="D33" t="str">
            <v>EXPENDITURE</v>
          </cell>
          <cell r="G33" t="str">
            <v>TRUE</v>
          </cell>
          <cell r="H33" t="str">
            <v>הוצאות מימון</v>
          </cell>
          <cell r="I33" t="str">
            <v>Financing Expenses</v>
          </cell>
          <cell r="J33" t="str">
            <v>Финансовые расходы</v>
          </cell>
          <cell r="K33" t="str">
            <v>نفقات التمويل</v>
          </cell>
        </row>
        <row r="34">
          <cell r="A34">
            <v>631</v>
          </cell>
          <cell r="B34" t="str">
            <v>63</v>
          </cell>
          <cell r="D34" t="str">
            <v>EXPENDITURE</v>
          </cell>
          <cell r="G34" t="str">
            <v>FALSE</v>
          </cell>
          <cell r="H34" t="str">
            <v>עמלות והוצאות בנקאיות</v>
          </cell>
          <cell r="I34" t="str">
            <v>Fees and Bank Expenses</v>
          </cell>
          <cell r="J34" t="str">
            <v>Комиссионные и банковые расходы</v>
          </cell>
          <cell r="K34" t="str">
            <v>الرسوم ومصاريف البنك</v>
          </cell>
        </row>
        <row r="35">
          <cell r="A35">
            <v>632</v>
          </cell>
          <cell r="B35" t="str">
            <v>63</v>
          </cell>
          <cell r="D35" t="str">
            <v>EXPENDITURE</v>
          </cell>
          <cell r="E35" t="str">
            <v>113</v>
          </cell>
          <cell r="G35" t="str">
            <v>FALSE</v>
          </cell>
          <cell r="H35" t="str">
            <v>הוצאות מימון</v>
          </cell>
          <cell r="I35" t="str">
            <v>Financing Expenses</v>
          </cell>
          <cell r="J35" t="str">
            <v>Финансовые расходы</v>
          </cell>
          <cell r="K35" t="str">
            <v>نفقات التمويل</v>
          </cell>
        </row>
        <row r="36">
          <cell r="A36">
            <v>64</v>
          </cell>
          <cell r="B36" t="str">
            <v>6</v>
          </cell>
          <cell r="D36" t="str">
            <v>EXPENDITURE</v>
          </cell>
          <cell r="G36" t="str">
            <v>TRUE</v>
          </cell>
          <cell r="H36" t="str">
            <v>פירעון מלוות</v>
          </cell>
          <cell r="I36" t="str">
            <v>Loan Redemption/Payment</v>
          </cell>
          <cell r="J36" t="str">
            <v>Уплата ссуд</v>
          </cell>
          <cell r="K36" t="str">
            <v>سداد القروض</v>
          </cell>
        </row>
        <row r="37">
          <cell r="A37">
            <v>648</v>
          </cell>
          <cell r="B37" t="str">
            <v>64</v>
          </cell>
          <cell r="D37" t="str">
            <v>EXPENDITURE</v>
          </cell>
          <cell r="G37" t="str">
            <v>FALSE</v>
          </cell>
          <cell r="H37" t="str">
            <v>פירעון מלוות לפירעון עצמי</v>
          </cell>
          <cell r="I37" t="str">
            <v>Self Redemption Loan Redemption</v>
          </cell>
          <cell r="J37" t="str">
            <v>?</v>
          </cell>
          <cell r="K37" t="str">
            <v>سداد قروض غير المسددة</v>
          </cell>
        </row>
        <row r="38">
          <cell r="A38">
            <v>649</v>
          </cell>
          <cell r="B38" t="str">
            <v>64</v>
          </cell>
          <cell r="D38" t="str">
            <v>EXPENDITURE</v>
          </cell>
          <cell r="G38" t="str">
            <v>FALSE</v>
          </cell>
          <cell r="H38" t="str">
            <v>פירעון מלוות מוכר</v>
          </cell>
          <cell r="I38" t="str">
            <v>Redemption</v>
          </cell>
          <cell r="J38" t="str">
            <v>?</v>
          </cell>
          <cell r="K38" t="str">
            <v>سداد القروض المعترف بها</v>
          </cell>
        </row>
        <row r="39">
          <cell r="A39">
            <v>6491</v>
          </cell>
          <cell r="B39" t="str">
            <v>649</v>
          </cell>
          <cell r="D39" t="str">
            <v>EXPENDITURE</v>
          </cell>
          <cell r="G39" t="str">
            <v>FALSE</v>
          </cell>
          <cell r="H39" t="str">
            <v>פירעון מלוות מוכר לא למחזור</v>
          </cell>
          <cell r="I39" t="str">
            <v>Redemption</v>
          </cell>
          <cell r="J39" t="str">
            <v>?</v>
          </cell>
          <cell r="K39" t="str">
            <v>سداد القروض المعترف بها ليست قابلة لإعادة التدوير</v>
          </cell>
        </row>
        <row r="40">
          <cell r="A40">
            <v>6492</v>
          </cell>
          <cell r="B40" t="str">
            <v>649</v>
          </cell>
          <cell r="D40" t="str">
            <v>EXPENDITURE</v>
          </cell>
          <cell r="G40" t="str">
            <v>FALSE</v>
          </cell>
          <cell r="H40" t="str">
            <v>פירעון מלוות מוכר למחזור נטו</v>
          </cell>
          <cell r="I40" t="str">
            <v>Redemption</v>
          </cell>
          <cell r="J40" t="str">
            <v>?</v>
          </cell>
          <cell r="K40" t="str">
            <v>سداد القروض المعترف بها في مرمى</v>
          </cell>
        </row>
        <row r="41">
          <cell r="A41">
            <v>7</v>
          </cell>
          <cell r="D41" t="str">
            <v>EXPENDITURE</v>
          </cell>
          <cell r="E41" t="str">
            <v>2</v>
          </cell>
          <cell r="G41" t="str">
            <v>TRUE</v>
          </cell>
          <cell r="H41" t="str">
            <v>שירותים מקומיים</v>
          </cell>
          <cell r="I41" t="str">
            <v>Local Services</v>
          </cell>
          <cell r="J41" t="str">
            <v>Местные услуги</v>
          </cell>
          <cell r="K41" t="str">
            <v>الخدمات المحلية</v>
          </cell>
        </row>
        <row r="42">
          <cell r="A42">
            <v>71</v>
          </cell>
          <cell r="B42" t="str">
            <v>7</v>
          </cell>
          <cell r="D42" t="str">
            <v>EXPENDITURE</v>
          </cell>
          <cell r="E42" t="str">
            <v>21</v>
          </cell>
          <cell r="G42" t="str">
            <v>TRUE</v>
          </cell>
          <cell r="H42" t="str">
            <v>תברואה</v>
          </cell>
          <cell r="I42" t="str">
            <v>Sanitation</v>
          </cell>
          <cell r="J42" t="str">
            <v>Санитация</v>
          </cell>
          <cell r="K42" t="str">
            <v>الصرف الصحي</v>
          </cell>
        </row>
        <row r="43">
          <cell r="A43">
            <v>711</v>
          </cell>
          <cell r="B43" t="str">
            <v>71</v>
          </cell>
          <cell r="D43" t="str">
            <v>EXPENDITURE</v>
          </cell>
          <cell r="G43" t="str">
            <v>TRUE</v>
          </cell>
          <cell r="H43" t="str">
            <v>מינהל תברואה</v>
          </cell>
          <cell r="I43" t="str">
            <v>Sanitation Administration</v>
          </cell>
          <cell r="J43" t="str">
            <v>Санитационная администрация</v>
          </cell>
          <cell r="K43" t="str">
            <v>إدارة الصرف الصحي</v>
          </cell>
        </row>
        <row r="44">
          <cell r="A44">
            <v>712</v>
          </cell>
          <cell r="B44" t="str">
            <v>71</v>
          </cell>
          <cell r="D44" t="str">
            <v>EXPENDITURE</v>
          </cell>
          <cell r="E44" t="str">
            <v>212</v>
          </cell>
          <cell r="G44" t="str">
            <v>TRUE</v>
          </cell>
          <cell r="H44" t="str">
            <v>שירותי ניקיון</v>
          </cell>
          <cell r="I44" t="str">
            <v>Cleaning Services</v>
          </cell>
          <cell r="J44" t="str">
            <v>Уборичные услуги</v>
          </cell>
          <cell r="K44" t="str">
            <v>خدمات التنظيف</v>
          </cell>
        </row>
        <row r="45">
          <cell r="A45">
            <v>7121</v>
          </cell>
          <cell r="B45" t="str">
            <v>712</v>
          </cell>
          <cell r="D45" t="str">
            <v>EXPENDITURE</v>
          </cell>
          <cell r="E45" t="str">
            <v>2121</v>
          </cell>
          <cell r="G45" t="str">
            <v>TRUE</v>
          </cell>
          <cell r="H45" t="str">
            <v>מינהל שירותי ניקיון</v>
          </cell>
          <cell r="I45" t="str">
            <v>Cleaning Services Administration</v>
          </cell>
          <cell r="J45" t="str">
            <v>Администрация уборочных услуг</v>
          </cell>
          <cell r="K45" t="str">
            <v>إدارة خدمات التنظيف</v>
          </cell>
        </row>
        <row r="46">
          <cell r="A46">
            <v>7122</v>
          </cell>
          <cell r="B46" t="str">
            <v>712</v>
          </cell>
          <cell r="D46" t="str">
            <v>EXPENDITURE</v>
          </cell>
          <cell r="E46" t="str">
            <v>2122</v>
          </cell>
          <cell r="G46" t="str">
            <v>TRUE</v>
          </cell>
          <cell r="H46" t="str">
            <v>ניקוי רחובות</v>
          </cell>
          <cell r="I46" t="str">
            <v>Street cleaning</v>
          </cell>
          <cell r="J46" t="str">
            <v>Уличная уборка</v>
          </cell>
          <cell r="K46" t="str">
            <v>تنظيف الشوارع</v>
          </cell>
        </row>
        <row r="47">
          <cell r="A47">
            <v>7123</v>
          </cell>
          <cell r="B47" t="str">
            <v>712</v>
          </cell>
          <cell r="D47" t="str">
            <v>EXPENDITURE</v>
          </cell>
          <cell r="E47" t="str">
            <v>2123</v>
          </cell>
          <cell r="G47" t="str">
            <v>TRUE</v>
          </cell>
          <cell r="H47" t="str">
            <v>אסוף ובעור אשפה</v>
          </cell>
          <cell r="I47" t="str">
            <v>Garbage removal/waste collection and disposal</v>
          </cell>
          <cell r="J47" t="str">
            <v>Сбор и ликвидация мусора</v>
          </cell>
          <cell r="K47" t="str">
            <v>جمع وإزالة سلة المهملات</v>
          </cell>
        </row>
        <row r="48">
          <cell r="A48">
            <v>7124</v>
          </cell>
          <cell r="B48" t="str">
            <v>712</v>
          </cell>
          <cell r="D48" t="str">
            <v>EXPENDITURE</v>
          </cell>
          <cell r="E48" t="str">
            <v>2124</v>
          </cell>
          <cell r="G48" t="str">
            <v>TRUE</v>
          </cell>
          <cell r="H48" t="str">
            <v>ניקוי חצרות</v>
          </cell>
          <cell r="I48" t="str">
            <v>Yard Cleaning</v>
          </cell>
          <cell r="J48" t="str">
            <v>Уборка дворов</v>
          </cell>
          <cell r="K48" t="str">
            <v>تنظيف الساحات</v>
          </cell>
        </row>
        <row r="49">
          <cell r="A49">
            <v>7125</v>
          </cell>
          <cell r="B49" t="str">
            <v>712</v>
          </cell>
          <cell r="D49" t="str">
            <v>EXPENDITURE</v>
          </cell>
          <cell r="E49" t="str">
            <v>2125</v>
          </cell>
          <cell r="G49" t="str">
            <v>TRUE</v>
          </cell>
          <cell r="H49" t="str">
            <v>בתי שימוש ציבוריים</v>
          </cell>
          <cell r="I49" t="str">
            <v>Public Restrooms</v>
          </cell>
          <cell r="J49" t="str">
            <v>Общественный туалет</v>
          </cell>
          <cell r="K49" t="str">
            <v>المراحيض العامة</v>
          </cell>
        </row>
        <row r="50">
          <cell r="A50">
            <v>713</v>
          </cell>
          <cell r="B50" t="str">
            <v>71</v>
          </cell>
          <cell r="D50" t="str">
            <v>EXPENDITURE</v>
          </cell>
          <cell r="E50" t="str">
            <v>213</v>
          </cell>
          <cell r="G50" t="str">
            <v>TRUE</v>
          </cell>
          <cell r="H50" t="str">
            <v>פיקוח תברואי</v>
          </cell>
          <cell r="I50" t="str">
            <v>Sanitary Supervision</v>
          </cell>
          <cell r="J50" t="str">
            <v>Санитарный контроль</v>
          </cell>
          <cell r="K50" t="str">
            <v>الإشراف الصحي</v>
          </cell>
        </row>
        <row r="51">
          <cell r="A51">
            <v>7131</v>
          </cell>
          <cell r="B51" t="str">
            <v>713</v>
          </cell>
          <cell r="D51" t="str">
            <v>EXPENDITURE</v>
          </cell>
          <cell r="E51" t="str">
            <v>2131</v>
          </cell>
          <cell r="G51" t="str">
            <v>FALSE</v>
          </cell>
          <cell r="H51" t="str">
            <v>מינהל הפיקוח התברואי</v>
          </cell>
          <cell r="I51" t="str">
            <v>Sanitary Supervision Administration</v>
          </cell>
          <cell r="J51" t="str">
            <v>Администрация санитарного контроля</v>
          </cell>
          <cell r="K51" t="str">
            <v>إدارة الإشراف الصحي</v>
          </cell>
        </row>
        <row r="52">
          <cell r="A52">
            <v>7132</v>
          </cell>
          <cell r="B52" t="str">
            <v>713</v>
          </cell>
          <cell r="D52" t="str">
            <v>EXPENDITURE</v>
          </cell>
          <cell r="E52" t="str">
            <v>2132</v>
          </cell>
          <cell r="G52" t="str">
            <v>FALSE</v>
          </cell>
          <cell r="H52" t="str">
            <v>פקוח תברואי כללי</v>
          </cell>
          <cell r="I52" t="str">
            <v>General Sanitation Supervision</v>
          </cell>
          <cell r="J52" t="str">
            <v>Генеральный санитарный контроль</v>
          </cell>
          <cell r="K52" t="str">
            <v>رقابة صحية عامة</v>
          </cell>
        </row>
        <row r="53">
          <cell r="A53">
            <v>7133</v>
          </cell>
          <cell r="B53" t="str">
            <v>713</v>
          </cell>
          <cell r="D53" t="str">
            <v>EXPENDITURE</v>
          </cell>
          <cell r="E53" t="str">
            <v>2133</v>
          </cell>
          <cell r="G53" t="str">
            <v>FALSE</v>
          </cell>
          <cell r="H53" t="str">
            <v>פיקוח על עסקים ומוסדות</v>
          </cell>
          <cell r="I53" t="str">
            <v>Business and Institution Supervision</v>
          </cell>
          <cell r="J53" t="str">
            <v>Контроль предприятий и учреждений</v>
          </cell>
          <cell r="K53" t="str">
            <v>رقابة الشركات والمؤسسات</v>
          </cell>
        </row>
        <row r="54">
          <cell r="A54">
            <v>714</v>
          </cell>
          <cell r="B54" t="str">
            <v>71</v>
          </cell>
          <cell r="D54" t="str">
            <v>EXPENDITURE</v>
          </cell>
          <cell r="E54" t="str">
            <v>214</v>
          </cell>
          <cell r="G54" t="str">
            <v>TRUE</v>
          </cell>
          <cell r="H54" t="str">
            <v>שרות וטרינרי</v>
          </cell>
          <cell r="I54" t="str">
            <v>Veterinary Service</v>
          </cell>
          <cell r="J54" t="str">
            <v>Ветеренарные услуги</v>
          </cell>
          <cell r="K54" t="str">
            <v>الخدمات البيطرية</v>
          </cell>
        </row>
        <row r="55">
          <cell r="A55">
            <v>7141</v>
          </cell>
          <cell r="B55" t="str">
            <v>714</v>
          </cell>
          <cell r="D55" t="str">
            <v>EXPENDITURE</v>
          </cell>
          <cell r="E55" t="str">
            <v>2141</v>
          </cell>
          <cell r="G55" t="str">
            <v>FALSE</v>
          </cell>
          <cell r="H55" t="str">
            <v>מינהל שרות וטרינרי</v>
          </cell>
          <cell r="I55" t="str">
            <v>Veterinary Service Administration</v>
          </cell>
          <cell r="J55" t="str">
            <v>Администрация ветеренарных услуг</v>
          </cell>
          <cell r="K55" t="str">
            <v>إدارة الخدمات البيطرية</v>
          </cell>
        </row>
        <row r="56">
          <cell r="A56">
            <v>7142</v>
          </cell>
          <cell r="B56" t="str">
            <v>714</v>
          </cell>
          <cell r="D56" t="str">
            <v>EXPENDITURE</v>
          </cell>
          <cell r="E56" t="str">
            <v>2142</v>
          </cell>
          <cell r="G56" t="str">
            <v>FALSE</v>
          </cell>
          <cell r="H56" t="str">
            <v>פיקוח וטרינרי</v>
          </cell>
          <cell r="I56" t="str">
            <v>Veterinary Supervision</v>
          </cell>
          <cell r="J56" t="str">
            <v>Ветеренарный контроль</v>
          </cell>
          <cell r="K56" t="str">
            <v>رقابة بيطرية</v>
          </cell>
        </row>
        <row r="57">
          <cell r="A57">
            <v>7143</v>
          </cell>
          <cell r="B57" t="str">
            <v>714</v>
          </cell>
          <cell r="D57" t="str">
            <v>EXPENDITURE</v>
          </cell>
          <cell r="E57" t="str">
            <v>2143</v>
          </cell>
          <cell r="G57" t="str">
            <v>FALSE</v>
          </cell>
          <cell r="H57" t="str">
            <v>מלחמה בכלבת</v>
          </cell>
          <cell r="I57" t="str">
            <v>Fight against Rabies</v>
          </cell>
          <cell r="J57" t="str">
            <v>собачья чума</v>
          </cell>
          <cell r="K57" t="str">
            <v>مكافحة داء الكلاب</v>
          </cell>
        </row>
        <row r="58">
          <cell r="A58">
            <v>715</v>
          </cell>
          <cell r="B58" t="str">
            <v>71</v>
          </cell>
          <cell r="D58" t="str">
            <v>EXPENDITURE</v>
          </cell>
          <cell r="E58" t="str">
            <v>215</v>
          </cell>
          <cell r="G58" t="str">
            <v>TRUE</v>
          </cell>
          <cell r="H58" t="str">
            <v>תברואה מונעת</v>
          </cell>
          <cell r="I58" t="str">
            <v>Preventive Sanitation</v>
          </cell>
          <cell r="J58" t="str">
            <v>Профилактическая санитация</v>
          </cell>
          <cell r="K58" t="str">
            <v>الصرف الصحي الوقائي</v>
          </cell>
        </row>
        <row r="59">
          <cell r="A59">
            <v>7151</v>
          </cell>
          <cell r="B59" t="str">
            <v>715</v>
          </cell>
          <cell r="D59" t="str">
            <v>EXPENDITURE</v>
          </cell>
          <cell r="E59" t="str">
            <v>2151</v>
          </cell>
          <cell r="G59" t="str">
            <v>FALSE</v>
          </cell>
          <cell r="H59" t="str">
            <v>מכירת חומרי תברואה</v>
          </cell>
          <cell r="I59" t="str">
            <v>Sanitary Materials Sales</v>
          </cell>
          <cell r="J59" t="str">
            <v>Продажа санитарных материалов</v>
          </cell>
          <cell r="K59" t="str">
            <v>بيع المواد الصحية</v>
          </cell>
        </row>
        <row r="60">
          <cell r="A60">
            <v>7152</v>
          </cell>
          <cell r="B60" t="str">
            <v>715</v>
          </cell>
          <cell r="D60" t="str">
            <v>EXPENDITURE</v>
          </cell>
          <cell r="E60" t="str">
            <v>2152</v>
          </cell>
          <cell r="G60" t="str">
            <v>FALSE</v>
          </cell>
          <cell r="H60" t="str">
            <v>הדברת מחלות מדבקות</v>
          </cell>
          <cell r="I60" t="str">
            <v>Elimination of Infectious Diseases</v>
          </cell>
          <cell r="J60" t="str">
            <v>Элиминация заразных болезней</v>
          </cell>
          <cell r="K60" t="str">
            <v>مكافحة الأمراض المعدية</v>
          </cell>
        </row>
        <row r="61">
          <cell r="A61">
            <v>7153</v>
          </cell>
          <cell r="B61" t="str">
            <v>715</v>
          </cell>
          <cell r="D61" t="str">
            <v>EXPENDITURE</v>
          </cell>
          <cell r="E61" t="str">
            <v>2153</v>
          </cell>
          <cell r="G61" t="str">
            <v>FALSE</v>
          </cell>
          <cell r="H61" t="str">
            <v>שרות להדברת מזיקים</v>
          </cell>
          <cell r="I61" t="str">
            <v>Pest Control Service</v>
          </cell>
          <cell r="J61" t="str">
            <v>Служба контроля вредителей</v>
          </cell>
          <cell r="K61" t="str">
            <v>خدمات مكافحة الآفات</v>
          </cell>
        </row>
        <row r="62">
          <cell r="A62">
            <v>72</v>
          </cell>
          <cell r="B62" t="str">
            <v>7</v>
          </cell>
          <cell r="D62" t="str">
            <v>EXPENDITURE</v>
          </cell>
          <cell r="E62" t="str">
            <v>22</v>
          </cell>
          <cell r="G62" t="str">
            <v>TRUE</v>
          </cell>
          <cell r="H62" t="str">
            <v>שמירה וביטחון</v>
          </cell>
          <cell r="I62" t="str">
            <v>Guarding and Security</v>
          </cell>
          <cell r="J62" t="str">
            <v>Охрана</v>
          </cell>
          <cell r="K62" t="str">
            <v>حفظ والأمن</v>
          </cell>
        </row>
        <row r="63">
          <cell r="A63">
            <v>721</v>
          </cell>
          <cell r="B63" t="str">
            <v>72</v>
          </cell>
          <cell r="D63" t="str">
            <v>EXPENDITURE</v>
          </cell>
          <cell r="E63" t="str">
            <v>221</v>
          </cell>
          <cell r="G63" t="str">
            <v>FALSE</v>
          </cell>
          <cell r="H63" t="str">
            <v>מינהל שמירה וביטחון</v>
          </cell>
          <cell r="I63" t="str">
            <v>Guarding and Security Administration</v>
          </cell>
          <cell r="J63" t="str">
            <v>Администрация охраны и безопасности</v>
          </cell>
          <cell r="K63" t="str">
            <v>إدارة الحفظ والأمن</v>
          </cell>
        </row>
        <row r="64">
          <cell r="A64">
            <v>722</v>
          </cell>
          <cell r="B64" t="str">
            <v>72</v>
          </cell>
          <cell r="D64" t="str">
            <v>EXPENDITURE</v>
          </cell>
          <cell r="E64" t="str">
            <v>222</v>
          </cell>
          <cell r="G64" t="str">
            <v>FALSE</v>
          </cell>
          <cell r="H64" t="str">
            <v>שמירה ביטחונית</v>
          </cell>
          <cell r="I64" t="str">
            <v>Security Guard</v>
          </cell>
          <cell r="J64" t="str">
            <v>?</v>
          </cell>
          <cell r="K64" t="str">
            <v>حارس أمن</v>
          </cell>
        </row>
        <row r="65">
          <cell r="A65">
            <v>7221</v>
          </cell>
          <cell r="B65" t="str">
            <v>722</v>
          </cell>
          <cell r="D65" t="str">
            <v>EXPENDITURE</v>
          </cell>
          <cell r="E65" t="str">
            <v>2221</v>
          </cell>
          <cell r="G65" t="str">
            <v>FALSE</v>
          </cell>
          <cell r="H65" t="str">
            <v>משמר אזרחי</v>
          </cell>
          <cell r="I65" t="str">
            <v>Civic Police/Guard</v>
          </cell>
          <cell r="J65" t="str">
            <v>Гражданская охрана</v>
          </cell>
          <cell r="K65" t="str">
            <v>الحرس المدني</v>
          </cell>
        </row>
        <row r="66">
          <cell r="A66">
            <v>723</v>
          </cell>
          <cell r="B66" t="str">
            <v>72</v>
          </cell>
          <cell r="D66" t="str">
            <v>EXPENDITURE</v>
          </cell>
          <cell r="E66" t="str">
            <v>223</v>
          </cell>
          <cell r="G66" t="str">
            <v>FALSE</v>
          </cell>
          <cell r="H66" t="str">
            <v>הג״א</v>
          </cell>
          <cell r="I66" t="str">
            <v>Civic Defense Force</v>
          </cell>
          <cell r="J66" t="str">
            <v>Гражданская оборона</v>
          </cell>
          <cell r="K66" t="str">
            <v>قوات الدفاع المدني</v>
          </cell>
        </row>
        <row r="67">
          <cell r="A67">
            <v>724</v>
          </cell>
          <cell r="B67" t="str">
            <v>72</v>
          </cell>
          <cell r="D67" t="str">
            <v>EXPENDITURE</v>
          </cell>
          <cell r="E67" t="str">
            <v>224</v>
          </cell>
          <cell r="G67" t="str">
            <v>FALSE</v>
          </cell>
          <cell r="H67" t="str">
            <v>כבוי אש</v>
          </cell>
          <cell r="I67" t="str">
            <v>Fire Fighting</v>
          </cell>
          <cell r="J67" t="str">
            <v>Пожарная служба</v>
          </cell>
          <cell r="K67" t="str">
            <v>مكافحة الحرائق</v>
          </cell>
        </row>
        <row r="68">
          <cell r="A68">
            <v>725</v>
          </cell>
          <cell r="B68" t="str">
            <v>72</v>
          </cell>
          <cell r="D68" t="str">
            <v>EXPENDITURE</v>
          </cell>
          <cell r="E68" t="str">
            <v>225</v>
          </cell>
          <cell r="G68" t="str">
            <v>FALSE</v>
          </cell>
          <cell r="H68" t="str">
            <v>בטיחות</v>
          </cell>
          <cell r="I68" t="str">
            <v>Safety</v>
          </cell>
          <cell r="J68" t="str">
            <v>Безопасность</v>
          </cell>
          <cell r="K68" t="str">
            <v>أمان</v>
          </cell>
        </row>
        <row r="69">
          <cell r="A69">
            <v>726</v>
          </cell>
          <cell r="B69" t="str">
            <v>72</v>
          </cell>
          <cell r="D69" t="str">
            <v>EXPENDITURE</v>
          </cell>
          <cell r="E69" t="str">
            <v>226</v>
          </cell>
          <cell r="G69" t="str">
            <v>FALSE</v>
          </cell>
          <cell r="H69" t="str">
            <v>מל״ח ופס"ח</v>
          </cell>
          <cell r="I69" t="str">
            <v>Emergency services</v>
          </cell>
          <cell r="K69" t="str">
            <v>خدمات الطوارئ</v>
          </cell>
        </row>
        <row r="70">
          <cell r="A70">
            <v>7261</v>
          </cell>
          <cell r="B70" t="str">
            <v>726</v>
          </cell>
          <cell r="D70" t="str">
            <v>EXPENDITURE</v>
          </cell>
          <cell r="E70" t="str">
            <v>2261</v>
          </cell>
          <cell r="G70" t="str">
            <v>FALSE</v>
          </cell>
          <cell r="H70" t="str">
            <v>מל״ח</v>
          </cell>
          <cell r="I70" t="str">
            <v>Emergency services</v>
          </cell>
        </row>
        <row r="71">
          <cell r="A71">
            <v>7262</v>
          </cell>
          <cell r="B71" t="str">
            <v>726</v>
          </cell>
          <cell r="D71" t="str">
            <v>EXPENDITURE</v>
          </cell>
          <cell r="E71" t="str">
            <v>2262</v>
          </cell>
          <cell r="G71" t="str">
            <v>FALSE</v>
          </cell>
          <cell r="H71" t="str">
            <v>פס"ח</v>
          </cell>
          <cell r="I71" t="str">
            <v>Emergency services</v>
          </cell>
        </row>
        <row r="72">
          <cell r="A72">
            <v>727</v>
          </cell>
          <cell r="B72" t="str">
            <v>72</v>
          </cell>
          <cell r="D72" t="str">
            <v>EXPENDITURE</v>
          </cell>
          <cell r="E72" t="str">
            <v>227</v>
          </cell>
          <cell r="G72" t="str">
            <v>FALSE</v>
          </cell>
          <cell r="H72" t="str">
            <v>הגמ״ר</v>
          </cell>
          <cell r="I72" t="str">
            <v>Civic Defense</v>
          </cell>
          <cell r="K72" t="str">
            <v>الدفاع المدني</v>
          </cell>
        </row>
        <row r="73">
          <cell r="A73">
            <v>729</v>
          </cell>
          <cell r="B73" t="str">
            <v>72</v>
          </cell>
          <cell r="D73" t="str">
            <v>EXPENDITURE</v>
          </cell>
          <cell r="E73" t="str">
            <v>229</v>
          </cell>
          <cell r="G73" t="str">
            <v>FALSE</v>
          </cell>
          <cell r="H73" t="str">
            <v>כסוי הוצאות לשעת חירום</v>
          </cell>
          <cell r="I73" t="str">
            <v>Expenses in State of Emergency</v>
          </cell>
          <cell r="K73" t="str">
            <v>تغطية النفقات الطارئة</v>
          </cell>
        </row>
        <row r="74">
          <cell r="A74">
            <v>73</v>
          </cell>
          <cell r="B74" t="str">
            <v>7</v>
          </cell>
          <cell r="D74" t="str">
            <v>EXPENDITURE</v>
          </cell>
          <cell r="E74" t="str">
            <v>23</v>
          </cell>
          <cell r="G74" t="str">
            <v>TRUE</v>
          </cell>
          <cell r="H74" t="str">
            <v>תכנון ובנין עיר</v>
          </cell>
          <cell r="I74" t="str">
            <v>Urban Planning and Construction</v>
          </cell>
          <cell r="K74" t="str">
            <v>التخطيط وتقسيم المناطق</v>
          </cell>
        </row>
        <row r="75">
          <cell r="A75">
            <v>731</v>
          </cell>
          <cell r="B75" t="str">
            <v>73</v>
          </cell>
          <cell r="D75" t="str">
            <v>EXPENDITURE</v>
          </cell>
          <cell r="E75" t="str">
            <v>231</v>
          </cell>
          <cell r="G75" t="str">
            <v>TRUE</v>
          </cell>
          <cell r="H75" t="str">
            <v>משרד מהנדס הרשות</v>
          </cell>
          <cell r="I75" t="str">
            <v>Municipal Engineer's Office</v>
          </cell>
          <cell r="K75" t="str">
            <v>مكتب مهندس السلطة</v>
          </cell>
        </row>
        <row r="76">
          <cell r="A76">
            <v>732</v>
          </cell>
          <cell r="B76" t="str">
            <v>73</v>
          </cell>
          <cell r="D76" t="str">
            <v>EXPENDITURE</v>
          </cell>
          <cell r="E76" t="str">
            <v>232</v>
          </cell>
          <cell r="G76" t="str">
            <v>TRUE</v>
          </cell>
          <cell r="H76" t="str">
            <v>תכנון עיר</v>
          </cell>
          <cell r="I76" t="str">
            <v>Urban Planning</v>
          </cell>
          <cell r="K76" t="str">
            <v>تخطيط المدن</v>
          </cell>
        </row>
        <row r="77">
          <cell r="A77">
            <v>7321</v>
          </cell>
          <cell r="B77" t="str">
            <v>732</v>
          </cell>
          <cell r="D77" t="str">
            <v>EXPENDITURE</v>
          </cell>
          <cell r="E77" t="str">
            <v>2321</v>
          </cell>
          <cell r="G77" t="str">
            <v>FALSE</v>
          </cell>
          <cell r="H77" t="str">
            <v>תכנון כללי</v>
          </cell>
          <cell r="I77" t="str">
            <v>General Planning</v>
          </cell>
          <cell r="K77" t="str">
            <v>التخطيط العام</v>
          </cell>
        </row>
        <row r="78">
          <cell r="A78">
            <v>7322</v>
          </cell>
          <cell r="B78" t="str">
            <v>732</v>
          </cell>
          <cell r="D78" t="str">
            <v>EXPENDITURE</v>
          </cell>
          <cell r="E78" t="str">
            <v>2322</v>
          </cell>
          <cell r="G78" t="str">
            <v>FALSE</v>
          </cell>
          <cell r="H78" t="str">
            <v>תוכנית אב</v>
          </cell>
          <cell r="I78" t="str">
            <v>Master Plan</v>
          </cell>
          <cell r="K78" t="str">
            <v>خطة رئيسية</v>
          </cell>
        </row>
        <row r="79">
          <cell r="A79">
            <v>7323</v>
          </cell>
          <cell r="B79" t="str">
            <v>732</v>
          </cell>
          <cell r="D79" t="str">
            <v>EXPENDITURE</v>
          </cell>
          <cell r="E79" t="str">
            <v>2323</v>
          </cell>
          <cell r="G79" t="str">
            <v>FALSE</v>
          </cell>
          <cell r="H79" t="str">
            <v>מדידות</v>
          </cell>
          <cell r="I79" t="str">
            <v>Land Survey Measurements</v>
          </cell>
          <cell r="K79" t="str">
            <v>قياسات</v>
          </cell>
        </row>
        <row r="80">
          <cell r="A80">
            <v>733</v>
          </cell>
          <cell r="B80" t="str">
            <v>73</v>
          </cell>
          <cell r="D80" t="str">
            <v>EXPENDITURE</v>
          </cell>
          <cell r="E80" t="str">
            <v>233</v>
          </cell>
          <cell r="G80" t="str">
            <v>TRUE</v>
          </cell>
          <cell r="H80" t="str">
            <v>רישוי ופיקוח על הבניה</v>
          </cell>
          <cell r="I80" t="str">
            <v>Construction Licensing and Supervision</v>
          </cell>
          <cell r="K80" t="str">
            <v>منح التراخيص والإشراف على البناء</v>
          </cell>
        </row>
        <row r="81">
          <cell r="A81">
            <v>7331</v>
          </cell>
          <cell r="B81" t="str">
            <v>733</v>
          </cell>
          <cell r="D81" t="str">
            <v>EXPENDITURE</v>
          </cell>
          <cell r="E81" t="str">
            <v>2331</v>
          </cell>
          <cell r="G81" t="str">
            <v>FALSE</v>
          </cell>
          <cell r="H81" t="str">
            <v>אגרות, רישיונות בניה</v>
          </cell>
          <cell r="I81" t="str">
            <v>Construction Licensing Fees</v>
          </cell>
          <cell r="K81" t="str">
            <v>الرسوم، وتراخيص البناء</v>
          </cell>
        </row>
        <row r="82">
          <cell r="A82">
            <v>7332</v>
          </cell>
          <cell r="B82" t="str">
            <v>733</v>
          </cell>
          <cell r="D82" t="str">
            <v>EXPENDITURE</v>
          </cell>
          <cell r="E82" t="str">
            <v>2332</v>
          </cell>
          <cell r="G82" t="str">
            <v>FALSE</v>
          </cell>
          <cell r="H82" t="str">
            <v>פקוח על הבניה</v>
          </cell>
          <cell r="I82" t="str">
            <v>Construction Supervision</v>
          </cell>
          <cell r="K82" t="str">
            <v>الإشراف على البناء</v>
          </cell>
        </row>
        <row r="83">
          <cell r="A83">
            <v>7333</v>
          </cell>
          <cell r="B83" t="str">
            <v>733</v>
          </cell>
          <cell r="D83" t="str">
            <v>EXPENDITURE</v>
          </cell>
          <cell r="E83" t="str">
            <v>2333</v>
          </cell>
          <cell r="G83" t="str">
            <v>FALSE</v>
          </cell>
          <cell r="H83" t="str">
            <v>פיקוח על בנינים מסוכנים</v>
          </cell>
          <cell r="I83" t="str">
            <v>Dangerous Buildings Supervision</v>
          </cell>
          <cell r="K83" t="str">
            <v>الإشراف على المباني الخطرة</v>
          </cell>
        </row>
        <row r="84">
          <cell r="A84">
            <v>7334</v>
          </cell>
          <cell r="B84" t="str">
            <v>733</v>
          </cell>
          <cell r="D84" t="str">
            <v>EXPENDITURE</v>
          </cell>
          <cell r="E84" t="str">
            <v>2334</v>
          </cell>
          <cell r="G84" t="str">
            <v>FALSE</v>
          </cell>
          <cell r="H84" t="str">
            <v>ועדה מקומית לתכנון ובניה</v>
          </cell>
          <cell r="I84" t="str">
            <v>Local Planning and Construction Committee</v>
          </cell>
          <cell r="K84" t="str">
            <v>اللجنة المحلية للتخطيط والبناء</v>
          </cell>
        </row>
        <row r="85">
          <cell r="A85">
            <v>734</v>
          </cell>
          <cell r="B85" t="str">
            <v>73</v>
          </cell>
          <cell r="D85" t="str">
            <v>EXPENDITURE</v>
          </cell>
          <cell r="E85" t="str">
            <v>234</v>
          </cell>
          <cell r="G85" t="str">
            <v>TRUE</v>
          </cell>
          <cell r="H85" t="str">
            <v>רישוי עסקים</v>
          </cell>
          <cell r="I85" t="str">
            <v>Business Permits</v>
          </cell>
        </row>
        <row r="86">
          <cell r="A86">
            <v>74</v>
          </cell>
          <cell r="B86" t="str">
            <v>7</v>
          </cell>
          <cell r="D86" t="str">
            <v>EXPENDITURE</v>
          </cell>
          <cell r="E86" t="str">
            <v>24</v>
          </cell>
          <cell r="G86" t="str">
            <v>TRUE</v>
          </cell>
          <cell r="H86" t="str">
            <v>נכסים ציבוריים</v>
          </cell>
          <cell r="I86" t="str">
            <v>Public Assets</v>
          </cell>
          <cell r="K86" t="str">
            <v>ممتلكات عامة</v>
          </cell>
        </row>
        <row r="87">
          <cell r="A87">
            <v>741</v>
          </cell>
          <cell r="B87" t="str">
            <v>74</v>
          </cell>
          <cell r="D87" t="str">
            <v>EXPENDITURE</v>
          </cell>
          <cell r="E87" t="str">
            <v>241</v>
          </cell>
          <cell r="G87" t="str">
            <v>TRUE</v>
          </cell>
          <cell r="H87" t="str">
            <v>מינהל נכסים ציבוריים</v>
          </cell>
          <cell r="I87" t="str">
            <v>Public Assets Administration</v>
          </cell>
          <cell r="K87" t="str">
            <v>إدارة ممتلكات عامة</v>
          </cell>
        </row>
        <row r="88">
          <cell r="A88">
            <v>742</v>
          </cell>
          <cell r="B88" t="str">
            <v>74</v>
          </cell>
          <cell r="D88" t="str">
            <v>EXPENDITURE</v>
          </cell>
          <cell r="E88" t="str">
            <v>242</v>
          </cell>
          <cell r="G88" t="str">
            <v>TRUE</v>
          </cell>
          <cell r="H88" t="str">
            <v>דרכים ומדרכות</v>
          </cell>
          <cell r="I88" t="str">
            <v>Roads and Pavements</v>
          </cell>
          <cell r="K88" t="str">
            <v>طرق والأرصفة</v>
          </cell>
        </row>
        <row r="89">
          <cell r="A89">
            <v>7421</v>
          </cell>
          <cell r="B89" t="str">
            <v>742</v>
          </cell>
          <cell r="D89" t="str">
            <v>EXPENDITURE</v>
          </cell>
          <cell r="E89" t="str">
            <v>2421</v>
          </cell>
          <cell r="G89" t="str">
            <v>FALSE</v>
          </cell>
          <cell r="H89" t="str">
            <v>אחזקת כבישים עורקים</v>
          </cell>
          <cell r="I89" t="str">
            <v>Main Road Maintenance</v>
          </cell>
          <cell r="K89" t="str">
            <v>صيانة الطرق الشريانية</v>
          </cell>
        </row>
        <row r="90">
          <cell r="A90">
            <v>7422</v>
          </cell>
          <cell r="B90" t="str">
            <v>742</v>
          </cell>
          <cell r="D90" t="str">
            <v>EXPENDITURE</v>
          </cell>
          <cell r="E90" t="str">
            <v>2422</v>
          </cell>
          <cell r="G90" t="str">
            <v>FALSE</v>
          </cell>
          <cell r="H90" t="str">
            <v>אחזקת כבישים פנימיים ומדרכות</v>
          </cell>
          <cell r="I90" t="str">
            <v>Internal Road and Pavement Maintenance</v>
          </cell>
          <cell r="K90" t="str">
            <v>صيانة الطرق الداخلية والأرصفة</v>
          </cell>
        </row>
        <row r="91">
          <cell r="A91">
            <v>743</v>
          </cell>
          <cell r="B91" t="str">
            <v>74</v>
          </cell>
          <cell r="D91" t="str">
            <v>EXPENDITURE</v>
          </cell>
          <cell r="E91" t="str">
            <v>243</v>
          </cell>
          <cell r="G91" t="str">
            <v>TRUE</v>
          </cell>
          <cell r="H91" t="str">
            <v>תאורת רחובות</v>
          </cell>
          <cell r="I91" t="str">
            <v>Street Lighting</v>
          </cell>
          <cell r="K91" t="str">
            <v>إنارة الشوارع</v>
          </cell>
        </row>
        <row r="92">
          <cell r="A92">
            <v>744</v>
          </cell>
          <cell r="B92" t="str">
            <v>74</v>
          </cell>
          <cell r="D92" t="str">
            <v>EXPENDITURE</v>
          </cell>
          <cell r="E92" t="str">
            <v>244</v>
          </cell>
          <cell r="G92" t="str">
            <v>TRUE</v>
          </cell>
          <cell r="H92" t="str">
            <v>בטיחות בדרכים</v>
          </cell>
          <cell r="I92" t="str">
            <v>Road Safety</v>
          </cell>
          <cell r="K92" t="str">
            <v>أمن في الطرق</v>
          </cell>
        </row>
        <row r="93">
          <cell r="A93">
            <v>7441</v>
          </cell>
          <cell r="B93" t="str">
            <v>744</v>
          </cell>
          <cell r="D93" t="str">
            <v>EXPENDITURE</v>
          </cell>
          <cell r="E93" t="str">
            <v>2441</v>
          </cell>
          <cell r="G93" t="str">
            <v>FALSE</v>
          </cell>
          <cell r="H93" t="str">
            <v>תחזוקת רמזורים ואיי תנועה</v>
          </cell>
          <cell r="I93" t="str">
            <v>Traffic Light and Road Isle Maintenance</v>
          </cell>
          <cell r="K93" t="str">
            <v>صيانة إشارات المرور وجزر الحركة</v>
          </cell>
        </row>
        <row r="94">
          <cell r="A94">
            <v>7442</v>
          </cell>
          <cell r="B94" t="str">
            <v>744</v>
          </cell>
          <cell r="D94" t="str">
            <v>EXPENDITURE</v>
          </cell>
          <cell r="E94" t="str">
            <v>2442</v>
          </cell>
          <cell r="G94" t="b">
            <v>0</v>
          </cell>
          <cell r="H94" t="str">
            <v>תחזוקת מעברים תת קרקעיים וגשרים</v>
          </cell>
          <cell r="I94" t="str">
            <v>Underground Passage and Bridge Maintenance</v>
          </cell>
          <cell r="K94" t="str">
            <v>صيانة الأنفاق والجسور</v>
          </cell>
        </row>
        <row r="95">
          <cell r="A95">
            <v>7443</v>
          </cell>
          <cell r="B95" t="str">
            <v>744</v>
          </cell>
          <cell r="D95" t="str">
            <v>EXPENDITURE</v>
          </cell>
          <cell r="E95" t="str">
            <v>2443</v>
          </cell>
          <cell r="G95" t="str">
            <v>FALSE</v>
          </cell>
          <cell r="H95" t="str">
            <v>מעקות ואמצעי בטיחות</v>
          </cell>
          <cell r="I95" t="str">
            <v>Banisters and Safety Devices</v>
          </cell>
          <cell r="K95" t="str">
            <v>السور وتدابير السلامة</v>
          </cell>
        </row>
        <row r="96">
          <cell r="A96">
            <v>7444</v>
          </cell>
          <cell r="B96" t="str">
            <v>744</v>
          </cell>
          <cell r="D96" t="str">
            <v>EXPENDITURE</v>
          </cell>
          <cell r="E96" t="str">
            <v>2444</v>
          </cell>
          <cell r="G96" t="str">
            <v>FALSE</v>
          </cell>
          <cell r="H96" t="str">
            <v>שלטים תמרורים וסימוני כבישים</v>
          </cell>
          <cell r="I96" t="str">
            <v>Sign Posts Traffic Signs and Road Marking</v>
          </cell>
          <cell r="K96" t="str">
            <v>علامات الطريق  وإشارات المرور</v>
          </cell>
        </row>
        <row r="97">
          <cell r="A97">
            <v>7445</v>
          </cell>
          <cell r="B97" t="str">
            <v>744</v>
          </cell>
          <cell r="D97" t="str">
            <v>EXPENDITURE</v>
          </cell>
          <cell r="E97" t="str">
            <v>2445</v>
          </cell>
          <cell r="G97" t="str">
            <v>FALSE</v>
          </cell>
          <cell r="H97" t="str">
            <v>מטה בטיחות עירוני</v>
          </cell>
          <cell r="I97" t="str">
            <v>Municipal Safety Headquarters</v>
          </cell>
          <cell r="K97" t="str">
            <v>قيادة السلامة البلدية</v>
          </cell>
        </row>
        <row r="98">
          <cell r="A98">
            <v>745</v>
          </cell>
          <cell r="B98" t="str">
            <v>74</v>
          </cell>
          <cell r="D98" t="str">
            <v>EXPENDITURE</v>
          </cell>
          <cell r="E98" t="str">
            <v>245</v>
          </cell>
          <cell r="G98" t="str">
            <v>TRUE</v>
          </cell>
          <cell r="H98" t="str">
            <v>תיעול וניקוז</v>
          </cell>
          <cell r="I98" t="str">
            <v>Canalization and Drainage</v>
          </cell>
          <cell r="K98" t="str">
            <v>المجاري والصرف</v>
          </cell>
        </row>
        <row r="99">
          <cell r="A99">
            <v>746</v>
          </cell>
          <cell r="B99" t="str">
            <v>74</v>
          </cell>
          <cell r="D99" t="str">
            <v>EXPENDITURE</v>
          </cell>
          <cell r="E99" t="str">
            <v>246</v>
          </cell>
          <cell r="G99" t="str">
            <v>TRUE</v>
          </cell>
          <cell r="H99" t="str">
            <v>גנים ונטיעות</v>
          </cell>
          <cell r="I99" t="str">
            <v>Parks and Planting</v>
          </cell>
          <cell r="K99" t="str">
            <v>حدائق وزراعة</v>
          </cell>
        </row>
        <row r="100">
          <cell r="A100">
            <v>7461</v>
          </cell>
          <cell r="B100" t="str">
            <v>746</v>
          </cell>
          <cell r="D100" t="str">
            <v>EXPENDITURE</v>
          </cell>
          <cell r="E100" t="str">
            <v>2461</v>
          </cell>
          <cell r="G100" t="str">
            <v>FALSE</v>
          </cell>
          <cell r="H100" t="str">
            <v>גינות ציבוריות</v>
          </cell>
          <cell r="I100" t="str">
            <v>Public Parks</v>
          </cell>
          <cell r="K100" t="str">
            <v>حدائق عامة</v>
          </cell>
        </row>
        <row r="101">
          <cell r="A101">
            <v>7462</v>
          </cell>
          <cell r="B101" t="str">
            <v>746</v>
          </cell>
          <cell r="D101" t="str">
            <v>EXPENDITURE</v>
          </cell>
          <cell r="E101" t="str">
            <v>2462</v>
          </cell>
          <cell r="G101" t="str">
            <v>FALSE</v>
          </cell>
          <cell r="H101" t="str">
            <v>טיפוח פינות נוי</v>
          </cell>
          <cell r="I101" t="str">
            <v>Street Flora Cultivation</v>
          </cell>
          <cell r="K101" t="str">
            <v>العناية بزوايا زخرفية</v>
          </cell>
        </row>
        <row r="102">
          <cell r="A102">
            <v>7463</v>
          </cell>
          <cell r="B102" t="str">
            <v>746</v>
          </cell>
          <cell r="D102" t="str">
            <v>EXPENDITURE</v>
          </cell>
          <cell r="E102" t="str">
            <v>2463</v>
          </cell>
          <cell r="G102" t="str">
            <v>FALSE</v>
          </cell>
          <cell r="H102" t="str">
            <v>מזרקות ואלמנטי רחוב אומנותיים</v>
          </cell>
          <cell r="I102" t="str">
            <v>Water Fountains and Art Street Elements</v>
          </cell>
          <cell r="K102" t="str">
            <v>نوافير وعناصر شارع فنية</v>
          </cell>
        </row>
        <row r="103">
          <cell r="A103">
            <v>7464</v>
          </cell>
          <cell r="B103" t="str">
            <v>746</v>
          </cell>
          <cell r="D103" t="str">
            <v>EXPENDITURE</v>
          </cell>
          <cell r="E103" t="str">
            <v>2464</v>
          </cell>
          <cell r="G103" t="str">
            <v>FALSE</v>
          </cell>
          <cell r="H103" t="str">
            <v>ריהוט רחוב ומתקני משחקים</v>
          </cell>
          <cell r="I103" t="str">
            <v>Street furniture and Game Installations</v>
          </cell>
          <cell r="K103" t="str">
            <v>أثاث الشوارع ومعدات الملعب</v>
          </cell>
        </row>
        <row r="104">
          <cell r="A104">
            <v>747</v>
          </cell>
          <cell r="B104" t="str">
            <v>74</v>
          </cell>
          <cell r="D104" t="str">
            <v>EXPENDITURE</v>
          </cell>
          <cell r="E104" t="str">
            <v>247</v>
          </cell>
          <cell r="G104" t="str">
            <v>TRUE</v>
          </cell>
          <cell r="H104" t="str">
            <v>חופים, בריכות ומרחצאות</v>
          </cell>
          <cell r="I104" t="str">
            <v>Beaches, Public Pools and Baths</v>
          </cell>
          <cell r="K104" t="str">
            <v>شواطئ, برك سباحة والحمامات</v>
          </cell>
        </row>
        <row r="105">
          <cell r="A105">
            <v>7472</v>
          </cell>
          <cell r="B105" t="str">
            <v>747</v>
          </cell>
          <cell r="D105" t="str">
            <v>EXPENDITURE</v>
          </cell>
          <cell r="E105" t="str">
            <v>2472</v>
          </cell>
          <cell r="G105" t="str">
            <v>FALSE</v>
          </cell>
          <cell r="H105" t="str">
            <v>חופי רחצה</v>
          </cell>
          <cell r="I105" t="str">
            <v>Beaches</v>
          </cell>
          <cell r="K105" t="str">
            <v>شواطئ</v>
          </cell>
        </row>
        <row r="106">
          <cell r="A106">
            <v>7473</v>
          </cell>
          <cell r="B106" t="str">
            <v>747</v>
          </cell>
          <cell r="D106" t="str">
            <v>EXPENDITURE</v>
          </cell>
          <cell r="E106" t="str">
            <v>2473</v>
          </cell>
          <cell r="G106" t="str">
            <v>FALSE</v>
          </cell>
          <cell r="H106" t="str">
            <v>בריכות שחיה</v>
          </cell>
          <cell r="I106" t="str">
            <v>Swimming Pools</v>
          </cell>
          <cell r="K106" t="str">
            <v>برك سباحة</v>
          </cell>
        </row>
        <row r="107">
          <cell r="A107">
            <v>7474</v>
          </cell>
          <cell r="B107" t="str">
            <v>747</v>
          </cell>
          <cell r="D107" t="str">
            <v>EXPENDITURE</v>
          </cell>
          <cell r="E107" t="str">
            <v>2474</v>
          </cell>
          <cell r="G107" t="str">
            <v>FALSE</v>
          </cell>
          <cell r="H107" t="str">
            <v>מרחצאות</v>
          </cell>
          <cell r="I107" t="str">
            <v>Public Baths</v>
          </cell>
          <cell r="K107" t="str">
            <v>حمامات</v>
          </cell>
        </row>
        <row r="108">
          <cell r="A108">
            <v>748</v>
          </cell>
          <cell r="B108" t="str">
            <v>74</v>
          </cell>
          <cell r="D108" t="str">
            <v>EXPENDITURE</v>
          </cell>
          <cell r="E108" t="str">
            <v>248</v>
          </cell>
          <cell r="G108" t="str">
            <v>TRUE</v>
          </cell>
          <cell r="H108" t="str">
            <v>בתי עלמין</v>
          </cell>
          <cell r="I108" t="str">
            <v>Cemeteries</v>
          </cell>
          <cell r="K108" t="str">
            <v>مقابر</v>
          </cell>
        </row>
        <row r="109">
          <cell r="A109">
            <v>749</v>
          </cell>
          <cell r="B109" t="str">
            <v>74</v>
          </cell>
          <cell r="D109" t="str">
            <v>EXPENDITURE</v>
          </cell>
          <cell r="E109" t="str">
            <v>249</v>
          </cell>
          <cell r="G109" t="str">
            <v>TRUE</v>
          </cell>
          <cell r="H109" t="str">
            <v>נכסים ציבוריים אחרים</v>
          </cell>
          <cell r="I109" t="str">
            <v>Other Public Assets</v>
          </cell>
          <cell r="K109" t="str">
            <v>الأصول العامة الأخرى</v>
          </cell>
        </row>
        <row r="110">
          <cell r="A110">
            <v>75</v>
          </cell>
          <cell r="B110" t="str">
            <v>7</v>
          </cell>
          <cell r="D110" t="str">
            <v>EXPENDITURE</v>
          </cell>
          <cell r="E110" t="str">
            <v>25</v>
          </cell>
          <cell r="G110" t="str">
            <v>TRUE</v>
          </cell>
          <cell r="H110" t="str">
            <v>חגיגות מבצעים ואירועים</v>
          </cell>
          <cell r="I110" t="str">
            <v>Celebrations Projects and Events</v>
          </cell>
          <cell r="K110" t="str">
            <v>احتفالات كبيرة واحداث</v>
          </cell>
        </row>
        <row r="111">
          <cell r="A111">
            <v>751</v>
          </cell>
          <cell r="B111" t="str">
            <v>75</v>
          </cell>
          <cell r="D111" t="str">
            <v>EXPENDITURE</v>
          </cell>
          <cell r="E111" t="str">
            <v>251</v>
          </cell>
          <cell r="G111" t="str">
            <v>FALSE</v>
          </cell>
          <cell r="H111" t="str">
            <v>חגיגות יום העצמאות</v>
          </cell>
          <cell r="I111" t="str">
            <v>Independence Day Celebrations</v>
          </cell>
          <cell r="K111" t="str">
            <v>احتفالات عيد الاستقلال</v>
          </cell>
        </row>
        <row r="112">
          <cell r="A112">
            <v>752</v>
          </cell>
          <cell r="B112" t="str">
            <v>75</v>
          </cell>
          <cell r="D112" t="str">
            <v>EXPENDITURE</v>
          </cell>
          <cell r="E112" t="str">
            <v>252</v>
          </cell>
          <cell r="G112" t="str">
            <v>FALSE</v>
          </cell>
          <cell r="H112" t="str">
            <v>חגיגות וטכסים אחרים</v>
          </cell>
          <cell r="I112" t="str">
            <v>Celebrations and other Ceremonies</v>
          </cell>
          <cell r="K112" t="str">
            <v>الاحتفالات وغيرها من الطقوس</v>
          </cell>
        </row>
        <row r="113">
          <cell r="A113">
            <v>753</v>
          </cell>
          <cell r="B113" t="str">
            <v>75</v>
          </cell>
          <cell r="D113" t="str">
            <v>EXPENDITURE</v>
          </cell>
          <cell r="E113" t="str">
            <v>253</v>
          </cell>
          <cell r="G113" t="str">
            <v>FALSE</v>
          </cell>
          <cell r="H113" t="str">
            <v>פעולות אימוץ</v>
          </cell>
          <cell r="I113" t="str">
            <v>Adoption Events/Activities</v>
          </cell>
          <cell r="K113" t="str">
            <v>تطبيقات تبني</v>
          </cell>
        </row>
        <row r="114">
          <cell r="A114">
            <v>754</v>
          </cell>
          <cell r="B114" t="str">
            <v>75</v>
          </cell>
          <cell r="D114" t="str">
            <v>EXPENDITURE</v>
          </cell>
          <cell r="E114" t="str">
            <v>254</v>
          </cell>
          <cell r="G114" t="str">
            <v>FALSE</v>
          </cell>
          <cell r="H114" t="str">
            <v>קשרים בינלאומיים</v>
          </cell>
          <cell r="I114" t="str">
            <v>International Relations</v>
          </cell>
          <cell r="K114" t="str">
            <v>علاقات دولية</v>
          </cell>
        </row>
        <row r="115">
          <cell r="A115">
            <v>756</v>
          </cell>
          <cell r="B115" t="str">
            <v>75</v>
          </cell>
          <cell r="D115" t="str">
            <v>EXPENDITURE</v>
          </cell>
          <cell r="E115" t="str">
            <v>256</v>
          </cell>
          <cell r="G115" t="str">
            <v>FALSE</v>
          </cell>
          <cell r="H115" t="str">
            <v>כנסים ואירועים בינלאומיים</v>
          </cell>
          <cell r="I115" t="str">
            <v>International Conferences and Events</v>
          </cell>
          <cell r="K115" t="str">
            <v>المؤتمرات الدولية</v>
          </cell>
        </row>
        <row r="116">
          <cell r="A116">
            <v>76</v>
          </cell>
          <cell r="B116" t="str">
            <v>7</v>
          </cell>
          <cell r="D116" t="str">
            <v>EXPENDITURE</v>
          </cell>
          <cell r="E116" t="str">
            <v>26</v>
          </cell>
          <cell r="G116" t="str">
            <v>TRUE</v>
          </cell>
          <cell r="H116" t="str">
            <v>שירותים עירוניים שונים</v>
          </cell>
          <cell r="I116" t="str">
            <v>Various Municipal Services</v>
          </cell>
          <cell r="K116" t="str">
            <v>خدمات حضرية مختلفة</v>
          </cell>
        </row>
        <row r="117">
          <cell r="A117">
            <v>761</v>
          </cell>
          <cell r="B117" t="str">
            <v>76</v>
          </cell>
          <cell r="D117" t="str">
            <v>EXPENDITURE</v>
          </cell>
          <cell r="E117" t="str">
            <v>261</v>
          </cell>
          <cell r="G117" t="str">
            <v>TRUE</v>
          </cell>
          <cell r="H117" t="str">
            <v>מוקד עירוני</v>
          </cell>
          <cell r="I117" t="str">
            <v>Municipal Help Center/call line</v>
          </cell>
          <cell r="K117" t="str">
            <v>مركز حضري</v>
          </cell>
        </row>
        <row r="118">
          <cell r="A118">
            <v>762</v>
          </cell>
          <cell r="B118" t="str">
            <v>76</v>
          </cell>
          <cell r="D118" t="str">
            <v>EXPENDITURE</v>
          </cell>
          <cell r="E118" t="str">
            <v>262</v>
          </cell>
          <cell r="G118" t="str">
            <v>TRUE</v>
          </cell>
          <cell r="H118" t="str">
            <v>מידע לציבור</v>
          </cell>
          <cell r="I118" t="str">
            <v>Information for the Public</v>
          </cell>
          <cell r="K118" t="str">
            <v>معلومات للجمهور</v>
          </cell>
        </row>
        <row r="119">
          <cell r="A119">
            <v>764</v>
          </cell>
          <cell r="B119" t="str">
            <v>76</v>
          </cell>
          <cell r="D119" t="str">
            <v>EXPENDITURE</v>
          </cell>
          <cell r="E119" t="str">
            <v>264</v>
          </cell>
          <cell r="G119" t="str">
            <v>TRUE</v>
          </cell>
          <cell r="H119" t="str">
            <v>תרבות הדיור</v>
          </cell>
          <cell r="I119" t="str">
            <v>Association for the Culture of Living</v>
          </cell>
          <cell r="K119" t="str">
            <v>ثقافة السكن</v>
          </cell>
        </row>
        <row r="120">
          <cell r="A120">
            <v>765</v>
          </cell>
          <cell r="B120" t="str">
            <v>76</v>
          </cell>
          <cell r="D120" t="str">
            <v>EXPENDITURE</v>
          </cell>
          <cell r="E120" t="str">
            <v>265</v>
          </cell>
          <cell r="G120" t="str">
            <v>TRUE</v>
          </cell>
          <cell r="H120" t="str">
            <v>מוסדות כלליים</v>
          </cell>
          <cell r="I120" t="str">
            <v>General Institutions</v>
          </cell>
          <cell r="K120" t="str">
            <v>المؤسسات العامة</v>
          </cell>
        </row>
        <row r="121">
          <cell r="A121">
            <v>766</v>
          </cell>
          <cell r="B121" t="str">
            <v>76</v>
          </cell>
          <cell r="D121" t="str">
            <v>EXPENDITURE</v>
          </cell>
          <cell r="E121" t="str">
            <v>266</v>
          </cell>
          <cell r="G121" t="str">
            <v>TRUE</v>
          </cell>
          <cell r="H121" t="str">
            <v>ועדים מקומיים</v>
          </cell>
          <cell r="I121" t="str">
            <v>Local Committees</v>
          </cell>
          <cell r="K121" t="str">
            <v>اللجان المحلية</v>
          </cell>
        </row>
        <row r="122">
          <cell r="A122">
            <v>767</v>
          </cell>
          <cell r="B122" t="str">
            <v>76</v>
          </cell>
          <cell r="D122" t="str">
            <v>EXPENDITURE</v>
          </cell>
          <cell r="E122" t="str">
            <v>267</v>
          </cell>
          <cell r="G122" t="str">
            <v>TRUE</v>
          </cell>
          <cell r="H122" t="str">
            <v>בטוח אלמנטרי לרשות</v>
          </cell>
          <cell r="I122" t="str">
            <v>Municipality Elementary Insurance</v>
          </cell>
          <cell r="K122" t="str">
            <v>بلدية التأمين الابتدائية</v>
          </cell>
        </row>
        <row r="123">
          <cell r="A123">
            <v>768</v>
          </cell>
          <cell r="B123" t="str">
            <v>76</v>
          </cell>
          <cell r="D123" t="str">
            <v>EXPENDITURE</v>
          </cell>
          <cell r="E123" t="str">
            <v>268</v>
          </cell>
          <cell r="G123" t="str">
            <v>TRUE</v>
          </cell>
          <cell r="H123" t="str">
            <v>מפעם - מרכז הדרכה אזורי</v>
          </cell>
          <cell r="I123" t="str">
            <v>Mafa'am - Regional Training Center</v>
          </cell>
          <cell r="K123" t="str">
            <v>مفعم -مركز الإرشاد الإقليمي</v>
          </cell>
        </row>
        <row r="124">
          <cell r="A124">
            <v>769</v>
          </cell>
          <cell r="B124" t="str">
            <v>76</v>
          </cell>
          <cell r="D124" t="str">
            <v>EXPENDITURE</v>
          </cell>
          <cell r="E124" t="str">
            <v>269</v>
          </cell>
          <cell r="G124" t="str">
            <v>TRUE</v>
          </cell>
          <cell r="H124" t="str">
            <v>שירותים שונים</v>
          </cell>
          <cell r="I124" t="str">
            <v>Various Services</v>
          </cell>
          <cell r="K124" t="str">
            <v>الخدمات المختلفة</v>
          </cell>
        </row>
        <row r="125">
          <cell r="A125">
            <v>77</v>
          </cell>
          <cell r="B125" t="str">
            <v>7</v>
          </cell>
          <cell r="D125" t="str">
            <v>EXPENDITURE</v>
          </cell>
          <cell r="E125" t="str">
            <v>27</v>
          </cell>
          <cell r="G125" t="str">
            <v>TRUE</v>
          </cell>
          <cell r="H125" t="str">
            <v>פיתוח כלכלי</v>
          </cell>
          <cell r="I125" t="str">
            <v>Economic Development</v>
          </cell>
          <cell r="K125" t="str">
            <v>التنمية الاقتصادية</v>
          </cell>
        </row>
        <row r="126">
          <cell r="A126">
            <v>771</v>
          </cell>
          <cell r="B126" t="str">
            <v>77</v>
          </cell>
          <cell r="D126" t="str">
            <v>EXPENDITURE</v>
          </cell>
          <cell r="E126" t="str">
            <v>271</v>
          </cell>
          <cell r="G126" t="str">
            <v>FALSE</v>
          </cell>
          <cell r="H126" t="str">
            <v>עידוד קייט ותיירות</v>
          </cell>
          <cell r="I126" t="str">
            <v>Recreation and Tourism Promotion</v>
          </cell>
          <cell r="K126" t="str">
            <v>الترفيه والدعم السياحي</v>
          </cell>
        </row>
        <row r="127">
          <cell r="A127">
            <v>772</v>
          </cell>
          <cell r="B127" t="str">
            <v>77</v>
          </cell>
          <cell r="D127" t="str">
            <v>EXPENDITURE</v>
          </cell>
          <cell r="E127" t="str">
            <v>272</v>
          </cell>
          <cell r="G127" t="str">
            <v>FALSE</v>
          </cell>
          <cell r="H127" t="str">
            <v>עידוד תעשיה ומלאכה</v>
          </cell>
          <cell r="I127" t="str">
            <v>Industry and Handicraft Promotion</v>
          </cell>
          <cell r="K127" t="str">
            <v>تشجيع الصناعة والحرف اليدوية</v>
          </cell>
        </row>
        <row r="128">
          <cell r="A128">
            <v>773</v>
          </cell>
          <cell r="B128" t="str">
            <v>77</v>
          </cell>
          <cell r="D128" t="str">
            <v>EXPENDITURE</v>
          </cell>
          <cell r="E128" t="str">
            <v>273</v>
          </cell>
          <cell r="G128" t="str">
            <v>FALSE</v>
          </cell>
          <cell r="H128" t="str">
            <v>חברות עירוניות</v>
          </cell>
          <cell r="I128" t="str">
            <v>Municipal Companies/Corporates</v>
          </cell>
          <cell r="K128" t="str">
            <v>الشركات البلدية</v>
          </cell>
        </row>
        <row r="129">
          <cell r="A129">
            <v>7731</v>
          </cell>
          <cell r="B129" t="str">
            <v>773</v>
          </cell>
          <cell r="D129" t="str">
            <v>EXPENDITURE</v>
          </cell>
          <cell r="E129" t="str">
            <v>2731</v>
          </cell>
          <cell r="G129" t="str">
            <v>FALSE</v>
          </cell>
          <cell r="H129" t="str">
            <v>הון מניות</v>
          </cell>
          <cell r="I129" t="str">
            <v>Shares Capital</v>
          </cell>
          <cell r="K129" t="str">
            <v>رأس المال</v>
          </cell>
        </row>
        <row r="130">
          <cell r="A130">
            <v>7732</v>
          </cell>
          <cell r="B130" t="str">
            <v>773</v>
          </cell>
          <cell r="D130" t="str">
            <v>EXPENDITURE</v>
          </cell>
          <cell r="E130" t="str">
            <v>2732</v>
          </cell>
          <cell r="G130" t="str">
            <v>FALSE</v>
          </cell>
          <cell r="H130" t="str">
            <v>הלוואות בעלים ושטרי הון</v>
          </cell>
          <cell r="I130" t="str">
            <v>Owners' Loans and Capital Notes</v>
          </cell>
          <cell r="K130" t="str">
            <v>قروض المساهمين، وتلاحظ العاصمة</v>
          </cell>
        </row>
        <row r="131">
          <cell r="A131">
            <v>78</v>
          </cell>
          <cell r="B131" t="str">
            <v>7</v>
          </cell>
          <cell r="D131" t="str">
            <v>EXPENDITURE</v>
          </cell>
          <cell r="E131" t="str">
            <v>28</v>
          </cell>
          <cell r="G131" t="str">
            <v>TRUE</v>
          </cell>
          <cell r="H131" t="str">
            <v>פיקוח עירוני</v>
          </cell>
          <cell r="I131" t="str">
            <v>Municipal Supervision</v>
          </cell>
          <cell r="K131" t="str">
            <v>تفتيش البلدية</v>
          </cell>
        </row>
        <row r="132">
          <cell r="A132">
            <v>781</v>
          </cell>
          <cell r="B132" t="str">
            <v>78</v>
          </cell>
          <cell r="D132" t="str">
            <v>EXPENDITURE</v>
          </cell>
          <cell r="E132" t="str">
            <v>281</v>
          </cell>
          <cell r="G132" t="str">
            <v>FALSE</v>
          </cell>
          <cell r="H132" t="str">
            <v>פיקוח על חוקי עזר</v>
          </cell>
          <cell r="I132" t="str">
            <v>Supervision of By-Laws</v>
          </cell>
          <cell r="K132" t="str">
            <v>الإشراف على اللائحة الداخلية</v>
          </cell>
        </row>
        <row r="133">
          <cell r="A133">
            <v>782</v>
          </cell>
          <cell r="B133" t="str">
            <v>78</v>
          </cell>
          <cell r="D133" t="str">
            <v>EXPENDITURE</v>
          </cell>
          <cell r="E133" t="str">
            <v>282</v>
          </cell>
          <cell r="G133" t="str">
            <v>FALSE</v>
          </cell>
          <cell r="H133" t="str">
            <v>בית משפט עירוני</v>
          </cell>
          <cell r="I133" t="str">
            <v>Municipal Court</v>
          </cell>
          <cell r="K133" t="str">
            <v>محكمة البلدية</v>
          </cell>
        </row>
        <row r="134">
          <cell r="A134">
            <v>79</v>
          </cell>
          <cell r="B134" t="str">
            <v>7</v>
          </cell>
          <cell r="D134" t="str">
            <v>EXPENDITURE</v>
          </cell>
          <cell r="E134" t="str">
            <v>29</v>
          </cell>
          <cell r="G134" t="str">
            <v>TRUE</v>
          </cell>
          <cell r="H134" t="str">
            <v>שירותים חקלאיים</v>
          </cell>
          <cell r="I134" t="str">
            <v>Agricultural Services</v>
          </cell>
          <cell r="K134" t="str">
            <v>خدمات للمزارعين</v>
          </cell>
        </row>
        <row r="135">
          <cell r="A135">
            <v>791</v>
          </cell>
          <cell r="B135" t="str">
            <v>79</v>
          </cell>
          <cell r="D135" t="str">
            <v>EXPENDITURE</v>
          </cell>
          <cell r="E135" t="str">
            <v>291</v>
          </cell>
          <cell r="G135" t="str">
            <v>FALSE</v>
          </cell>
          <cell r="H135" t="str">
            <v>מינהל שירותים חקלאים</v>
          </cell>
          <cell r="I135" t="str">
            <v>Agricultural Services Administration</v>
          </cell>
          <cell r="K135" t="str">
            <v>إدارة خدمات المزارعين</v>
          </cell>
        </row>
        <row r="136">
          <cell r="A136">
            <v>792</v>
          </cell>
          <cell r="B136" t="str">
            <v>79</v>
          </cell>
          <cell r="D136" t="str">
            <v>EXPENDITURE</v>
          </cell>
          <cell r="E136" t="str">
            <v>292</v>
          </cell>
          <cell r="G136" t="str">
            <v>FALSE</v>
          </cell>
          <cell r="H136" t="str">
            <v>שרות השדה</v>
          </cell>
          <cell r="I136" t="str">
            <v>Field Service</v>
          </cell>
          <cell r="K136" t="str">
            <v>الخدمات الميدانية</v>
          </cell>
        </row>
        <row r="137">
          <cell r="A137">
            <v>793</v>
          </cell>
          <cell r="B137" t="str">
            <v>79</v>
          </cell>
          <cell r="D137" t="str">
            <v>EXPENDITURE</v>
          </cell>
          <cell r="E137" t="str">
            <v>293</v>
          </cell>
          <cell r="G137" t="str">
            <v>FALSE</v>
          </cell>
          <cell r="H137" t="str">
            <v>מלחמה במזיקים לחקלאות</v>
          </cell>
          <cell r="I137" t="str">
            <v>Fighting Harmful Insects to the Agriculture</v>
          </cell>
          <cell r="K137" t="str">
            <v>حرب الآفات الزراعية</v>
          </cell>
        </row>
        <row r="138">
          <cell r="A138">
            <v>794</v>
          </cell>
          <cell r="B138" t="str">
            <v>79</v>
          </cell>
          <cell r="D138" t="str">
            <v>EXPENDITURE</v>
          </cell>
          <cell r="E138" t="str">
            <v>294</v>
          </cell>
          <cell r="G138" t="str">
            <v>FALSE</v>
          </cell>
          <cell r="H138" t="str">
            <v>תצפיות ותחנות ניסיונות</v>
          </cell>
          <cell r="I138" t="str">
            <v>Observation and Experiment Sites</v>
          </cell>
          <cell r="K138" t="str">
            <v>مواقع المراقبة والتجربة</v>
          </cell>
        </row>
        <row r="139">
          <cell r="A139">
            <v>795</v>
          </cell>
          <cell r="B139" t="str">
            <v>79</v>
          </cell>
          <cell r="D139" t="str">
            <v>EXPENDITURE</v>
          </cell>
          <cell r="E139" t="str">
            <v>295</v>
          </cell>
          <cell r="G139" t="str">
            <v>FALSE</v>
          </cell>
          <cell r="H139" t="str">
            <v>הדרכה חקלאית</v>
          </cell>
          <cell r="I139" t="str">
            <v>Agricultural training/support</v>
          </cell>
          <cell r="K139" t="str">
            <v>التدريب الزراعي</v>
          </cell>
        </row>
        <row r="140">
          <cell r="A140">
            <v>796</v>
          </cell>
          <cell r="B140" t="str">
            <v>79</v>
          </cell>
          <cell r="D140" t="str">
            <v>EXPENDITURE</v>
          </cell>
          <cell r="E140" t="str">
            <v>296</v>
          </cell>
          <cell r="G140" t="str">
            <v>FALSE</v>
          </cell>
          <cell r="H140" t="str">
            <v>עבודות ניקוז מקומי ואזורי</v>
          </cell>
          <cell r="I140" t="str">
            <v>Local and Regional Drainage Works</v>
          </cell>
          <cell r="K140" t="str">
            <v>تصريف الأعمال المحلية والإقليمية</v>
          </cell>
        </row>
        <row r="141">
          <cell r="A141">
            <v>797</v>
          </cell>
          <cell r="B141" t="str">
            <v>79</v>
          </cell>
          <cell r="D141" t="str">
            <v>EXPENDITURE</v>
          </cell>
          <cell r="E141" t="str">
            <v>297</v>
          </cell>
          <cell r="G141" t="str">
            <v>FALSE</v>
          </cell>
          <cell r="H141" t="str">
            <v>שמירת שדות</v>
          </cell>
          <cell r="I141" t="str">
            <v>Field Guarding</v>
          </cell>
          <cell r="K141" t="str">
            <v>حفظ الحقول</v>
          </cell>
        </row>
        <row r="142">
          <cell r="A142">
            <v>799</v>
          </cell>
          <cell r="B142" t="str">
            <v>79</v>
          </cell>
          <cell r="D142" t="str">
            <v>EXPENDITURE</v>
          </cell>
          <cell r="E142" t="str">
            <v>299</v>
          </cell>
          <cell r="G142" t="str">
            <v>FALSE</v>
          </cell>
          <cell r="H142" t="str">
            <v>שירותים חקלאיים אחרים</v>
          </cell>
          <cell r="I142" t="str">
            <v>Other Agricultural Services</v>
          </cell>
          <cell r="K142" t="str">
            <v>الخدمات الزراعية الأخرى</v>
          </cell>
        </row>
        <row r="143">
          <cell r="A143">
            <v>8</v>
          </cell>
          <cell r="D143" t="str">
            <v>EXPENDITURE</v>
          </cell>
          <cell r="E143" t="str">
            <v>3</v>
          </cell>
          <cell r="G143" t="str">
            <v>TRUE</v>
          </cell>
          <cell r="H143" t="str">
            <v>שירותים ממלכתיים</v>
          </cell>
          <cell r="I143" t="str">
            <v>State/Municipal Services</v>
          </cell>
          <cell r="K143" t="str">
            <v>الخدمات الحكومية</v>
          </cell>
        </row>
        <row r="144">
          <cell r="A144">
            <v>81</v>
          </cell>
          <cell r="B144" t="str">
            <v>8</v>
          </cell>
          <cell r="D144" t="str">
            <v>EXPENDITURE</v>
          </cell>
          <cell r="E144" t="str">
            <v>31</v>
          </cell>
          <cell r="G144" t="str">
            <v>TRUE</v>
          </cell>
          <cell r="H144" t="str">
            <v>חינוך</v>
          </cell>
          <cell r="I144" t="str">
            <v>Education</v>
          </cell>
          <cell r="K144" t="str">
            <v>تعليم</v>
          </cell>
        </row>
        <row r="145">
          <cell r="A145">
            <v>811</v>
          </cell>
          <cell r="B145" t="str">
            <v>81</v>
          </cell>
          <cell r="D145" t="str">
            <v>EXPENDITURE</v>
          </cell>
          <cell r="E145" t="str">
            <v>311</v>
          </cell>
          <cell r="G145" t="str">
            <v>TRUE</v>
          </cell>
          <cell r="H145" t="str">
            <v>מינהל החינוך</v>
          </cell>
          <cell r="I145" t="str">
            <v>Educational Administration</v>
          </cell>
          <cell r="K145" t="str">
            <v>إدارة التعليم</v>
          </cell>
        </row>
        <row r="146">
          <cell r="A146">
            <v>812</v>
          </cell>
          <cell r="B146" t="str">
            <v>81</v>
          </cell>
          <cell r="D146" t="str">
            <v>EXPENDITURE</v>
          </cell>
          <cell r="E146" t="str">
            <v>312</v>
          </cell>
          <cell r="G146" t="str">
            <v>TRUE</v>
          </cell>
          <cell r="H146" t="str">
            <v>חינוך קדם יסודי</v>
          </cell>
          <cell r="I146" t="str">
            <v>Pre-School Education</v>
          </cell>
          <cell r="K146" t="str">
            <v>التعليم قبل المدرسي</v>
          </cell>
        </row>
        <row r="147">
          <cell r="A147">
            <v>8121</v>
          </cell>
          <cell r="B147" t="str">
            <v>812</v>
          </cell>
          <cell r="D147" t="str">
            <v>EXPENDITURE</v>
          </cell>
          <cell r="G147" t="str">
            <v>FALSE</v>
          </cell>
          <cell r="H147" t="str">
            <v>מינהל החינוך הקדם יסודי</v>
          </cell>
          <cell r="I147" t="str">
            <v>Pre-School Education Administration</v>
          </cell>
          <cell r="K147" t="str">
            <v>إدارة التعليم قبل المدرسي</v>
          </cell>
        </row>
        <row r="148">
          <cell r="A148">
            <v>8122</v>
          </cell>
          <cell r="B148" t="str">
            <v>812</v>
          </cell>
          <cell r="D148" t="str">
            <v>EXPENDITURE</v>
          </cell>
          <cell r="E148" t="str">
            <v>3122</v>
          </cell>
          <cell r="G148" t="str">
            <v>FALSE</v>
          </cell>
          <cell r="H148" t="str">
            <v>גני ילדים גיל חובה</v>
          </cell>
          <cell r="I148" t="str">
            <v>Mandatory Kindergartens</v>
          </cell>
          <cell r="K148" t="str">
            <v>رياض الأطفال إلزامية</v>
          </cell>
        </row>
        <row r="149">
          <cell r="A149">
            <v>8123</v>
          </cell>
          <cell r="B149" t="str">
            <v>812</v>
          </cell>
          <cell r="D149" t="str">
            <v>EXPENDITURE</v>
          </cell>
          <cell r="E149" t="str">
            <v>3123</v>
          </cell>
          <cell r="G149" t="str">
            <v>FALSE</v>
          </cell>
          <cell r="H149" t="str">
            <v>גני ילדים טרום חובה</v>
          </cell>
          <cell r="I149" t="str">
            <v>Pre-Mandatory Kindergartens</v>
          </cell>
          <cell r="K149" t="str">
            <v>رياض الأطفال ما قبل الإلزامي</v>
          </cell>
        </row>
        <row r="150">
          <cell r="A150">
            <v>8124</v>
          </cell>
          <cell r="B150" t="str">
            <v>812</v>
          </cell>
          <cell r="D150" t="str">
            <v>EXPENDITURE</v>
          </cell>
          <cell r="E150" t="str">
            <v>3124</v>
          </cell>
          <cell r="G150" t="str">
            <v>FALSE</v>
          </cell>
          <cell r="H150" t="str">
            <v>מעונות ופעוטונים</v>
          </cell>
          <cell r="I150" t="str">
            <v>Day Care and Nursery Schools</v>
          </cell>
          <cell r="K150" t="str">
            <v>الرعاية النهارية ودور الحضانة المدارس</v>
          </cell>
        </row>
        <row r="151">
          <cell r="A151">
            <v>8125</v>
          </cell>
          <cell r="B151" t="str">
            <v>812</v>
          </cell>
          <cell r="D151" t="str">
            <v>EXPENDITURE</v>
          </cell>
          <cell r="E151" t="str">
            <v>3125</v>
          </cell>
          <cell r="G151" t="str">
            <v>FALSE</v>
          </cell>
          <cell r="H151" t="str">
            <v>גני מועדון וצהרונים</v>
          </cell>
          <cell r="I151" t="str">
            <v>Nursery School and After Nursery School Clubs</v>
          </cell>
          <cell r="K151" t="str">
            <v>نادي الحدائق وبرامج ما بعد المدرسة</v>
          </cell>
        </row>
        <row r="152">
          <cell r="A152">
            <v>8126</v>
          </cell>
          <cell r="B152" t="str">
            <v>812</v>
          </cell>
          <cell r="D152" t="str">
            <v>EXPENDITURE</v>
          </cell>
          <cell r="E152" t="str">
            <v>3126</v>
          </cell>
          <cell r="G152" t="str">
            <v>FALSE</v>
          </cell>
          <cell r="H152" t="str">
            <v>גני ילדים לחינוך מיוחד</v>
          </cell>
          <cell r="I152" t="str">
            <v>Special Education Kindergartens</v>
          </cell>
          <cell r="K152" t="str">
            <v>رياض الأطفال التربية الخاصة</v>
          </cell>
        </row>
        <row r="153">
          <cell r="A153">
            <v>8128</v>
          </cell>
          <cell r="B153" t="str">
            <v>812</v>
          </cell>
          <cell r="D153" t="str">
            <v>EXPENDITURE</v>
          </cell>
          <cell r="E153" t="str">
            <v>3128</v>
          </cell>
          <cell r="G153" t="str">
            <v>FALSE</v>
          </cell>
          <cell r="H153" t="str">
            <v>קייטנה/חודש לימודים נוסף לגנ״י</v>
          </cell>
          <cell r="I153" t="str">
            <v>Summer Camp/Additional School Month for Kindergartens</v>
          </cell>
          <cell r="K153" t="str">
            <v>مخيم صيفي / مدرسة إضافية شهر لرياض الأطفال</v>
          </cell>
        </row>
        <row r="154">
          <cell r="A154">
            <v>813</v>
          </cell>
          <cell r="B154" t="str">
            <v>81</v>
          </cell>
          <cell r="D154" t="str">
            <v>EXPENDITURE</v>
          </cell>
          <cell r="E154" t="str">
            <v>313</v>
          </cell>
          <cell r="G154" t="str">
            <v>TRUE</v>
          </cell>
          <cell r="H154" t="str">
            <v>חינוך יסודי</v>
          </cell>
          <cell r="I154" t="str">
            <v>Elementary Education</v>
          </cell>
          <cell r="K154" t="str">
            <v>التعليم الإبتدائي</v>
          </cell>
        </row>
        <row r="155">
          <cell r="A155">
            <v>8131</v>
          </cell>
          <cell r="B155" t="str">
            <v>813</v>
          </cell>
          <cell r="D155" t="str">
            <v>EXPENDITURE</v>
          </cell>
          <cell r="E155" t="str">
            <v>3131</v>
          </cell>
          <cell r="G155" t="str">
            <v>FALSE</v>
          </cell>
          <cell r="H155" t="str">
            <v>מינהל החינוך היסודי</v>
          </cell>
          <cell r="I155" t="str">
            <v>Elementary Education Administration</v>
          </cell>
          <cell r="K155" t="str">
            <v>إدارة التعليم الابتدائي</v>
          </cell>
        </row>
        <row r="156">
          <cell r="A156">
            <v>8132</v>
          </cell>
          <cell r="B156" t="str">
            <v>813</v>
          </cell>
          <cell r="D156" t="str">
            <v>EXPENDITURE</v>
          </cell>
          <cell r="E156" t="str">
            <v>3132</v>
          </cell>
          <cell r="G156" t="str">
            <v>FALSE</v>
          </cell>
          <cell r="H156" t="str">
            <v>בתי״ס יסודיים</v>
          </cell>
          <cell r="I156" t="str">
            <v>Elementary Schools</v>
          </cell>
          <cell r="K156" t="str">
            <v>المدارس الابتدائية</v>
          </cell>
        </row>
        <row r="157">
          <cell r="A157">
            <v>8133</v>
          </cell>
          <cell r="B157" t="str">
            <v>813</v>
          </cell>
          <cell r="D157" t="str">
            <v>EXPENDITURE</v>
          </cell>
          <cell r="E157" t="str">
            <v>3133</v>
          </cell>
          <cell r="G157" t="str">
            <v>FALSE</v>
          </cell>
          <cell r="H157" t="str">
            <v>חינוך מיוחד</v>
          </cell>
          <cell r="I157" t="str">
            <v>Special Education</v>
          </cell>
          <cell r="K157" t="str">
            <v>التعليم الخاص</v>
          </cell>
        </row>
        <row r="158">
          <cell r="A158">
            <v>8134</v>
          </cell>
          <cell r="B158" t="str">
            <v>813</v>
          </cell>
          <cell r="D158" t="str">
            <v>EXPENDITURE</v>
          </cell>
          <cell r="E158" t="str">
            <v>3134</v>
          </cell>
          <cell r="G158" t="str">
            <v>FALSE</v>
          </cell>
          <cell r="H158" t="str">
            <v>חוגים לתלמידים מחוננים ומוכשרים</v>
          </cell>
          <cell r="I158" t="str">
            <v>After School Gifted and Abled Students' Classes</v>
          </cell>
          <cell r="K158" t="str">
            <v>فئات الطلبة الموهوبين والمتفوقين</v>
          </cell>
        </row>
        <row r="159">
          <cell r="A159">
            <v>8135</v>
          </cell>
          <cell r="B159" t="str">
            <v>813</v>
          </cell>
          <cell r="D159" t="str">
            <v>EXPENDITURE</v>
          </cell>
          <cell r="E159" t="str">
            <v>3135</v>
          </cell>
          <cell r="G159" t="str">
            <v>FALSE</v>
          </cell>
          <cell r="H159" t="str">
            <v>ישיבות קטנות ותלמודי תורה</v>
          </cell>
          <cell r="I159" t="str">
            <v>Small Yeshivas and Talmud Torah</v>
          </cell>
          <cell r="K159" t="str">
            <v>الاجتماعات الصغيرة والتلمود التوراة</v>
          </cell>
        </row>
        <row r="160">
          <cell r="A160">
            <v>8136</v>
          </cell>
          <cell r="B160" t="str">
            <v>813</v>
          </cell>
          <cell r="D160" t="str">
            <v>EXPENDITURE</v>
          </cell>
          <cell r="E160" t="str">
            <v>3136</v>
          </cell>
          <cell r="G160" t="str">
            <v>FALSE</v>
          </cell>
          <cell r="H160" t="str">
            <v>חינוך משלים בבתי״ס</v>
          </cell>
          <cell r="I160" t="str">
            <v>Schools' Complementary Education</v>
          </cell>
          <cell r="K160" t="str">
            <v>التعليم التكميلي في المدارس</v>
          </cell>
        </row>
        <row r="161">
          <cell r="A161">
            <v>8137</v>
          </cell>
          <cell r="B161" t="str">
            <v>813</v>
          </cell>
          <cell r="D161" t="str">
            <v>EXPENDITURE</v>
          </cell>
          <cell r="E161" t="str">
            <v>3137</v>
          </cell>
          <cell r="G161" t="str">
            <v>FALSE</v>
          </cell>
          <cell r="H161" t="str">
            <v>חוות חקלאיות</v>
          </cell>
          <cell r="I161" t="str">
            <v>Agricultural Ranches</v>
          </cell>
          <cell r="K161" t="str">
            <v>المزارع</v>
          </cell>
        </row>
        <row r="162">
          <cell r="A162">
            <v>8138</v>
          </cell>
          <cell r="B162" t="str">
            <v>813</v>
          </cell>
          <cell r="D162" t="str">
            <v>EXPENDITURE</v>
          </cell>
          <cell r="E162" t="str">
            <v>3138</v>
          </cell>
          <cell r="G162" t="str">
            <v>FALSE</v>
          </cell>
          <cell r="H162" t="str">
            <v>קייטנות לימודיות וחודש לימוד נוסף</v>
          </cell>
          <cell r="I162" t="str">
            <v>Educational Summer Camps and Summer-Month Schools</v>
          </cell>
          <cell r="K162" t="str">
            <v>مخيمات تعليمية وشهر معرفة المزيد</v>
          </cell>
        </row>
        <row r="163">
          <cell r="A163">
            <v>814</v>
          </cell>
          <cell r="B163" t="str">
            <v>81</v>
          </cell>
          <cell r="D163" t="str">
            <v>EXPENDITURE</v>
          </cell>
          <cell r="E163" t="str">
            <v>314</v>
          </cell>
          <cell r="G163" t="str">
            <v>TRUE</v>
          </cell>
          <cell r="H163" t="str">
            <v>חטיבות ביניים</v>
          </cell>
          <cell r="I163" t="str">
            <v>Junior High Schools</v>
          </cell>
          <cell r="K163" t="str">
            <v>مدارس الأوسط</v>
          </cell>
        </row>
        <row r="164">
          <cell r="A164">
            <v>815</v>
          </cell>
          <cell r="B164" t="str">
            <v>81</v>
          </cell>
          <cell r="D164" t="str">
            <v>EXPENDITURE</v>
          </cell>
          <cell r="E164" t="str">
            <v>315</v>
          </cell>
          <cell r="G164" t="str">
            <v>TRUE</v>
          </cell>
          <cell r="H164" t="str">
            <v>חינוך על יסודי</v>
          </cell>
          <cell r="I164" t="str">
            <v>Senior High Schools</v>
          </cell>
          <cell r="K164" t="str">
            <v>مدرسة ثانوية</v>
          </cell>
        </row>
        <row r="165">
          <cell r="A165">
            <v>8151</v>
          </cell>
          <cell r="B165" t="str">
            <v>815</v>
          </cell>
          <cell r="D165" t="str">
            <v>EXPENDITURE</v>
          </cell>
          <cell r="E165" t="str">
            <v>3151</v>
          </cell>
          <cell r="G165" t="str">
            <v>FALSE</v>
          </cell>
          <cell r="H165" t="str">
            <v>מינהל החינוך העל יסודי</v>
          </cell>
          <cell r="I165" t="str">
            <v>Senior High Schools Administration</v>
          </cell>
          <cell r="K165" t="str">
            <v>إدارة التعليم الثانوي</v>
          </cell>
        </row>
        <row r="166">
          <cell r="A166">
            <v>8152</v>
          </cell>
          <cell r="B166" t="str">
            <v>815</v>
          </cell>
          <cell r="D166" t="str">
            <v>EXPENDITURE</v>
          </cell>
          <cell r="E166" t="str">
            <v>3152</v>
          </cell>
          <cell r="G166" t="str">
            <v>FALSE</v>
          </cell>
          <cell r="H166" t="str">
            <v>בתי״ס על יסודיים עיוניים</v>
          </cell>
          <cell r="I166" t="str">
            <v>Academic Senior High Schools</v>
          </cell>
          <cell r="K166" t="str">
            <v>المدارس الثانوية النظرية</v>
          </cell>
        </row>
        <row r="167">
          <cell r="A167">
            <v>8153</v>
          </cell>
          <cell r="B167" t="str">
            <v>815</v>
          </cell>
          <cell r="D167" t="str">
            <v>EXPENDITURE</v>
          </cell>
          <cell r="E167" t="str">
            <v>3153</v>
          </cell>
          <cell r="G167" t="str">
            <v>FALSE</v>
          </cell>
          <cell r="H167" t="str">
            <v>בתי״ס ערב על יסודיים</v>
          </cell>
          <cell r="I167" t="str">
            <v>Evening Senior High Schools</v>
          </cell>
          <cell r="K167" t="str">
            <v>المدارس المسائية للابتدائية</v>
          </cell>
        </row>
        <row r="168">
          <cell r="A168">
            <v>8154</v>
          </cell>
          <cell r="B168" t="str">
            <v>815</v>
          </cell>
          <cell r="D168" t="str">
            <v>EXPENDITURE</v>
          </cell>
          <cell r="E168" t="str">
            <v>3154</v>
          </cell>
          <cell r="G168" t="str">
            <v>FALSE</v>
          </cell>
          <cell r="H168" t="str">
            <v>ישיבות תיכוניות אולפנות ומתיבתאות</v>
          </cell>
          <cell r="I168" t="str">
            <v>High School Yeshivas, Female Students' Religious High Schools and מתיבתאות</v>
          </cell>
          <cell r="K168" t="str">
            <v>جلسات ثانوية אולפנות ומתיבתאות</v>
          </cell>
        </row>
        <row r="169">
          <cell r="A169">
            <v>8155</v>
          </cell>
          <cell r="B169" t="str">
            <v>815</v>
          </cell>
          <cell r="D169" t="str">
            <v>EXPENDITURE</v>
          </cell>
          <cell r="E169" t="str">
            <v>3155</v>
          </cell>
          <cell r="G169" t="str">
            <v>FALSE</v>
          </cell>
          <cell r="H169" t="str">
            <v>בתי״ס על יסודיים מקצועיים</v>
          </cell>
          <cell r="I169" t="str">
            <v>Vocational Senior High Schools</v>
          </cell>
          <cell r="K169" t="str">
            <v>المدارس الثانوية والمهنية</v>
          </cell>
        </row>
        <row r="170">
          <cell r="A170">
            <v>8156</v>
          </cell>
          <cell r="B170" t="str">
            <v>815</v>
          </cell>
          <cell r="D170" t="str">
            <v>EXPENDITURE</v>
          </cell>
          <cell r="E170" t="str">
            <v>3156</v>
          </cell>
          <cell r="G170" t="str">
            <v>FALSE</v>
          </cell>
          <cell r="H170" t="str">
            <v>בתי״ס על יסודיים חקלאיים</v>
          </cell>
          <cell r="I170" t="str">
            <v>Agricultural Senior High Schools</v>
          </cell>
          <cell r="K170" t="str">
            <v>المدارس الثانوية الزراعية</v>
          </cell>
        </row>
        <row r="171">
          <cell r="A171">
            <v>8157</v>
          </cell>
          <cell r="B171" t="str">
            <v>815</v>
          </cell>
          <cell r="D171" t="str">
            <v>EXPENDITURE</v>
          </cell>
          <cell r="E171" t="str">
            <v>3157</v>
          </cell>
          <cell r="G171" t="str">
            <v>FALSE</v>
          </cell>
          <cell r="H171" t="str">
            <v>בתי״ס על יסודיים מקיפים</v>
          </cell>
          <cell r="I171" t="str">
            <v>Comprehensive Senior High Schools</v>
          </cell>
          <cell r="K171" t="str">
            <v>المدارس الابتدائية الشاملة</v>
          </cell>
        </row>
        <row r="172">
          <cell r="A172">
            <v>816</v>
          </cell>
          <cell r="B172" t="str">
            <v>81</v>
          </cell>
          <cell r="D172" t="str">
            <v>EXPENDITURE</v>
          </cell>
          <cell r="E172" t="str">
            <v>316</v>
          </cell>
          <cell r="G172" t="str">
            <v>TRUE</v>
          </cell>
          <cell r="H172" t="str">
            <v>חינוך גבוה</v>
          </cell>
          <cell r="I172" t="str">
            <v>Higher Education</v>
          </cell>
          <cell r="K172" t="str">
            <v>التعليم العالي</v>
          </cell>
        </row>
        <row r="173">
          <cell r="A173">
            <v>8162</v>
          </cell>
          <cell r="B173" t="str">
            <v>816</v>
          </cell>
          <cell r="D173" t="str">
            <v>EXPENDITURE</v>
          </cell>
          <cell r="E173" t="str">
            <v>3162</v>
          </cell>
          <cell r="G173" t="str">
            <v>FALSE</v>
          </cell>
          <cell r="H173" t="str">
            <v>אוניברסיטאות</v>
          </cell>
          <cell r="I173" t="str">
            <v>Universities</v>
          </cell>
          <cell r="K173" t="str">
            <v>الجامعات</v>
          </cell>
        </row>
        <row r="174">
          <cell r="A174">
            <v>8163</v>
          </cell>
          <cell r="B174" t="str">
            <v>816</v>
          </cell>
          <cell r="D174" t="str">
            <v>EXPENDITURE</v>
          </cell>
          <cell r="E174" t="str">
            <v>3163</v>
          </cell>
          <cell r="G174" t="str">
            <v>FALSE</v>
          </cell>
          <cell r="H174" t="str">
            <v>מוסדות להשכלה טכנולוגית גבוהה</v>
          </cell>
          <cell r="I174" t="str">
            <v>Technological Higher Education Institutions</v>
          </cell>
          <cell r="K174" t="str">
            <v>مؤسسات التعليم التكنولوجي الرفيع</v>
          </cell>
        </row>
        <row r="175">
          <cell r="A175">
            <v>8164</v>
          </cell>
          <cell r="B175" t="str">
            <v>816</v>
          </cell>
          <cell r="D175" t="str">
            <v>EXPENDITURE</v>
          </cell>
          <cell r="E175" t="str">
            <v>3164</v>
          </cell>
          <cell r="G175" t="str">
            <v>FALSE</v>
          </cell>
          <cell r="H175" t="str">
            <v>ישיבות גבוהות וכוללים</v>
          </cell>
          <cell r="I175" t="str">
            <v>High Yeshivas and religious Colleges</v>
          </cell>
          <cell r="K175" t="str">
            <v>المدارس الدينية اليهودية وتشمل</v>
          </cell>
        </row>
        <row r="176">
          <cell r="A176">
            <v>8165</v>
          </cell>
          <cell r="B176" t="str">
            <v>816</v>
          </cell>
          <cell r="D176" t="str">
            <v>EXPENDITURE</v>
          </cell>
          <cell r="E176" t="str">
            <v>3165</v>
          </cell>
          <cell r="G176" t="str">
            <v>FALSE</v>
          </cell>
          <cell r="H176" t="str">
            <v>בתי מדרש למורים</v>
          </cell>
          <cell r="I176" t="str">
            <v>Teachers' Colleges</v>
          </cell>
          <cell r="K176" t="str">
            <v>بيت مدراش للمعلمين</v>
          </cell>
        </row>
        <row r="177">
          <cell r="A177">
            <v>8166</v>
          </cell>
          <cell r="B177" t="str">
            <v>816</v>
          </cell>
          <cell r="D177" t="str">
            <v>EXPENDITURE</v>
          </cell>
          <cell r="E177" t="str">
            <v>3166</v>
          </cell>
          <cell r="G177" t="str">
            <v>FALSE</v>
          </cell>
          <cell r="H177" t="str">
            <v>מכללות</v>
          </cell>
          <cell r="I177" t="str">
            <v>Colleges</v>
          </cell>
          <cell r="K177" t="str">
            <v>الكليات</v>
          </cell>
        </row>
        <row r="178">
          <cell r="A178">
            <v>8167</v>
          </cell>
          <cell r="B178" t="str">
            <v>816</v>
          </cell>
          <cell r="D178" t="str">
            <v>EXPENDITURE</v>
          </cell>
          <cell r="E178" t="str">
            <v>3167</v>
          </cell>
          <cell r="G178" t="str">
            <v>FALSE</v>
          </cell>
          <cell r="H178" t="str">
            <v>אמנות</v>
          </cell>
          <cell r="I178" t="str">
            <v>Art</v>
          </cell>
          <cell r="K178" t="str">
            <v>فن</v>
          </cell>
        </row>
        <row r="179">
          <cell r="A179">
            <v>8168</v>
          </cell>
          <cell r="B179" t="str">
            <v>816</v>
          </cell>
          <cell r="D179" t="str">
            <v>EXPENDITURE</v>
          </cell>
          <cell r="E179" t="str">
            <v>3168</v>
          </cell>
          <cell r="G179" t="str">
            <v>FALSE</v>
          </cell>
          <cell r="H179" t="str">
            <v>קרן מלגות עירונית</v>
          </cell>
          <cell r="I179" t="str">
            <v>Municipal Scholarship Fund</v>
          </cell>
          <cell r="K179" t="str">
            <v>صندوق المنح الدراسية في المناطق الحضرية</v>
          </cell>
        </row>
        <row r="180">
          <cell r="A180">
            <v>817</v>
          </cell>
          <cell r="B180" t="str">
            <v>81</v>
          </cell>
          <cell r="D180" t="str">
            <v>EXPENDITURE</v>
          </cell>
          <cell r="E180" t="str">
            <v>317</v>
          </cell>
          <cell r="G180" t="str">
            <v>TRUE</v>
          </cell>
          <cell r="H180" t="str">
            <v>שירותים נוספים לבתי״ס וגנ״י</v>
          </cell>
          <cell r="I180" t="str">
            <v>Schools and Kindergartens Additional Services</v>
          </cell>
          <cell r="K180" t="str">
            <v>خدمات للمدارس ورياض الأطفال</v>
          </cell>
        </row>
        <row r="181">
          <cell r="A181">
            <v>8171</v>
          </cell>
          <cell r="B181" t="str">
            <v>817</v>
          </cell>
          <cell r="D181" t="str">
            <v>EXPENDITURE</v>
          </cell>
          <cell r="E181" t="str">
            <v>3171</v>
          </cell>
          <cell r="G181" t="str">
            <v>TRUE</v>
          </cell>
          <cell r="H181" t="str">
            <v>קב״ט שמירה ובטחון מוסדות חינוך</v>
          </cell>
          <cell r="I181" t="str">
            <v>Educational Institutions' Guard and Security Officer</v>
          </cell>
          <cell r="K181" t="str">
            <v>ضابط أمن وأمن مؤسسات التعليم</v>
          </cell>
        </row>
        <row r="182">
          <cell r="A182">
            <v>8172</v>
          </cell>
          <cell r="B182" t="str">
            <v>817</v>
          </cell>
          <cell r="D182" t="str">
            <v>EXPENDITURE</v>
          </cell>
          <cell r="E182" t="str">
            <v>3172</v>
          </cell>
          <cell r="G182" t="str">
            <v>TRUE</v>
          </cell>
          <cell r="H182" t="str">
            <v>מרכזית פדגוגית</v>
          </cell>
          <cell r="I182" t="str">
            <v>Pedagogical Center</v>
          </cell>
          <cell r="K182" t="str">
            <v>مركز التربوية</v>
          </cell>
        </row>
        <row r="183">
          <cell r="A183">
            <v>8173</v>
          </cell>
          <cell r="B183" t="str">
            <v>817</v>
          </cell>
          <cell r="D183" t="str">
            <v>EXPENDITURE</v>
          </cell>
          <cell r="E183" t="str">
            <v>3173</v>
          </cell>
          <cell r="G183" t="str">
            <v>TRUE</v>
          </cell>
          <cell r="H183" t="str">
            <v>שרות פסיכולוגי חינוכי</v>
          </cell>
          <cell r="I183" t="str">
            <v>Psychoeducational Service</v>
          </cell>
          <cell r="K183" t="str">
            <v>الخدمة النفسية التعليمية</v>
          </cell>
        </row>
        <row r="184">
          <cell r="A184">
            <v>8174</v>
          </cell>
          <cell r="B184" t="str">
            <v>817</v>
          </cell>
          <cell r="D184" t="str">
            <v>EXPENDITURE</v>
          </cell>
          <cell r="E184" t="str">
            <v>3174</v>
          </cell>
          <cell r="G184" t="str">
            <v>TRUE</v>
          </cell>
          <cell r="H184" t="str">
            <v>שרות בריאות לתלמיד</v>
          </cell>
          <cell r="I184" t="str">
            <v>Student Health Service</v>
          </cell>
          <cell r="K184" t="str">
            <v>خدمة الصحة الطلابية</v>
          </cell>
        </row>
        <row r="185">
          <cell r="A185">
            <v>8175</v>
          </cell>
          <cell r="B185" t="str">
            <v>817</v>
          </cell>
          <cell r="D185" t="str">
            <v>EXPENDITURE</v>
          </cell>
          <cell r="E185" t="str">
            <v>3175</v>
          </cell>
          <cell r="G185" t="str">
            <v>TRUE</v>
          </cell>
          <cell r="H185" t="str">
            <v>בטוח תלמידים</v>
          </cell>
          <cell r="I185" t="str">
            <v>Student Insurance</v>
          </cell>
          <cell r="K185" t="str">
            <v>تأمين الطلاب</v>
          </cell>
        </row>
        <row r="186">
          <cell r="A186">
            <v>8176</v>
          </cell>
          <cell r="B186" t="str">
            <v>817</v>
          </cell>
          <cell r="D186" t="str">
            <v>EXPENDITURE</v>
          </cell>
          <cell r="E186" t="str">
            <v>3176</v>
          </cell>
          <cell r="G186" t="str">
            <v>TRUE</v>
          </cell>
          <cell r="H186" t="str">
            <v>רווחה חינוכית</v>
          </cell>
          <cell r="I186" t="str">
            <v>Educational Welfare Service</v>
          </cell>
          <cell r="K186" t="str">
            <v>الرعاية التعليمية</v>
          </cell>
        </row>
        <row r="187">
          <cell r="A187">
            <v>8177</v>
          </cell>
          <cell r="B187" t="str">
            <v>817</v>
          </cell>
          <cell r="D187" t="str">
            <v>EXPENDITURE</v>
          </cell>
          <cell r="E187" t="str">
            <v>3177</v>
          </cell>
          <cell r="G187" t="str">
            <v>TRUE</v>
          </cell>
          <cell r="H187" t="str">
            <v>קב״סים</v>
          </cell>
          <cell r="I187" t="str">
            <v>School Attendance Officers</v>
          </cell>
          <cell r="K187" t="str">
            <v>ضباط الحضور في المدارس</v>
          </cell>
        </row>
        <row r="188">
          <cell r="A188">
            <v>8178</v>
          </cell>
          <cell r="B188" t="str">
            <v>817</v>
          </cell>
          <cell r="D188" t="str">
            <v>EXPENDITURE</v>
          </cell>
          <cell r="E188" t="str">
            <v>3178</v>
          </cell>
          <cell r="G188" t="str">
            <v>TRUE</v>
          </cell>
          <cell r="H188" t="str">
            <v>הסעות ילדים</v>
          </cell>
          <cell r="I188" t="str">
            <v>Children Transportation</v>
          </cell>
          <cell r="K188" t="str">
            <v>نقل الأطفال</v>
          </cell>
        </row>
        <row r="189">
          <cell r="A189">
            <v>8179</v>
          </cell>
          <cell r="B189" t="str">
            <v>817</v>
          </cell>
          <cell r="D189" t="str">
            <v>EXPENDITURE</v>
          </cell>
          <cell r="E189" t="str">
            <v>3179</v>
          </cell>
          <cell r="G189" t="str">
            <v>TRUE</v>
          </cell>
          <cell r="H189" t="str">
            <v>שירותים אחרים</v>
          </cell>
          <cell r="I189" t="str">
            <v>Other Services</v>
          </cell>
          <cell r="K189" t="str">
            <v>خدمات أخرى</v>
          </cell>
        </row>
        <row r="190">
          <cell r="A190">
            <v>818</v>
          </cell>
          <cell r="B190" t="str">
            <v>81</v>
          </cell>
          <cell r="D190" t="str">
            <v>EXPENDITURE</v>
          </cell>
          <cell r="E190" t="str">
            <v>318</v>
          </cell>
          <cell r="G190" t="str">
            <v>TRUE</v>
          </cell>
          <cell r="H190" t="str">
            <v>חינוך מבוגרים</v>
          </cell>
          <cell r="I190" t="str">
            <v>Adult Education</v>
          </cell>
          <cell r="K190" t="str">
            <v>تعليم الكبار</v>
          </cell>
        </row>
        <row r="191">
          <cell r="A191">
            <v>819</v>
          </cell>
          <cell r="B191" t="str">
            <v>81</v>
          </cell>
          <cell r="D191" t="str">
            <v>EXPENDITURE</v>
          </cell>
          <cell r="E191" t="str">
            <v>319</v>
          </cell>
          <cell r="G191" t="str">
            <v>TRUE</v>
          </cell>
          <cell r="H191" t="str">
            <v>שירותי חינוך מיוחדים</v>
          </cell>
          <cell r="I191" t="str">
            <v>Special Educational Services</v>
          </cell>
          <cell r="K191" t="str">
            <v>خدمات التعليم الخاص</v>
          </cell>
        </row>
        <row r="192">
          <cell r="A192">
            <v>8191</v>
          </cell>
          <cell r="B192" t="str">
            <v>819</v>
          </cell>
          <cell r="D192" t="str">
            <v>EXPENDITURE</v>
          </cell>
          <cell r="E192" t="str">
            <v>3191</v>
          </cell>
          <cell r="G192" t="str">
            <v>FALSE</v>
          </cell>
          <cell r="H192" t="str">
            <v>חינוך מוכר שאינו רשמי</v>
          </cell>
          <cell r="I192" t="str">
            <v>Recognized Non-Municipal and Non-State Education</v>
          </cell>
          <cell r="K192" t="str">
            <v>التعليم المعترف بها ليس رسميا</v>
          </cell>
        </row>
        <row r="193">
          <cell r="A193">
            <v>82</v>
          </cell>
          <cell r="B193" t="str">
            <v>8</v>
          </cell>
          <cell r="D193" t="str">
            <v>EXPENDITURE</v>
          </cell>
          <cell r="E193" t="str">
            <v>32</v>
          </cell>
          <cell r="G193" t="str">
            <v>TRUE</v>
          </cell>
          <cell r="H193" t="str">
            <v>תרבות</v>
          </cell>
          <cell r="I193" t="str">
            <v>Culture</v>
          </cell>
          <cell r="K193" t="str">
            <v>ثقافة</v>
          </cell>
        </row>
        <row r="194">
          <cell r="A194">
            <v>821</v>
          </cell>
          <cell r="B194" t="str">
            <v>82</v>
          </cell>
          <cell r="D194" t="str">
            <v>EXPENDITURE</v>
          </cell>
          <cell r="E194" t="str">
            <v>321</v>
          </cell>
          <cell r="G194" t="str">
            <v>FALSE</v>
          </cell>
          <cell r="H194" t="str">
            <v>מינהל התרבות</v>
          </cell>
          <cell r="I194" t="str">
            <v>Culture Administration</v>
          </cell>
          <cell r="K194" t="str">
            <v>إدارة الثقافة</v>
          </cell>
        </row>
        <row r="195">
          <cell r="A195">
            <v>822</v>
          </cell>
          <cell r="B195" t="str">
            <v>82</v>
          </cell>
          <cell r="D195" t="str">
            <v>EXPENDITURE</v>
          </cell>
          <cell r="E195" t="str">
            <v>322</v>
          </cell>
          <cell r="G195" t="str">
            <v>FALSE</v>
          </cell>
          <cell r="H195" t="str">
            <v>פעולות תרבות</v>
          </cell>
          <cell r="I195" t="str">
            <v>Culture Activities/initiatives/Events</v>
          </cell>
          <cell r="K195" t="str">
            <v>النشطات الثقافية</v>
          </cell>
        </row>
        <row r="196">
          <cell r="A196">
            <v>823</v>
          </cell>
          <cell r="B196" t="str">
            <v>82</v>
          </cell>
          <cell r="D196" t="str">
            <v>EXPENDITURE</v>
          </cell>
          <cell r="E196" t="str">
            <v>323</v>
          </cell>
          <cell r="G196" t="str">
            <v>FALSE</v>
          </cell>
          <cell r="H196" t="str">
            <v>ספריות עירוניות</v>
          </cell>
          <cell r="I196" t="str">
            <v>Municipal Libraries</v>
          </cell>
          <cell r="K196" t="str">
            <v>المكاتب المدينة</v>
          </cell>
        </row>
        <row r="197">
          <cell r="A197">
            <v>824</v>
          </cell>
          <cell r="B197" t="str">
            <v>82</v>
          </cell>
          <cell r="D197" t="str">
            <v>EXPENDITURE</v>
          </cell>
          <cell r="E197" t="str">
            <v>324</v>
          </cell>
          <cell r="G197" t="str">
            <v>FALSE</v>
          </cell>
          <cell r="H197" t="str">
            <v>מתנ״סים</v>
          </cell>
          <cell r="I197" t="str">
            <v>Community Centers</v>
          </cell>
          <cell r="K197" t="str">
            <v>مراكز اجتماعية</v>
          </cell>
        </row>
        <row r="198">
          <cell r="A198">
            <v>825</v>
          </cell>
          <cell r="B198" t="str">
            <v>82</v>
          </cell>
          <cell r="D198" t="str">
            <v>EXPENDITURE</v>
          </cell>
          <cell r="E198" t="str">
            <v>325</v>
          </cell>
          <cell r="G198" t="str">
            <v>FALSE</v>
          </cell>
          <cell r="H198" t="str">
            <v>מוסיקה ומחול</v>
          </cell>
          <cell r="I198" t="str">
            <v>Music and Dance</v>
          </cell>
          <cell r="K198" t="str">
            <v>الموسيقى والرقص</v>
          </cell>
        </row>
        <row r="199">
          <cell r="A199">
            <v>8251</v>
          </cell>
          <cell r="B199" t="str">
            <v>825</v>
          </cell>
          <cell r="D199" t="str">
            <v>EXPENDITURE</v>
          </cell>
          <cell r="E199" t="str">
            <v>3251</v>
          </cell>
          <cell r="G199" t="str">
            <v>FALSE</v>
          </cell>
          <cell r="H199" t="str">
            <v>קונסרבטוריון</v>
          </cell>
          <cell r="I199" t="str">
            <v>Music Conservatory</v>
          </cell>
          <cell r="K199" t="str">
            <v>موسيقى الكونسرفاتوار</v>
          </cell>
        </row>
        <row r="200">
          <cell r="A200">
            <v>8252</v>
          </cell>
          <cell r="B200" t="str">
            <v>825</v>
          </cell>
          <cell r="D200" t="str">
            <v>EXPENDITURE</v>
          </cell>
          <cell r="E200" t="str">
            <v>3252</v>
          </cell>
          <cell r="G200" t="str">
            <v>FALSE</v>
          </cell>
          <cell r="H200" t="str">
            <v>תזמורת עירונית</v>
          </cell>
          <cell r="I200" t="str">
            <v>Municipal Orchestra</v>
          </cell>
          <cell r="K200" t="str">
            <v>أوركسترا حضرية</v>
          </cell>
        </row>
        <row r="201">
          <cell r="A201">
            <v>8254</v>
          </cell>
          <cell r="B201" t="str">
            <v>825</v>
          </cell>
          <cell r="D201" t="str">
            <v>EXPENDITURE</v>
          </cell>
          <cell r="E201" t="str">
            <v>3254</v>
          </cell>
          <cell r="G201" t="str">
            <v>FALSE</v>
          </cell>
          <cell r="H201" t="str">
            <v>מקהלה עירונית</v>
          </cell>
          <cell r="I201" t="str">
            <v>Municipal Choir</v>
          </cell>
          <cell r="K201" t="str">
            <v>جوقة بلدية</v>
          </cell>
        </row>
        <row r="202">
          <cell r="A202">
            <v>826</v>
          </cell>
          <cell r="B202" t="str">
            <v>82</v>
          </cell>
          <cell r="D202" t="str">
            <v>EXPENDITURE</v>
          </cell>
          <cell r="E202" t="str">
            <v>326</v>
          </cell>
          <cell r="G202" t="str">
            <v>FALSE</v>
          </cell>
          <cell r="H202" t="str">
            <v>מוקדי תרבות</v>
          </cell>
          <cell r="I202" t="str">
            <v>Cultural Centers</v>
          </cell>
          <cell r="K202" t="str">
            <v>المراكز الثقافية</v>
          </cell>
        </row>
        <row r="203">
          <cell r="A203">
            <v>8261</v>
          </cell>
          <cell r="B203" t="str">
            <v>826</v>
          </cell>
          <cell r="D203" t="str">
            <v>EXPENDITURE</v>
          </cell>
          <cell r="E203" t="str">
            <v>3261</v>
          </cell>
          <cell r="G203" t="str">
            <v>FALSE</v>
          </cell>
          <cell r="H203" t="str">
            <v>תיאטרונים</v>
          </cell>
          <cell r="I203" t="str">
            <v>Theatres</v>
          </cell>
          <cell r="K203" t="str">
            <v>مسارح</v>
          </cell>
        </row>
        <row r="204">
          <cell r="A204">
            <v>8262</v>
          </cell>
          <cell r="B204" t="str">
            <v>826</v>
          </cell>
          <cell r="D204" t="str">
            <v>EXPENDITURE</v>
          </cell>
          <cell r="E204" t="str">
            <v>3262</v>
          </cell>
          <cell r="G204" t="str">
            <v>FALSE</v>
          </cell>
          <cell r="H204" t="str">
            <v>מוזיאונים</v>
          </cell>
          <cell r="I204" t="str">
            <v>Museums</v>
          </cell>
          <cell r="K204" t="str">
            <v>متاحف</v>
          </cell>
        </row>
        <row r="205">
          <cell r="A205">
            <v>8263</v>
          </cell>
          <cell r="B205" t="str">
            <v>826</v>
          </cell>
          <cell r="D205" t="str">
            <v>EXPENDITURE</v>
          </cell>
          <cell r="E205" t="str">
            <v>3263</v>
          </cell>
          <cell r="G205" t="str">
            <v>FALSE</v>
          </cell>
          <cell r="H205" t="str">
            <v>גן חיות</v>
          </cell>
          <cell r="I205" t="str">
            <v>Zoo</v>
          </cell>
          <cell r="K205" t="str">
            <v>حديقة الحيوانات</v>
          </cell>
        </row>
        <row r="206">
          <cell r="A206">
            <v>8264</v>
          </cell>
          <cell r="B206" t="str">
            <v>826</v>
          </cell>
          <cell r="D206" t="str">
            <v>EXPENDITURE</v>
          </cell>
          <cell r="E206" t="str">
            <v>3264</v>
          </cell>
          <cell r="G206" t="str">
            <v>FALSE</v>
          </cell>
          <cell r="H206" t="str">
            <v>מוקדי תרבות אחרים</v>
          </cell>
          <cell r="I206" t="str">
            <v>Other Cultural Centers</v>
          </cell>
          <cell r="K206" t="str">
            <v>مراكز ثقافية أخرى</v>
          </cell>
        </row>
        <row r="207">
          <cell r="A207">
            <v>827</v>
          </cell>
          <cell r="B207" t="str">
            <v>82</v>
          </cell>
          <cell r="D207" t="str">
            <v>EXPENDITURE</v>
          </cell>
          <cell r="E207" t="str">
            <v>327</v>
          </cell>
          <cell r="G207" t="str">
            <v>FALSE</v>
          </cell>
          <cell r="H207" t="str">
            <v>תרבות תורנית</v>
          </cell>
          <cell r="I207" t="str">
            <v>Jewish Religious Culture</v>
          </cell>
          <cell r="K207" t="str">
            <v>الثقافة الدينية</v>
          </cell>
        </row>
        <row r="208">
          <cell r="A208">
            <v>828</v>
          </cell>
          <cell r="B208" t="str">
            <v>82</v>
          </cell>
          <cell r="D208" t="str">
            <v>EXPENDITURE</v>
          </cell>
          <cell r="E208" t="str">
            <v>328</v>
          </cell>
          <cell r="G208" t="str">
            <v>FALSE</v>
          </cell>
          <cell r="H208" t="str">
            <v>נוער</v>
          </cell>
          <cell r="I208" t="str">
            <v>Youth</v>
          </cell>
          <cell r="K208" t="str">
            <v>شباب</v>
          </cell>
        </row>
        <row r="209">
          <cell r="A209">
            <v>8281</v>
          </cell>
          <cell r="B209" t="str">
            <v>828</v>
          </cell>
          <cell r="D209" t="str">
            <v>EXPENDITURE</v>
          </cell>
          <cell r="E209" t="str">
            <v>3281</v>
          </cell>
          <cell r="G209" t="str">
            <v>FALSE</v>
          </cell>
          <cell r="H209" t="str">
            <v>מינהל הנוער</v>
          </cell>
          <cell r="I209" t="str">
            <v>Youth Administration</v>
          </cell>
          <cell r="K209" t="str">
            <v>ادارة الشباب</v>
          </cell>
        </row>
        <row r="210">
          <cell r="A210">
            <v>8282</v>
          </cell>
          <cell r="B210" t="str">
            <v>828</v>
          </cell>
          <cell r="D210" t="str">
            <v>EXPENDITURE</v>
          </cell>
          <cell r="E210" t="str">
            <v>3282</v>
          </cell>
          <cell r="G210" t="str">
            <v>FALSE</v>
          </cell>
          <cell r="H210" t="str">
            <v>מוקדי הפעלת נוער</v>
          </cell>
          <cell r="I210" t="str">
            <v>Youth Activation Administration</v>
          </cell>
          <cell r="K210" t="str">
            <v>مراكز  تشغيل الشباب</v>
          </cell>
        </row>
        <row r="211">
          <cell r="A211">
            <v>8283</v>
          </cell>
          <cell r="B211" t="str">
            <v>828</v>
          </cell>
          <cell r="D211" t="str">
            <v>EXPENDITURE</v>
          </cell>
          <cell r="E211" t="str">
            <v>3283</v>
          </cell>
          <cell r="G211" t="str">
            <v>FALSE</v>
          </cell>
          <cell r="H211" t="str">
            <v>חוגי נוער</v>
          </cell>
          <cell r="I211" t="str">
            <v>After school youth programs</v>
          </cell>
          <cell r="K211" t="str">
            <v>برامج الشباب</v>
          </cell>
        </row>
        <row r="212">
          <cell r="A212">
            <v>8284</v>
          </cell>
          <cell r="B212" t="str">
            <v>828</v>
          </cell>
          <cell r="D212" t="str">
            <v>EXPENDITURE</v>
          </cell>
          <cell r="E212" t="str">
            <v>3284</v>
          </cell>
          <cell r="G212" t="str">
            <v>FALSE</v>
          </cell>
          <cell r="H212" t="str">
            <v>קייטנות נוער</v>
          </cell>
          <cell r="I212" t="str">
            <v>Youth Summer Camps</v>
          </cell>
          <cell r="K212" t="str">
            <v>المخيمات الصيفية للشباب</v>
          </cell>
        </row>
        <row r="213">
          <cell r="A213">
            <v>8289</v>
          </cell>
          <cell r="B213" t="str">
            <v>828</v>
          </cell>
          <cell r="D213" t="str">
            <v>EXPENDITURE</v>
          </cell>
          <cell r="E213" t="str">
            <v>3289</v>
          </cell>
          <cell r="G213" t="str">
            <v>FALSE</v>
          </cell>
          <cell r="H213" t="str">
            <v>תנועות נוער</v>
          </cell>
          <cell r="I213" t="str">
            <v>Youth Movements</v>
          </cell>
          <cell r="K213" t="str">
            <v>حركات الشباب</v>
          </cell>
        </row>
        <row r="214">
          <cell r="A214">
            <v>829</v>
          </cell>
          <cell r="B214" t="str">
            <v>82</v>
          </cell>
          <cell r="D214" t="str">
            <v>EXPENDITURE</v>
          </cell>
          <cell r="E214" t="str">
            <v>329</v>
          </cell>
          <cell r="G214" t="str">
            <v>TRUE</v>
          </cell>
          <cell r="H214" t="str">
            <v>ספורט</v>
          </cell>
          <cell r="I214" t="str">
            <v>Sports</v>
          </cell>
        </row>
        <row r="215">
          <cell r="A215">
            <v>83</v>
          </cell>
          <cell r="B215" t="str">
            <v>8</v>
          </cell>
          <cell r="D215" t="str">
            <v>EXPENDITURE</v>
          </cell>
          <cell r="E215" t="str">
            <v>33</v>
          </cell>
          <cell r="G215" t="str">
            <v>TRUE</v>
          </cell>
          <cell r="H215" t="str">
            <v>בריאות</v>
          </cell>
          <cell r="I215" t="str">
            <v>Health</v>
          </cell>
          <cell r="K215" t="str">
            <v>الصحة</v>
          </cell>
        </row>
        <row r="216">
          <cell r="A216">
            <v>831</v>
          </cell>
          <cell r="B216" t="str">
            <v>83</v>
          </cell>
          <cell r="D216" t="str">
            <v>EXPENDITURE</v>
          </cell>
          <cell r="E216" t="str">
            <v>331</v>
          </cell>
          <cell r="G216" t="str">
            <v>FALSE</v>
          </cell>
          <cell r="H216" t="str">
            <v>מינהל בריאות</v>
          </cell>
          <cell r="I216" t="str">
            <v>Health Administration</v>
          </cell>
        </row>
        <row r="217">
          <cell r="A217">
            <v>832</v>
          </cell>
          <cell r="B217" t="str">
            <v>83</v>
          </cell>
          <cell r="D217" t="str">
            <v>EXPENDITURE</v>
          </cell>
          <cell r="E217" t="str">
            <v>332</v>
          </cell>
          <cell r="G217" t="str">
            <v>FALSE</v>
          </cell>
          <cell r="H217" t="str">
            <v>מרפאות</v>
          </cell>
          <cell r="I217" t="str">
            <v>Clinics</v>
          </cell>
          <cell r="K217" t="str">
            <v>عيادات</v>
          </cell>
        </row>
        <row r="218">
          <cell r="A218">
            <v>8321</v>
          </cell>
          <cell r="B218" t="str">
            <v>832</v>
          </cell>
          <cell r="D218" t="str">
            <v>EXPENDITURE</v>
          </cell>
          <cell r="E218" t="str">
            <v>3321</v>
          </cell>
          <cell r="G218" t="str">
            <v>FALSE</v>
          </cell>
          <cell r="H218" t="str">
            <v>מרפאות יעוץ</v>
          </cell>
          <cell r="I218" t="str">
            <v>Consultation Clinics</v>
          </cell>
          <cell r="K218" t="str">
            <v>عيادات تقسيم المناطق</v>
          </cell>
        </row>
        <row r="219">
          <cell r="A219">
            <v>8322</v>
          </cell>
          <cell r="B219" t="str">
            <v>832</v>
          </cell>
          <cell r="D219" t="str">
            <v>EXPENDITURE</v>
          </cell>
          <cell r="E219" t="str">
            <v>3322</v>
          </cell>
          <cell r="G219" t="str">
            <v>FALSE</v>
          </cell>
          <cell r="H219" t="str">
            <v>מרפאות כלליות</v>
          </cell>
          <cell r="I219" t="str">
            <v>General Clinics</v>
          </cell>
          <cell r="K219" t="str">
            <v>عيادات عامة</v>
          </cell>
        </row>
        <row r="220">
          <cell r="A220">
            <v>8323</v>
          </cell>
          <cell r="B220" t="str">
            <v>832</v>
          </cell>
          <cell r="D220" t="str">
            <v>EXPENDITURE</v>
          </cell>
          <cell r="E220" t="str">
            <v>3323</v>
          </cell>
          <cell r="G220" t="str">
            <v>FALSE</v>
          </cell>
          <cell r="H220" t="str">
            <v>מרפאות שיניים</v>
          </cell>
          <cell r="I220" t="str">
            <v>Dental Clinics</v>
          </cell>
          <cell r="K220" t="str">
            <v>عيادات الأسنان</v>
          </cell>
        </row>
        <row r="221">
          <cell r="A221">
            <v>8324</v>
          </cell>
          <cell r="B221" t="str">
            <v>832</v>
          </cell>
          <cell r="D221" t="str">
            <v>EXPENDITURE</v>
          </cell>
          <cell r="E221" t="str">
            <v>3324</v>
          </cell>
          <cell r="G221" t="str">
            <v>FALSE</v>
          </cell>
          <cell r="H221" t="str">
            <v>תחנות אם וילד</v>
          </cell>
          <cell r="I221" t="str">
            <v>Child and Mother Clinics</v>
          </cell>
          <cell r="K221" t="str">
            <v>عيادات الطفل والأم</v>
          </cell>
        </row>
        <row r="222">
          <cell r="A222">
            <v>833</v>
          </cell>
          <cell r="B222" t="str">
            <v>83</v>
          </cell>
          <cell r="D222" t="str">
            <v>EXPENDITURE</v>
          </cell>
          <cell r="E222" t="str">
            <v>333</v>
          </cell>
          <cell r="G222" t="str">
            <v>FALSE</v>
          </cell>
          <cell r="H222" t="str">
            <v>בתי חולים</v>
          </cell>
          <cell r="I222" t="str">
            <v>Hospitals</v>
          </cell>
          <cell r="K222" t="str">
            <v>المستشفيات</v>
          </cell>
        </row>
        <row r="223">
          <cell r="A223">
            <v>8331</v>
          </cell>
          <cell r="B223" t="str">
            <v>833</v>
          </cell>
          <cell r="D223" t="str">
            <v>EXPENDITURE</v>
          </cell>
          <cell r="E223" t="str">
            <v>3331</v>
          </cell>
          <cell r="G223" t="str">
            <v>FALSE</v>
          </cell>
          <cell r="H223" t="str">
            <v>בתי חולים כלליים</v>
          </cell>
          <cell r="I223" t="str">
            <v>General Hospitals</v>
          </cell>
          <cell r="K223" t="str">
            <v>المستشفيات العامة</v>
          </cell>
        </row>
        <row r="224">
          <cell r="A224">
            <v>8332</v>
          </cell>
          <cell r="B224" t="str">
            <v>833</v>
          </cell>
          <cell r="D224" t="str">
            <v>EXPENDITURE</v>
          </cell>
          <cell r="E224" t="str">
            <v>3332</v>
          </cell>
          <cell r="G224" t="str">
            <v>FALSE</v>
          </cell>
          <cell r="H224" t="str">
            <v>בתי חולים אחרים</v>
          </cell>
          <cell r="I224" t="str">
            <v>Other Hospitals</v>
          </cell>
          <cell r="K224" t="str">
            <v>مستشفيات أخرى</v>
          </cell>
        </row>
        <row r="225">
          <cell r="A225">
            <v>834</v>
          </cell>
          <cell r="B225" t="str">
            <v>83</v>
          </cell>
          <cell r="D225" t="str">
            <v>EXPENDITURE</v>
          </cell>
          <cell r="E225" t="str">
            <v>334</v>
          </cell>
          <cell r="G225" t="str">
            <v>FALSE</v>
          </cell>
          <cell r="H225" t="str">
            <v>בתי ספר לאחיות</v>
          </cell>
          <cell r="I225" t="str">
            <v>Nursing Schools</v>
          </cell>
          <cell r="K225" t="str">
            <v>مدارس التمريض</v>
          </cell>
        </row>
        <row r="226">
          <cell r="A226">
            <v>835</v>
          </cell>
          <cell r="B226" t="str">
            <v>83</v>
          </cell>
          <cell r="D226" t="str">
            <v>EXPENDITURE</v>
          </cell>
          <cell r="E226" t="str">
            <v>335</v>
          </cell>
          <cell r="G226" t="str">
            <v>FALSE</v>
          </cell>
          <cell r="H226" t="str">
            <v>מוסדות בריאות אחרים</v>
          </cell>
          <cell r="I226" t="str">
            <v>Other Health Institutions</v>
          </cell>
          <cell r="K226" t="str">
            <v>المؤسسات الصحية الأخرى</v>
          </cell>
        </row>
        <row r="227">
          <cell r="A227">
            <v>836</v>
          </cell>
          <cell r="B227" t="str">
            <v>83</v>
          </cell>
          <cell r="D227" t="str">
            <v>EXPENDITURE</v>
          </cell>
          <cell r="E227" t="str">
            <v>336</v>
          </cell>
          <cell r="G227" t="str">
            <v>FALSE</v>
          </cell>
          <cell r="H227" t="str">
            <v>שירותי חירום ריפואים</v>
          </cell>
          <cell r="I227" t="str">
            <v>Emergency Health Services</v>
          </cell>
          <cell r="K227" t="str">
            <v>الخدمات الطبية الطارئة</v>
          </cell>
        </row>
        <row r="228">
          <cell r="A228">
            <v>8361</v>
          </cell>
          <cell r="B228" t="str">
            <v>836</v>
          </cell>
          <cell r="D228" t="str">
            <v>EXPENDITURE</v>
          </cell>
          <cell r="E228" t="str">
            <v>3361</v>
          </cell>
          <cell r="G228" t="str">
            <v>FALSE</v>
          </cell>
          <cell r="H228" t="str">
            <v>מד״א</v>
          </cell>
          <cell r="I228" t="str">
            <v>Red Magen David</v>
          </cell>
          <cell r="K228" t="str">
            <v>ماجن دافيد أدوم</v>
          </cell>
        </row>
        <row r="229">
          <cell r="A229">
            <v>8362</v>
          </cell>
          <cell r="B229" t="str">
            <v>836</v>
          </cell>
          <cell r="D229" t="str">
            <v>EXPENDITURE</v>
          </cell>
          <cell r="E229" t="str">
            <v>3362</v>
          </cell>
          <cell r="G229" t="str">
            <v>FALSE</v>
          </cell>
          <cell r="H229" t="str">
            <v>נט״ן</v>
          </cell>
          <cell r="I229" t="str">
            <v>Intensive Care Unit</v>
          </cell>
          <cell r="K229" t="str">
            <v>وحدة العناية الطارئة</v>
          </cell>
        </row>
        <row r="230">
          <cell r="A230">
            <v>8363</v>
          </cell>
          <cell r="B230" t="str">
            <v>836</v>
          </cell>
          <cell r="D230" t="str">
            <v>EXPENDITURE</v>
          </cell>
          <cell r="E230" t="str">
            <v>3363</v>
          </cell>
          <cell r="G230" t="str">
            <v>FALSE</v>
          </cell>
          <cell r="H230" t="str">
            <v>מוקד לתורנויות של רופאים</v>
          </cell>
          <cell r="I230" t="str">
            <v>Physician call center</v>
          </cell>
          <cell r="K230" t="str">
            <v>مركز تناوب الأطباء</v>
          </cell>
        </row>
        <row r="231">
          <cell r="A231">
            <v>837</v>
          </cell>
          <cell r="B231" t="str">
            <v>83</v>
          </cell>
          <cell r="D231" t="str">
            <v>EXPENDITURE</v>
          </cell>
          <cell r="G231" t="str">
            <v>FALSE</v>
          </cell>
          <cell r="H231" t="str">
            <v>פעולות מחקר</v>
          </cell>
          <cell r="I231" t="str">
            <v>Research Activities</v>
          </cell>
          <cell r="K231" t="str">
            <v>عمليات بحوث</v>
          </cell>
        </row>
        <row r="232">
          <cell r="A232">
            <v>839</v>
          </cell>
          <cell r="B232" t="str">
            <v>83</v>
          </cell>
          <cell r="D232" t="str">
            <v>EXPENDITURE</v>
          </cell>
          <cell r="G232" t="str">
            <v>FALSE</v>
          </cell>
          <cell r="H232" t="str">
            <v>מוסדות בריאות נתמכים</v>
          </cell>
          <cell r="I232" t="str">
            <v>Supported Health Institutions</v>
          </cell>
          <cell r="K232" t="str">
            <v>المؤسسات الصحية المدعومة</v>
          </cell>
        </row>
        <row r="233">
          <cell r="A233">
            <v>84</v>
          </cell>
          <cell r="B233" t="str">
            <v>8</v>
          </cell>
          <cell r="D233" t="str">
            <v>EXPENDITURE</v>
          </cell>
          <cell r="E233" t="str">
            <v>34</v>
          </cell>
          <cell r="G233" t="str">
            <v>TRUE</v>
          </cell>
          <cell r="H233" t="str">
            <v>רווחה</v>
          </cell>
          <cell r="I233" t="str">
            <v>Welfare</v>
          </cell>
          <cell r="K233" t="str">
            <v>الرعاية الاجتماعية</v>
          </cell>
        </row>
        <row r="234">
          <cell r="A234">
            <v>841</v>
          </cell>
          <cell r="B234" t="str">
            <v>84</v>
          </cell>
          <cell r="D234" t="str">
            <v>EXPENDITURE</v>
          </cell>
          <cell r="E234" t="str">
            <v>341</v>
          </cell>
          <cell r="G234" t="str">
            <v>TRUE</v>
          </cell>
          <cell r="H234" t="str">
            <v>מינהל הרווחה</v>
          </cell>
          <cell r="I234" t="str">
            <v>Welfare</v>
          </cell>
          <cell r="K234" t="str">
            <v>إدارة الرعاية الاجتماعية</v>
          </cell>
        </row>
        <row r="235">
          <cell r="A235">
            <v>842</v>
          </cell>
          <cell r="B235" t="str">
            <v>84</v>
          </cell>
          <cell r="D235" t="str">
            <v>EXPENDITURE</v>
          </cell>
          <cell r="E235" t="str">
            <v>342</v>
          </cell>
          <cell r="G235" t="str">
            <v>TRUE</v>
          </cell>
          <cell r="H235" t="str">
            <v>רווחת הפרט והמשפחה</v>
          </cell>
          <cell r="I235" t="str">
            <v>Individual and Family Welfare</v>
          </cell>
          <cell r="K235" t="str">
            <v>رعاية الأسرة والفرد</v>
          </cell>
        </row>
        <row r="236">
          <cell r="A236">
            <v>8422</v>
          </cell>
          <cell r="B236" t="str">
            <v>842</v>
          </cell>
          <cell r="D236" t="str">
            <v>EXPENDITURE</v>
          </cell>
          <cell r="E236" t="str">
            <v>3422</v>
          </cell>
          <cell r="G236" t="str">
            <v>FALSE</v>
          </cell>
          <cell r="H236" t="str">
            <v>צרכים מיוחדים</v>
          </cell>
          <cell r="I236" t="str">
            <v>Special Needs</v>
          </cell>
          <cell r="K236" t="str">
            <v>الاحتياجات الخاصة</v>
          </cell>
        </row>
        <row r="237">
          <cell r="A237">
            <v>8424</v>
          </cell>
          <cell r="B237" t="str">
            <v>842</v>
          </cell>
          <cell r="D237" t="str">
            <v>EXPENDITURE</v>
          </cell>
          <cell r="E237" t="str">
            <v>3424</v>
          </cell>
          <cell r="G237" t="str">
            <v>FALSE</v>
          </cell>
          <cell r="H237" t="str">
            <v>הדרכת משפחות</v>
          </cell>
          <cell r="I237" t="str">
            <v>Family Guidance and Training</v>
          </cell>
          <cell r="K237" t="str">
            <v>الإرشاد الأسري</v>
          </cell>
        </row>
        <row r="238">
          <cell r="A238">
            <v>8425</v>
          </cell>
          <cell r="B238" t="str">
            <v>842</v>
          </cell>
          <cell r="D238" t="str">
            <v>EXPENDITURE</v>
          </cell>
          <cell r="E238" t="str">
            <v>3425</v>
          </cell>
          <cell r="G238" t="str">
            <v>FALSE</v>
          </cell>
          <cell r="H238" t="str">
            <v>סמך מקצועי</v>
          </cell>
          <cell r="I238" t="str">
            <v>Professional/Occupational Support</v>
          </cell>
          <cell r="K238" t="str">
            <v>الدعم المهني</v>
          </cell>
        </row>
        <row r="239">
          <cell r="A239">
            <v>843</v>
          </cell>
          <cell r="B239" t="str">
            <v>84</v>
          </cell>
          <cell r="D239" t="str">
            <v>EXPENDITURE</v>
          </cell>
          <cell r="E239" t="str">
            <v>343</v>
          </cell>
          <cell r="G239" t="str">
            <v>TRUE</v>
          </cell>
          <cell r="H239" t="str">
            <v>שירותים לילד ולנוער</v>
          </cell>
          <cell r="I239" t="str">
            <v>Child and Youth Services</v>
          </cell>
          <cell r="K239" t="str">
            <v>خدمات الأطفال والشباب</v>
          </cell>
        </row>
        <row r="240">
          <cell r="A240">
            <v>8435</v>
          </cell>
          <cell r="B240" t="str">
            <v>843</v>
          </cell>
          <cell r="D240" t="str">
            <v>EXPENDITURE</v>
          </cell>
          <cell r="E240" t="str">
            <v>3435</v>
          </cell>
          <cell r="G240" t="str">
            <v>FALSE</v>
          </cell>
          <cell r="H240" t="str">
            <v>פעולות קהילתיות</v>
          </cell>
          <cell r="I240" t="str">
            <v>Community Activities</v>
          </cell>
          <cell r="K240" t="str">
            <v>الأنشطة المجتمعية</v>
          </cell>
        </row>
        <row r="241">
          <cell r="A241">
            <v>8438</v>
          </cell>
          <cell r="B241" t="str">
            <v>843</v>
          </cell>
          <cell r="D241" t="str">
            <v>EXPENDITURE</v>
          </cell>
          <cell r="E241" t="str">
            <v>3438</v>
          </cell>
          <cell r="G241" t="str">
            <v>FALSE</v>
          </cell>
          <cell r="H241" t="str">
            <v>אחזקת ילדים בפנימיות</v>
          </cell>
          <cell r="I241" t="str">
            <v>Keeping Children in Boarding Schools</v>
          </cell>
          <cell r="K241" t="str">
            <v>إبقاء الأطفال في المدارس الداخلية</v>
          </cell>
        </row>
        <row r="242">
          <cell r="A242">
            <v>8439</v>
          </cell>
          <cell r="B242" t="str">
            <v>843</v>
          </cell>
          <cell r="D242" t="str">
            <v>EXPENDITURE</v>
          </cell>
          <cell r="E242" t="str">
            <v>3439</v>
          </cell>
          <cell r="G242" t="str">
            <v>FALSE</v>
          </cell>
          <cell r="H242" t="str">
            <v>אחזקת ילדים במעונות יום ואומנות יומיות</v>
          </cell>
          <cell r="I242" t="str">
            <v>Keeping Children in Day Care and Day Foster Homes</v>
          </cell>
          <cell r="K242" t="str">
            <v>إبقاء الأطفال في الرعاية النهارية ودور الحضانة</v>
          </cell>
        </row>
        <row r="243">
          <cell r="A243">
            <v>844</v>
          </cell>
          <cell r="B243" t="str">
            <v>84</v>
          </cell>
          <cell r="D243" t="str">
            <v>EXPENDITURE</v>
          </cell>
          <cell r="E243" t="str">
            <v>344</v>
          </cell>
          <cell r="G243" t="str">
            <v>TRUE</v>
          </cell>
          <cell r="H243" t="str">
            <v>שירותים לזקן</v>
          </cell>
          <cell r="I243" t="str">
            <v>Services to the Elderly</v>
          </cell>
          <cell r="K243" t="str">
            <v>خدمات المسنين</v>
          </cell>
        </row>
        <row r="244">
          <cell r="A244">
            <v>8443</v>
          </cell>
          <cell r="B244" t="str">
            <v>844</v>
          </cell>
          <cell r="D244" t="str">
            <v>EXPENDITURE</v>
          </cell>
          <cell r="E244" t="str">
            <v>3443</v>
          </cell>
          <cell r="G244" t="str">
            <v>FALSE</v>
          </cell>
          <cell r="H244" t="str">
            <v>שירותים לזקן - מוסדי</v>
          </cell>
          <cell r="I244" t="str">
            <v>Services to the Elderly - Institutional</v>
          </cell>
          <cell r="K244" t="str">
            <v>خدمات المسنين - المؤسسية</v>
          </cell>
        </row>
        <row r="245">
          <cell r="A245">
            <v>8444</v>
          </cell>
          <cell r="B245" t="str">
            <v>844</v>
          </cell>
          <cell r="D245" t="str">
            <v>EXPENDITURE</v>
          </cell>
          <cell r="E245" t="str">
            <v>3444</v>
          </cell>
          <cell r="G245" t="str">
            <v>FALSE</v>
          </cell>
          <cell r="H245" t="str">
            <v>שירותים לזקן - קהילתי</v>
          </cell>
          <cell r="I245" t="str">
            <v>Services to the Elderly - Communal</v>
          </cell>
          <cell r="K245" t="str">
            <v>خدمات المسنين - المجتمع</v>
          </cell>
        </row>
        <row r="246">
          <cell r="A246">
            <v>8445</v>
          </cell>
          <cell r="B246" t="str">
            <v>844</v>
          </cell>
          <cell r="D246" t="str">
            <v>EXPENDITURE</v>
          </cell>
          <cell r="E246" t="str">
            <v>3445</v>
          </cell>
          <cell r="G246" t="str">
            <v>FALSE</v>
          </cell>
          <cell r="H246" t="str">
            <v>תעסוקה ומרכזי יום לקשיש</v>
          </cell>
          <cell r="I246" t="str">
            <v>Occupational and Day Care Centers for the Elderly</v>
          </cell>
          <cell r="K246" t="str">
            <v>توظيف والمراكز النهارية للمسنين</v>
          </cell>
        </row>
        <row r="247">
          <cell r="A247">
            <v>845</v>
          </cell>
          <cell r="B247" t="str">
            <v>84</v>
          </cell>
          <cell r="D247" t="str">
            <v>EXPENDITURE</v>
          </cell>
          <cell r="E247" t="str">
            <v>345</v>
          </cell>
          <cell r="G247" t="str">
            <v>TRUE</v>
          </cell>
          <cell r="H247" t="str">
            <v>שירותים למש"ה</v>
          </cell>
          <cell r="I247" t="str">
            <v>Services for the Mentally Challenged</v>
          </cell>
          <cell r="K247" t="str">
            <v>خدمات للمعاقين</v>
          </cell>
        </row>
        <row r="248">
          <cell r="A248">
            <v>8451</v>
          </cell>
          <cell r="B248" t="str">
            <v>845</v>
          </cell>
          <cell r="D248" t="str">
            <v>EXPENDITURE</v>
          </cell>
          <cell r="E248" t="str">
            <v>3451</v>
          </cell>
          <cell r="G248" t="str">
            <v>FALSE</v>
          </cell>
          <cell r="H248" t="str">
            <v>סידור מש"ה במוסדות</v>
          </cell>
          <cell r="I248" t="str">
            <v>Placing Mentally Challenged People in Institutions</v>
          </cell>
          <cell r="K248" t="str">
            <v>تنظيم المعوقين في المؤسسات</v>
          </cell>
        </row>
        <row r="249">
          <cell r="A249">
            <v>8452</v>
          </cell>
          <cell r="B249" t="str">
            <v>845</v>
          </cell>
          <cell r="D249" t="str">
            <v>EXPENDITURE</v>
          </cell>
          <cell r="E249" t="str">
            <v>3452</v>
          </cell>
          <cell r="G249" t="str">
            <v>FALSE</v>
          </cell>
          <cell r="H249" t="str">
            <v>סידור מש"ה במוסדות</v>
          </cell>
          <cell r="I249" t="str">
            <v>Placing Mentally Challenged People in Other Programs</v>
          </cell>
          <cell r="K249" t="str">
            <v>تنظيم المعوقين في إطارات</v>
          </cell>
        </row>
        <row r="250">
          <cell r="A250">
            <v>8453</v>
          </cell>
          <cell r="B250" t="str">
            <v>845</v>
          </cell>
          <cell r="D250" t="str">
            <v>EXPENDITURE</v>
          </cell>
          <cell r="E250" t="str">
            <v>3453</v>
          </cell>
          <cell r="G250" t="str">
            <v>FALSE</v>
          </cell>
          <cell r="H250" t="str">
            <v>יום שירותים למש"ה - קהילתי</v>
          </cell>
          <cell r="I250" t="str">
            <v>Day Services for the Mentally Challenged - communal</v>
          </cell>
          <cell r="K250" t="str">
            <v>خدمات يوم للمعاقين - اجتماعي</v>
          </cell>
        </row>
        <row r="251">
          <cell r="A251">
            <v>8454</v>
          </cell>
          <cell r="B251" t="str">
            <v>845</v>
          </cell>
          <cell r="D251" t="str">
            <v>EXPENDITURE</v>
          </cell>
          <cell r="E251" t="str">
            <v>3454</v>
          </cell>
          <cell r="G251" t="str">
            <v>FALSE</v>
          </cell>
          <cell r="H251" t="str">
            <v>מפעלי תעסוקה למש"ה ומע״ש</v>
          </cell>
          <cell r="I251" t="str">
            <v>Occupational Plants for the Mentally challenged and Occupational Rehabilitation</v>
          </cell>
          <cell r="K251" t="str">
            <v>مصانع توظيف للمعاقين</v>
          </cell>
        </row>
        <row r="252">
          <cell r="A252">
            <v>846</v>
          </cell>
          <cell r="B252" t="str">
            <v>84</v>
          </cell>
          <cell r="D252" t="str">
            <v>EXPENDITURE</v>
          </cell>
          <cell r="E252" t="str">
            <v>346</v>
          </cell>
          <cell r="G252" t="str">
            <v>TRUE</v>
          </cell>
          <cell r="H252" t="str">
            <v>שירותי שיקום</v>
          </cell>
          <cell r="I252" t="str">
            <v>Rehabilitation Services</v>
          </cell>
          <cell r="K252" t="str">
            <v>خدمات إعادة التأهيل</v>
          </cell>
        </row>
        <row r="253">
          <cell r="A253">
            <v>8461</v>
          </cell>
          <cell r="B253" t="str">
            <v>846</v>
          </cell>
          <cell r="D253" t="str">
            <v>EXPENDITURE</v>
          </cell>
          <cell r="E253" t="str">
            <v>3461</v>
          </cell>
          <cell r="G253" t="str">
            <v>FALSE</v>
          </cell>
          <cell r="H253" t="str">
            <v>שיקום העיוור - אחזקה במוסדות</v>
          </cell>
          <cell r="I253" t="str">
            <v>Blind Rehabilitation - Keeping in Institutions</v>
          </cell>
          <cell r="K253" t="str">
            <v>إعادة تأهيل الأعمى-صيانة المؤسسات</v>
          </cell>
        </row>
        <row r="254">
          <cell r="A254">
            <v>8462</v>
          </cell>
          <cell r="B254" t="str">
            <v>846</v>
          </cell>
          <cell r="D254" t="str">
            <v>EXPENDITURE</v>
          </cell>
          <cell r="E254" t="str">
            <v>3462</v>
          </cell>
          <cell r="G254" t="str">
            <v>FALSE</v>
          </cell>
          <cell r="H254" t="str">
            <v>שיקום העיוור - אחזקה</v>
          </cell>
          <cell r="I254" t="str">
            <v>Blind Rehabilitation - Maintenance</v>
          </cell>
          <cell r="K254" t="str">
            <v>إعادة تأهيل الأعمى-صيانة</v>
          </cell>
        </row>
        <row r="255">
          <cell r="A255">
            <v>8463</v>
          </cell>
          <cell r="B255" t="str">
            <v>846</v>
          </cell>
          <cell r="D255" t="str">
            <v>EXPENDITURE</v>
          </cell>
          <cell r="E255" t="str">
            <v>3463</v>
          </cell>
          <cell r="G255" t="str">
            <v>FALSE</v>
          </cell>
          <cell r="H255" t="str">
            <v>טיפול בעיוור בקהילה</v>
          </cell>
          <cell r="I255" t="str">
            <v>Treating the Blind in the Community</v>
          </cell>
          <cell r="K255" t="str">
            <v>الرعاية المجتمعية للأعمى</v>
          </cell>
        </row>
        <row r="256">
          <cell r="A256">
            <v>8464</v>
          </cell>
          <cell r="B256" t="str">
            <v>846</v>
          </cell>
          <cell r="D256" t="str">
            <v>EXPENDITURE</v>
          </cell>
          <cell r="E256" t="str">
            <v>3464</v>
          </cell>
          <cell r="G256" t="str">
            <v>FALSE</v>
          </cell>
          <cell r="H256" t="str">
            <v>מפעלי תעסוקה לעיוורים</v>
          </cell>
          <cell r="I256" t="str">
            <v>Occupational Plants for the Blind</v>
          </cell>
          <cell r="K256" t="str">
            <v>مصانع توظيف للأعمى</v>
          </cell>
        </row>
        <row r="257">
          <cell r="A257">
            <v>8465</v>
          </cell>
          <cell r="B257" t="str">
            <v>846</v>
          </cell>
          <cell r="D257" t="str">
            <v>EXPENDITURE</v>
          </cell>
          <cell r="E257" t="str">
            <v>3465</v>
          </cell>
          <cell r="G257" t="str">
            <v>FALSE</v>
          </cell>
          <cell r="H257" t="str">
            <v>נכים - שיקום במוסדות</v>
          </cell>
          <cell r="I257" t="str">
            <v>Disabled - Rehabilitation in Institutions</v>
          </cell>
          <cell r="K257" t="str">
            <v>معاق - مؤسسات إعادة التأهيل</v>
          </cell>
        </row>
        <row r="258">
          <cell r="A258">
            <v>8466</v>
          </cell>
          <cell r="B258" t="str">
            <v>846</v>
          </cell>
          <cell r="D258" t="str">
            <v>EXPENDITURE</v>
          </cell>
          <cell r="E258" t="str">
            <v>3466</v>
          </cell>
          <cell r="G258" t="str">
            <v>FALSE</v>
          </cell>
          <cell r="H258" t="str">
            <v>נכים - אחזקה במסגרות</v>
          </cell>
          <cell r="I258" t="str">
            <v>Disabled - Keeping in Programs</v>
          </cell>
          <cell r="K258" t="str">
            <v>معاق - صيانة المؤسسات</v>
          </cell>
        </row>
        <row r="259">
          <cell r="A259">
            <v>8467</v>
          </cell>
          <cell r="B259" t="str">
            <v>846</v>
          </cell>
          <cell r="D259" t="str">
            <v>EXPENDITURE</v>
          </cell>
          <cell r="E259" t="str">
            <v>3467</v>
          </cell>
          <cell r="G259" t="str">
            <v>FALSE</v>
          </cell>
          <cell r="H259" t="str">
            <v>יום נכים - טיפול בקהילה</v>
          </cell>
          <cell r="I259" t="str">
            <v>Day Disabled - Treating in the Community</v>
          </cell>
          <cell r="K259" t="str">
            <v>يوم معاقين - الرعاية المجتمعية</v>
          </cell>
        </row>
        <row r="260">
          <cell r="A260">
            <v>8468</v>
          </cell>
          <cell r="B260" t="str">
            <v>846</v>
          </cell>
          <cell r="D260" t="str">
            <v>EXPENDITURE</v>
          </cell>
          <cell r="E260" t="str">
            <v>3469</v>
          </cell>
          <cell r="G260" t="str">
            <v>FALSE</v>
          </cell>
          <cell r="H260" t="str">
            <v>נכים - שיקום במפעלי תעסוקה</v>
          </cell>
          <cell r="I260" t="str">
            <v>Disabled - Rehabilitation in Occupational Factories</v>
          </cell>
          <cell r="K260" t="str">
            <v>معاق - إعادة التأهيل في مصانع توظيف</v>
          </cell>
        </row>
        <row r="261">
          <cell r="A261">
            <v>847</v>
          </cell>
          <cell r="B261" t="str">
            <v>84</v>
          </cell>
          <cell r="D261" t="str">
            <v>EXPENDITURE</v>
          </cell>
          <cell r="E261" t="str">
            <v>347</v>
          </cell>
          <cell r="G261" t="str">
            <v>TRUE</v>
          </cell>
          <cell r="H261" t="str">
            <v>שירותי תיקון</v>
          </cell>
          <cell r="I261" t="str">
            <v>Corrective Services</v>
          </cell>
          <cell r="K261" t="str">
            <v>خدمات إصلاح</v>
          </cell>
        </row>
        <row r="262">
          <cell r="A262">
            <v>8471</v>
          </cell>
          <cell r="B262" t="str">
            <v>847</v>
          </cell>
          <cell r="D262" t="str">
            <v>EXPENDITURE</v>
          </cell>
          <cell r="E262" t="str">
            <v>3471</v>
          </cell>
          <cell r="G262" t="str">
            <v>FALSE</v>
          </cell>
          <cell r="H262" t="str">
            <v>טיפול בחבורות רחוב ונוער במצוקה</v>
          </cell>
          <cell r="I262" t="str">
            <v>Treating Street Gangs and Youth At-Risk</v>
          </cell>
          <cell r="K262" t="str">
            <v>علاج عصابات الشوارع والشباب المضطرب</v>
          </cell>
        </row>
        <row r="263">
          <cell r="A263">
            <v>8472</v>
          </cell>
          <cell r="B263" t="str">
            <v>847</v>
          </cell>
          <cell r="D263" t="str">
            <v>EXPENDITURE</v>
          </cell>
          <cell r="E263" t="str">
            <v>3472</v>
          </cell>
          <cell r="G263" t="str">
            <v>FALSE</v>
          </cell>
          <cell r="H263" t="str">
            <v>חסות נוער</v>
          </cell>
          <cell r="I263" t="str">
            <v>Youth Shelter Authority</v>
          </cell>
          <cell r="K263" t="str">
            <v>حماية الشباب</v>
          </cell>
        </row>
        <row r="264">
          <cell r="A264">
            <v>8473</v>
          </cell>
          <cell r="B264" t="str">
            <v>847</v>
          </cell>
          <cell r="D264" t="str">
            <v>EXPENDITURE</v>
          </cell>
          <cell r="E264" t="str">
            <v>3473</v>
          </cell>
          <cell r="G264" t="str">
            <v>FALSE</v>
          </cell>
          <cell r="H264" t="str">
            <v>סמים</v>
          </cell>
          <cell r="I264" t="str">
            <v>Drugs</v>
          </cell>
          <cell r="K264" t="str">
            <v>المخدرات</v>
          </cell>
        </row>
        <row r="265">
          <cell r="A265">
            <v>8474</v>
          </cell>
          <cell r="B265" t="str">
            <v>847</v>
          </cell>
          <cell r="D265" t="str">
            <v>EXPENDITURE</v>
          </cell>
          <cell r="E265" t="str">
            <v>3474</v>
          </cell>
          <cell r="G265" t="str">
            <v>FALSE</v>
          </cell>
          <cell r="H265" t="str">
            <v>מפתנים</v>
          </cell>
          <cell r="I265" t="str">
            <v>Occupational Centers Miftan</v>
          </cell>
          <cell r="K265" t="str">
            <v>عتبات</v>
          </cell>
        </row>
        <row r="266">
          <cell r="A266">
            <v>848</v>
          </cell>
          <cell r="B266" t="str">
            <v>84</v>
          </cell>
          <cell r="D266" t="str">
            <v>EXPENDITURE</v>
          </cell>
          <cell r="E266" t="str">
            <v>348</v>
          </cell>
          <cell r="G266" t="str">
            <v>TRUE</v>
          </cell>
          <cell r="H266" t="str">
            <v>עבודה קהילתית</v>
          </cell>
          <cell r="I266" t="str">
            <v>Community Work</v>
          </cell>
          <cell r="K266" t="str">
            <v>العمل الاجتماعي</v>
          </cell>
        </row>
        <row r="267">
          <cell r="A267">
            <v>8482</v>
          </cell>
          <cell r="B267" t="str">
            <v>848</v>
          </cell>
          <cell r="D267" t="str">
            <v>EXPENDITURE</v>
          </cell>
          <cell r="E267" t="str">
            <v>3482</v>
          </cell>
          <cell r="G267" t="str">
            <v>FALSE</v>
          </cell>
          <cell r="H267" t="str">
            <v>מרכזים קהילתיים</v>
          </cell>
          <cell r="I267" t="str">
            <v>Community Centers</v>
          </cell>
          <cell r="K267" t="str">
            <v>المراكز الاجتماعية</v>
          </cell>
        </row>
        <row r="268">
          <cell r="A268">
            <v>8483</v>
          </cell>
          <cell r="B268" t="str">
            <v>848</v>
          </cell>
          <cell r="D268" t="str">
            <v>EXPENDITURE</v>
          </cell>
          <cell r="E268" t="str">
            <v>3483</v>
          </cell>
          <cell r="G268" t="str">
            <v>FALSE</v>
          </cell>
          <cell r="H268" t="str">
            <v>התנדבות</v>
          </cell>
          <cell r="I268" t="str">
            <v>Volunteering</v>
          </cell>
          <cell r="K268" t="str">
            <v>تطوع</v>
          </cell>
        </row>
        <row r="269">
          <cell r="A269">
            <v>8484</v>
          </cell>
          <cell r="B269" t="str">
            <v>848</v>
          </cell>
          <cell r="D269" t="str">
            <v>EXPENDITURE</v>
          </cell>
          <cell r="E269" t="str">
            <v>3484</v>
          </cell>
          <cell r="G269" t="str">
            <v>FALSE</v>
          </cell>
          <cell r="H269" t="str">
            <v>שרות יעוץ לאזרח שי״ל</v>
          </cell>
          <cell r="I269" t="str">
            <v>Civic advisory service</v>
          </cell>
          <cell r="K269" t="str">
            <v>الخدمات الاستشارية المدنية</v>
          </cell>
        </row>
        <row r="270">
          <cell r="A270">
            <v>8485</v>
          </cell>
          <cell r="B270" t="str">
            <v>848</v>
          </cell>
          <cell r="D270" t="str">
            <v>EXPENDITURE</v>
          </cell>
          <cell r="E270" t="str">
            <v>3485</v>
          </cell>
          <cell r="G270" t="str">
            <v>FALSE</v>
          </cell>
          <cell r="H270" t="str">
            <v>שיקום שכונות</v>
          </cell>
          <cell r="I270" t="str">
            <v>Neighborhood Rehabilitation</v>
          </cell>
          <cell r="K270" t="str">
            <v>تجديد أحياء</v>
          </cell>
        </row>
        <row r="271">
          <cell r="A271">
            <v>849</v>
          </cell>
          <cell r="B271" t="str">
            <v>84</v>
          </cell>
          <cell r="D271" t="str">
            <v>EXPENDITURE</v>
          </cell>
          <cell r="E271" t="str">
            <v>349</v>
          </cell>
          <cell r="G271" t="str">
            <v>TRUE</v>
          </cell>
          <cell r="H271" t="str">
            <v>שירותים לעולים</v>
          </cell>
          <cell r="I271" t="str">
            <v>Immigrant Services</v>
          </cell>
          <cell r="K271" t="str">
            <v>خدمات المهاجرين</v>
          </cell>
        </row>
        <row r="272">
          <cell r="A272">
            <v>85</v>
          </cell>
          <cell r="B272" t="str">
            <v>8</v>
          </cell>
          <cell r="D272" t="str">
            <v>EXPENDITURE</v>
          </cell>
          <cell r="E272" t="str">
            <v>35</v>
          </cell>
          <cell r="G272" t="str">
            <v>TRUE</v>
          </cell>
          <cell r="H272" t="str">
            <v>דת</v>
          </cell>
          <cell r="I272" t="str">
            <v>Religion</v>
          </cell>
          <cell r="K272" t="str">
            <v>دين</v>
          </cell>
        </row>
        <row r="273">
          <cell r="A273">
            <v>851</v>
          </cell>
          <cell r="B273" t="str">
            <v>85</v>
          </cell>
          <cell r="D273" t="str">
            <v>EXPENDITURE</v>
          </cell>
          <cell r="E273" t="str">
            <v>351</v>
          </cell>
          <cell r="G273" t="str">
            <v>FALSE</v>
          </cell>
          <cell r="H273" t="str">
            <v>השתתפות בתקציב המועצה הדתית</v>
          </cell>
          <cell r="I273" t="str">
            <v>Participation in Religious Council Budget</v>
          </cell>
          <cell r="K273" t="str">
            <v>المشاركة في المجلس الديني الميزاني</v>
          </cell>
        </row>
        <row r="274">
          <cell r="A274">
            <v>852</v>
          </cell>
          <cell r="B274" t="str">
            <v>85</v>
          </cell>
          <cell r="D274" t="str">
            <v>EXPENDITURE</v>
          </cell>
          <cell r="E274" t="str">
            <v>352</v>
          </cell>
          <cell r="G274" t="str">
            <v>FALSE</v>
          </cell>
          <cell r="H274" t="str">
            <v>שירותי דת לקראים</v>
          </cell>
          <cell r="I274" t="str">
            <v>Religious Services for Karaim</v>
          </cell>
          <cell r="K274" t="str">
            <v>קראים?!</v>
          </cell>
        </row>
        <row r="275">
          <cell r="A275">
            <v>853</v>
          </cell>
          <cell r="B275" t="str">
            <v>85</v>
          </cell>
          <cell r="D275" t="str">
            <v>EXPENDITURE</v>
          </cell>
          <cell r="E275" t="str">
            <v>353</v>
          </cell>
          <cell r="G275" t="str">
            <v>FALSE</v>
          </cell>
          <cell r="H275" t="str">
            <v>שירותי דת למוסלמים</v>
          </cell>
          <cell r="I275" t="str">
            <v>Religious Services for Muslims</v>
          </cell>
          <cell r="K275" t="str">
            <v>الخدمات الدينية للمسلم</v>
          </cell>
        </row>
        <row r="276">
          <cell r="A276">
            <v>854</v>
          </cell>
          <cell r="B276" t="str">
            <v>85</v>
          </cell>
          <cell r="D276" t="str">
            <v>EXPENDITURE</v>
          </cell>
          <cell r="E276" t="str">
            <v>354</v>
          </cell>
          <cell r="G276" t="str">
            <v>FALSE</v>
          </cell>
          <cell r="H276" t="str">
            <v>שירותי דת לעדות הנוצריות</v>
          </cell>
          <cell r="I276" t="str">
            <v>Religious Services for Christian Groups</v>
          </cell>
          <cell r="K276" t="str">
            <v>الخدمات الدينية للطوائف المسيحية</v>
          </cell>
        </row>
        <row r="277">
          <cell r="A277">
            <v>855</v>
          </cell>
          <cell r="B277" t="str">
            <v>85</v>
          </cell>
          <cell r="D277" t="str">
            <v>EXPENDITURE</v>
          </cell>
          <cell r="E277" t="str">
            <v>355</v>
          </cell>
          <cell r="G277" t="str">
            <v>FALSE</v>
          </cell>
          <cell r="H277" t="str">
            <v>שירותי דת לדרוזים</v>
          </cell>
          <cell r="I277" t="str">
            <v>Religious Services for Druze</v>
          </cell>
          <cell r="K277" t="str">
            <v>الخدمات الدينية للدرزي</v>
          </cell>
        </row>
        <row r="278">
          <cell r="A278">
            <v>856</v>
          </cell>
          <cell r="B278" t="str">
            <v>85</v>
          </cell>
          <cell r="D278" t="str">
            <v>EXPENDITURE</v>
          </cell>
          <cell r="E278" t="str">
            <v>356</v>
          </cell>
          <cell r="G278" t="str">
            <v>FALSE</v>
          </cell>
          <cell r="H278" t="str">
            <v>שירותי דת יהודיים כללים</v>
          </cell>
          <cell r="I278" t="str">
            <v>General Jewish Religious Services</v>
          </cell>
          <cell r="K278" t="str">
            <v>الخدمات الدينية اليهودية العامة</v>
          </cell>
        </row>
        <row r="279">
          <cell r="A279">
            <v>857</v>
          </cell>
          <cell r="B279" t="str">
            <v>85</v>
          </cell>
          <cell r="D279" t="str">
            <v>EXPENDITURE</v>
          </cell>
          <cell r="E279" t="str">
            <v>357</v>
          </cell>
          <cell r="G279" t="str">
            <v>FALSE</v>
          </cell>
          <cell r="H279" t="str">
            <v>שירותי דת במועצות אזוריות</v>
          </cell>
          <cell r="I279" t="str">
            <v>Religious Services in Regional Municipalities</v>
          </cell>
          <cell r="K279" t="str">
            <v>الخدمات الدينية في المجالس الإقليمية</v>
          </cell>
        </row>
        <row r="280">
          <cell r="A280">
            <v>859</v>
          </cell>
          <cell r="B280" t="str">
            <v>85</v>
          </cell>
          <cell r="D280" t="str">
            <v>EXPENDITURE</v>
          </cell>
          <cell r="E280" t="str">
            <v>359</v>
          </cell>
          <cell r="G280" t="str">
            <v>FALSE</v>
          </cell>
          <cell r="H280" t="str">
            <v>שירותי דת שונים</v>
          </cell>
          <cell r="I280" t="str">
            <v>Various Religious Services</v>
          </cell>
          <cell r="K280" t="str">
            <v>الخدمات الدينية المختلفة</v>
          </cell>
        </row>
        <row r="281">
          <cell r="A281">
            <v>86</v>
          </cell>
          <cell r="B281" t="str">
            <v>8</v>
          </cell>
          <cell r="D281" t="str">
            <v>EXPENDITURE</v>
          </cell>
          <cell r="E281" t="str">
            <v>36</v>
          </cell>
          <cell r="G281" t="str">
            <v>TRUE</v>
          </cell>
          <cell r="H281" t="str">
            <v>קליטת עליה</v>
          </cell>
          <cell r="I281" t="str">
            <v>Immigrant Absorption</v>
          </cell>
          <cell r="K281" t="str">
            <v>استيعاب المهاجرين</v>
          </cell>
        </row>
        <row r="282">
          <cell r="A282">
            <v>869</v>
          </cell>
          <cell r="B282" t="str">
            <v>86</v>
          </cell>
          <cell r="D282" t="str">
            <v>EXPENDITURE</v>
          </cell>
          <cell r="E282" t="str">
            <v>369</v>
          </cell>
          <cell r="G282" t="str">
            <v>FALSE</v>
          </cell>
          <cell r="H282" t="str">
            <v>שירותים שונים לקליטת העלייה</v>
          </cell>
          <cell r="I282" t="str">
            <v>Various Services for Immigrant Absorption</v>
          </cell>
          <cell r="K282" t="str">
            <v>خدمات مختلفة لاستيعاب المهاجرين</v>
          </cell>
        </row>
        <row r="283">
          <cell r="A283">
            <v>87</v>
          </cell>
          <cell r="B283" t="str">
            <v>8</v>
          </cell>
          <cell r="D283" t="str">
            <v>EXPENDITURE</v>
          </cell>
          <cell r="E283" t="str">
            <v>37</v>
          </cell>
          <cell r="G283" t="str">
            <v>TRUE</v>
          </cell>
          <cell r="H283" t="str">
            <v>איכות הסביבה</v>
          </cell>
          <cell r="I283" t="str">
            <v>Environmental Protection</v>
          </cell>
          <cell r="K283" t="str">
            <v>جودة البيئة</v>
          </cell>
        </row>
        <row r="284">
          <cell r="A284">
            <v>879</v>
          </cell>
          <cell r="B284" t="str">
            <v>87</v>
          </cell>
          <cell r="D284" t="str">
            <v>EXPENDITURE</v>
          </cell>
          <cell r="E284" t="str">
            <v>379</v>
          </cell>
          <cell r="G284" t="str">
            <v>FALSE</v>
          </cell>
          <cell r="H284" t="str">
            <v>שירותים נוספים לאיכות הסביבה</v>
          </cell>
          <cell r="I284" t="str">
            <v>Additional Services for Environmental Protection</v>
          </cell>
          <cell r="K284" t="str">
            <v>خدمات أخرى لجودة البيئة</v>
          </cell>
        </row>
        <row r="285">
          <cell r="A285">
            <v>9</v>
          </cell>
          <cell r="D285" t="str">
            <v>EXPENDITURE</v>
          </cell>
          <cell r="E285" t="str">
            <v>4</v>
          </cell>
          <cell r="G285" t="str">
            <v>TRUE</v>
          </cell>
          <cell r="H285" t="str">
            <v>מפעלים</v>
          </cell>
          <cell r="I285" t="str">
            <v>Projects/Enterprises</v>
          </cell>
          <cell r="K285" t="str">
            <v>مصانع</v>
          </cell>
        </row>
        <row r="286">
          <cell r="A286">
            <v>91</v>
          </cell>
          <cell r="B286" t="str">
            <v>9</v>
          </cell>
          <cell r="D286" t="str">
            <v>EXPENDITURE</v>
          </cell>
          <cell r="E286" t="str">
            <v>41</v>
          </cell>
          <cell r="G286" t="str">
            <v>TRUE</v>
          </cell>
          <cell r="H286" t="str">
            <v>מים</v>
          </cell>
          <cell r="I286" t="str">
            <v>Water</v>
          </cell>
          <cell r="K286" t="str">
            <v>المياه</v>
          </cell>
        </row>
        <row r="287">
          <cell r="A287">
            <v>911</v>
          </cell>
          <cell r="B287" t="str">
            <v>91</v>
          </cell>
          <cell r="D287" t="str">
            <v>EXPENDITURE</v>
          </cell>
          <cell r="E287" t="str">
            <v>411</v>
          </cell>
          <cell r="G287" t="str">
            <v>FALSE</v>
          </cell>
          <cell r="H287" t="str">
            <v>מינהל המים</v>
          </cell>
          <cell r="I287" t="str">
            <v>Water Administration</v>
          </cell>
          <cell r="K287" t="str">
            <v>إدارة المياه</v>
          </cell>
        </row>
        <row r="288">
          <cell r="A288">
            <v>912</v>
          </cell>
          <cell r="B288" t="str">
            <v>91</v>
          </cell>
          <cell r="D288" t="str">
            <v>EXPENDITURE</v>
          </cell>
          <cell r="E288" t="str">
            <v>412</v>
          </cell>
          <cell r="G288" t="str">
            <v>FALSE</v>
          </cell>
          <cell r="H288" t="str">
            <v>גבייה</v>
          </cell>
          <cell r="I288" t="str">
            <v>Collection</v>
          </cell>
          <cell r="K288" t="str">
            <v>جمع</v>
          </cell>
        </row>
        <row r="289">
          <cell r="A289">
            <v>913</v>
          </cell>
          <cell r="B289" t="str">
            <v>91</v>
          </cell>
          <cell r="D289" t="str">
            <v>EXPENDITURE</v>
          </cell>
          <cell r="E289" t="str">
            <v>413</v>
          </cell>
          <cell r="G289" t="str">
            <v>FALSE</v>
          </cell>
          <cell r="H289" t="str">
            <v>תפעול ואחזקת משק המים</v>
          </cell>
          <cell r="I289" t="str">
            <v>Water Infrastructure Operation and Maintenance</v>
          </cell>
          <cell r="K289" t="str">
            <v>تشغيل وصيانة المياه</v>
          </cell>
        </row>
        <row r="290">
          <cell r="A290">
            <v>9131</v>
          </cell>
          <cell r="B290" t="str">
            <v>913</v>
          </cell>
          <cell r="D290" t="str">
            <v>EXPENDITURE</v>
          </cell>
          <cell r="E290" t="str">
            <v>4131</v>
          </cell>
          <cell r="G290" t="str">
            <v>FALSE</v>
          </cell>
          <cell r="H290" t="str">
            <v>קנית מים</v>
          </cell>
          <cell r="I290" t="str">
            <v>Water Purchase</v>
          </cell>
          <cell r="K290" t="str">
            <v>شراء المياه</v>
          </cell>
        </row>
        <row r="291">
          <cell r="A291">
            <v>9132</v>
          </cell>
          <cell r="B291" t="str">
            <v>913</v>
          </cell>
          <cell r="D291" t="str">
            <v>EXPENDITURE</v>
          </cell>
          <cell r="E291" t="str">
            <v>4132</v>
          </cell>
          <cell r="G291" t="str">
            <v>FALSE</v>
          </cell>
          <cell r="H291" t="str">
            <v>אחזקת מערכת הפקת מים</v>
          </cell>
          <cell r="I291" t="str">
            <v>Water Production System Maintenance</v>
          </cell>
          <cell r="K291" t="str">
            <v>صيانة نظام إنتاج المياه</v>
          </cell>
        </row>
        <row r="292">
          <cell r="A292">
            <v>92</v>
          </cell>
          <cell r="B292" t="str">
            <v>9</v>
          </cell>
          <cell r="D292" t="str">
            <v>EXPENDITURE</v>
          </cell>
          <cell r="E292" t="str">
            <v>42</v>
          </cell>
          <cell r="G292" t="str">
            <v>TRUE</v>
          </cell>
          <cell r="H292" t="str">
            <v>בתי מטבחיים</v>
          </cell>
          <cell r="I292" t="str">
            <v>Slaughter Houses</v>
          </cell>
          <cell r="K292" t="str">
            <v>المسالخ</v>
          </cell>
        </row>
        <row r="293">
          <cell r="A293">
            <v>922</v>
          </cell>
          <cell r="B293" t="str">
            <v>92</v>
          </cell>
          <cell r="D293" t="str">
            <v>EXPENDITURE</v>
          </cell>
          <cell r="E293" t="str">
            <v>422</v>
          </cell>
          <cell r="G293" t="str">
            <v>FALSE</v>
          </cell>
          <cell r="H293" t="str">
            <v>בתי מטבחיים עירוניים</v>
          </cell>
          <cell r="I293" t="str">
            <v>Municipal Slaughter House</v>
          </cell>
          <cell r="K293" t="str">
            <v>المسالخ البلدية</v>
          </cell>
        </row>
        <row r="294">
          <cell r="A294">
            <v>923</v>
          </cell>
          <cell r="B294" t="str">
            <v>92</v>
          </cell>
          <cell r="D294" t="str">
            <v>EXPENDITURE</v>
          </cell>
          <cell r="E294" t="str">
            <v>423</v>
          </cell>
          <cell r="G294" t="str">
            <v>FALSE</v>
          </cell>
          <cell r="H294" t="str">
            <v>בתי מטבחיים באגוד ערים</v>
          </cell>
          <cell r="I294" t="str">
            <v>Associated Municipal Slaughter Houses</v>
          </cell>
          <cell r="K294" t="str">
            <v>مسالخ البلدية المرتبطة</v>
          </cell>
        </row>
        <row r="295">
          <cell r="A295">
            <v>93</v>
          </cell>
          <cell r="B295" t="str">
            <v>9</v>
          </cell>
          <cell r="D295" t="str">
            <v>EXPENDITURE</v>
          </cell>
          <cell r="E295" t="str">
            <v>43</v>
          </cell>
          <cell r="G295" t="str">
            <v>TRUE</v>
          </cell>
          <cell r="H295" t="str">
            <v>נכסים</v>
          </cell>
          <cell r="I295" t="str">
            <v>Properties/Assets</v>
          </cell>
          <cell r="K295" t="str">
            <v>ممتلكات</v>
          </cell>
        </row>
        <row r="296">
          <cell r="A296">
            <v>931</v>
          </cell>
          <cell r="B296" t="str">
            <v>93</v>
          </cell>
          <cell r="D296" t="str">
            <v>EXPENDITURE</v>
          </cell>
          <cell r="E296" t="str">
            <v>431</v>
          </cell>
          <cell r="G296" t="str">
            <v>FALSE</v>
          </cell>
          <cell r="H296" t="str">
            <v>מינהל הנכסים</v>
          </cell>
          <cell r="I296" t="str">
            <v>Properties/Assets Administration</v>
          </cell>
          <cell r="K296" t="str">
            <v>إدارة الممتلكات</v>
          </cell>
        </row>
        <row r="297">
          <cell r="A297">
            <v>932</v>
          </cell>
          <cell r="B297" t="str">
            <v>93</v>
          </cell>
          <cell r="D297" t="str">
            <v>EXPENDITURE</v>
          </cell>
          <cell r="E297" t="str">
            <v>432</v>
          </cell>
          <cell r="G297" t="str">
            <v>FALSE</v>
          </cell>
          <cell r="H297" t="str">
            <v>דירות</v>
          </cell>
          <cell r="I297" t="str">
            <v>Apartments</v>
          </cell>
          <cell r="K297" t="str">
            <v>الشقق</v>
          </cell>
        </row>
        <row r="298">
          <cell r="A298">
            <v>933</v>
          </cell>
          <cell r="B298" t="str">
            <v>93</v>
          </cell>
          <cell r="D298" t="str">
            <v>EXPENDITURE</v>
          </cell>
          <cell r="E298" t="str">
            <v>433</v>
          </cell>
          <cell r="G298" t="str">
            <v>FALSE</v>
          </cell>
          <cell r="H298" t="str">
            <v>משרדים ועסקים</v>
          </cell>
          <cell r="I298" t="str">
            <v>Offices and Businesses</v>
          </cell>
          <cell r="K298" t="str">
            <v>المكاتب والشركات</v>
          </cell>
        </row>
        <row r="299">
          <cell r="A299">
            <v>934</v>
          </cell>
          <cell r="B299" t="str">
            <v>93</v>
          </cell>
          <cell r="D299" t="str">
            <v>EXPENDITURE</v>
          </cell>
          <cell r="E299" t="str">
            <v>434</v>
          </cell>
          <cell r="G299" t="str">
            <v>FALSE</v>
          </cell>
          <cell r="H299" t="str">
            <v>מבני מלאכה ותעשיה</v>
          </cell>
          <cell r="I299" t="str">
            <v>Industrial and Craft Buildings</v>
          </cell>
          <cell r="K299" t="str">
            <v>ورشة عمل والصناعة</v>
          </cell>
        </row>
        <row r="300">
          <cell r="A300">
            <v>935</v>
          </cell>
          <cell r="B300" t="str">
            <v>93</v>
          </cell>
          <cell r="D300" t="str">
            <v>EXPENDITURE</v>
          </cell>
          <cell r="E300" t="str">
            <v>435</v>
          </cell>
          <cell r="G300" t="str">
            <v>FALSE</v>
          </cell>
          <cell r="H300" t="str">
            <v>קרקעות</v>
          </cell>
          <cell r="I300" t="str">
            <v>Lands</v>
          </cell>
          <cell r="K300" t="str">
            <v>الأراضي</v>
          </cell>
        </row>
        <row r="301">
          <cell r="A301">
            <v>936</v>
          </cell>
          <cell r="B301" t="str">
            <v>93</v>
          </cell>
          <cell r="D301" t="str">
            <v>EXPENDITURE</v>
          </cell>
          <cell r="E301" t="str">
            <v>436</v>
          </cell>
          <cell r="G301" t="str">
            <v>FALSE</v>
          </cell>
          <cell r="H301" t="str">
            <v>אכסניות נוער</v>
          </cell>
          <cell r="I301" t="str">
            <v>Youth Hostels</v>
          </cell>
          <cell r="K301" t="str">
            <v>بيوت الشباب</v>
          </cell>
        </row>
        <row r="302">
          <cell r="A302">
            <v>937</v>
          </cell>
          <cell r="B302" t="str">
            <v>93</v>
          </cell>
          <cell r="D302" t="str">
            <v>EXPENDITURE</v>
          </cell>
          <cell r="E302" t="str">
            <v>437</v>
          </cell>
          <cell r="G302" t="str">
            <v>FALSE</v>
          </cell>
          <cell r="H302" t="str">
            <v>שווקים</v>
          </cell>
          <cell r="I302" t="str">
            <v>Markets</v>
          </cell>
          <cell r="K302" t="str">
            <v>الأسواق</v>
          </cell>
        </row>
        <row r="303">
          <cell r="A303">
            <v>938</v>
          </cell>
          <cell r="B303" t="str">
            <v>93</v>
          </cell>
          <cell r="D303" t="str">
            <v>EXPENDITURE</v>
          </cell>
          <cell r="E303" t="str">
            <v>438</v>
          </cell>
          <cell r="G303" t="str">
            <v>FALSE</v>
          </cell>
          <cell r="H303" t="str">
            <v>משרדי הרשות</v>
          </cell>
          <cell r="I303" t="str">
            <v>Municipality Offices</v>
          </cell>
          <cell r="K303" t="str">
            <v>مكاتب السلطة</v>
          </cell>
        </row>
        <row r="304">
          <cell r="A304">
            <v>939</v>
          </cell>
          <cell r="B304" t="str">
            <v>93</v>
          </cell>
          <cell r="D304" t="str">
            <v>EXPENDITURE</v>
          </cell>
          <cell r="E304" t="str">
            <v>439</v>
          </cell>
          <cell r="G304" t="str">
            <v>FALSE</v>
          </cell>
          <cell r="H304" t="str">
            <v>נכסים אחרים</v>
          </cell>
          <cell r="I304" t="str">
            <v>Other Properties</v>
          </cell>
          <cell r="K304" t="str">
            <v>ممتلكات أخرى</v>
          </cell>
        </row>
        <row r="305">
          <cell r="A305">
            <v>94</v>
          </cell>
          <cell r="B305" t="str">
            <v>9</v>
          </cell>
          <cell r="D305" t="str">
            <v>EXPENDITURE</v>
          </cell>
          <cell r="E305" t="str">
            <v>44</v>
          </cell>
          <cell r="G305" t="str">
            <v>TRUE</v>
          </cell>
          <cell r="H305" t="str">
            <v>תחבורה</v>
          </cell>
          <cell r="I305" t="str">
            <v>Transportation</v>
          </cell>
          <cell r="K305" t="str">
            <v>وسيلة نقل</v>
          </cell>
        </row>
        <row r="306">
          <cell r="A306">
            <v>941</v>
          </cell>
          <cell r="B306" t="str">
            <v>94</v>
          </cell>
          <cell r="D306" t="str">
            <v>EXPENDITURE</v>
          </cell>
          <cell r="E306" t="str">
            <v>441</v>
          </cell>
          <cell r="G306" t="str">
            <v>FALSE</v>
          </cell>
          <cell r="H306" t="str">
            <v>אגף רכב</v>
          </cell>
          <cell r="I306" t="str">
            <v>Transportation administration</v>
          </cell>
        </row>
        <row r="307">
          <cell r="A307">
            <v>942</v>
          </cell>
          <cell r="B307" t="str">
            <v>94</v>
          </cell>
          <cell r="D307" t="str">
            <v>EXPENDITURE</v>
          </cell>
          <cell r="E307" t="str">
            <v>442</v>
          </cell>
          <cell r="G307" t="str">
            <v>FALSE</v>
          </cell>
          <cell r="H307" t="str">
            <v>אוטובוסים</v>
          </cell>
          <cell r="I307" t="str">
            <v>Buses</v>
          </cell>
          <cell r="K307" t="str">
            <v>الباصات</v>
          </cell>
        </row>
        <row r="308">
          <cell r="A308">
            <v>9421</v>
          </cell>
          <cell r="B308" t="str">
            <v>942</v>
          </cell>
          <cell r="D308" t="str">
            <v>EXPENDITURE</v>
          </cell>
          <cell r="E308" t="str">
            <v>4421</v>
          </cell>
          <cell r="G308" t="str">
            <v>FALSE</v>
          </cell>
          <cell r="H308" t="str">
            <v>שרות אוטובוסים בהפעלת הרשות</v>
          </cell>
          <cell r="I308" t="str">
            <v>Municipality-Operated Bus Service</v>
          </cell>
          <cell r="K308" t="str">
            <v>خدمة خدمة بتشغيل السلطة</v>
          </cell>
        </row>
        <row r="309">
          <cell r="A309">
            <v>9422</v>
          </cell>
          <cell r="B309" t="str">
            <v>942</v>
          </cell>
          <cell r="D309" t="str">
            <v>EXPENDITURE</v>
          </cell>
          <cell r="E309" t="str">
            <v>4422</v>
          </cell>
          <cell r="G309" t="str">
            <v>FALSE</v>
          </cell>
          <cell r="H309" t="str">
            <v>שרות אוטובוסים ציבוריים</v>
          </cell>
          <cell r="I309" t="str">
            <v>Public Bus Service</v>
          </cell>
          <cell r="K309" t="str">
            <v>خدمة الباصات العامة</v>
          </cell>
        </row>
        <row r="310">
          <cell r="A310">
            <v>9423</v>
          </cell>
          <cell r="B310" t="str">
            <v>942</v>
          </cell>
          <cell r="D310" t="str">
            <v>EXPENDITURE</v>
          </cell>
          <cell r="E310" t="str">
            <v>4423</v>
          </cell>
          <cell r="G310" t="str">
            <v>FALSE</v>
          </cell>
          <cell r="H310" t="str">
            <v>תחנות אוטובוסים</v>
          </cell>
          <cell r="I310" t="str">
            <v>Bus Stations</v>
          </cell>
          <cell r="K310" t="str">
            <v>محطات الباصات</v>
          </cell>
        </row>
        <row r="311">
          <cell r="A311">
            <v>943</v>
          </cell>
          <cell r="B311" t="str">
            <v>94</v>
          </cell>
          <cell r="D311" t="str">
            <v>EXPENDITURE</v>
          </cell>
          <cell r="E311" t="str">
            <v>443</v>
          </cell>
          <cell r="G311" t="str">
            <v>FALSE</v>
          </cell>
          <cell r="H311" t="str">
            <v>חניה למכוניות</v>
          </cell>
          <cell r="I311" t="str">
            <v>Vehicle Parking</v>
          </cell>
          <cell r="K311" t="str">
            <v>مواقف للسيارات</v>
          </cell>
        </row>
        <row r="312">
          <cell r="A312">
            <v>9431</v>
          </cell>
          <cell r="B312" t="str">
            <v>943</v>
          </cell>
          <cell r="D312" t="str">
            <v>EXPENDITURE</v>
          </cell>
          <cell r="E312" t="str">
            <v>4431</v>
          </cell>
          <cell r="G312" t="str">
            <v>FALSE</v>
          </cell>
          <cell r="H312" t="str">
            <v>מגרשי חניה</v>
          </cell>
          <cell r="I312" t="str">
            <v>Parking Lots</v>
          </cell>
          <cell r="K312" t="str">
            <v>مواقف</v>
          </cell>
        </row>
        <row r="313">
          <cell r="A313">
            <v>9432</v>
          </cell>
          <cell r="B313" t="str">
            <v>943</v>
          </cell>
          <cell r="D313" t="str">
            <v>EXPENDITURE</v>
          </cell>
          <cell r="E313" t="str">
            <v>4432</v>
          </cell>
          <cell r="G313" t="str">
            <v>FALSE</v>
          </cell>
          <cell r="H313" t="str">
            <v>כרטיסי חניה ומדחנים</v>
          </cell>
          <cell r="I313" t="str">
            <v>Parking Cards and Street Meters</v>
          </cell>
          <cell r="K313" t="str">
            <v>تذاكر وقوف السيارات وعدادات مواقف السيارات</v>
          </cell>
        </row>
        <row r="314">
          <cell r="A314">
            <v>944</v>
          </cell>
          <cell r="B314" t="str">
            <v>94</v>
          </cell>
          <cell r="D314" t="str">
            <v>EXPENDITURE</v>
          </cell>
          <cell r="E314" t="str">
            <v>444</v>
          </cell>
          <cell r="G314" t="str">
            <v>FALSE</v>
          </cell>
          <cell r="H314" t="str">
            <v>חניה למוניות</v>
          </cell>
          <cell r="I314" t="str">
            <v>Taxi Parking Lots</v>
          </cell>
          <cell r="K314" t="str">
            <v>مواقف لسيارات الأجرة</v>
          </cell>
        </row>
        <row r="315">
          <cell r="A315">
            <v>945</v>
          </cell>
          <cell r="B315" t="str">
            <v>94</v>
          </cell>
          <cell r="D315" t="str">
            <v>EXPENDITURE</v>
          </cell>
          <cell r="E315" t="str">
            <v>445</v>
          </cell>
          <cell r="G315" t="str">
            <v>FALSE</v>
          </cell>
          <cell r="H315" t="str">
            <v>רכבות</v>
          </cell>
          <cell r="I315" t="str">
            <v>Trains</v>
          </cell>
          <cell r="K315" t="str">
            <v>القطارات</v>
          </cell>
        </row>
        <row r="316">
          <cell r="A316">
            <v>95</v>
          </cell>
          <cell r="B316" t="str">
            <v>9</v>
          </cell>
          <cell r="D316" t="str">
            <v>EXPENDITURE</v>
          </cell>
          <cell r="E316" t="str">
            <v>45</v>
          </cell>
          <cell r="G316" t="str">
            <v>TRUE</v>
          </cell>
          <cell r="H316" t="str">
            <v>מפעלי תעסוקה</v>
          </cell>
          <cell r="I316" t="str">
            <v>Occupational Enterprises</v>
          </cell>
          <cell r="K316" t="str">
            <v>مصانع توظيف</v>
          </cell>
        </row>
        <row r="317">
          <cell r="A317">
            <v>96</v>
          </cell>
          <cell r="B317" t="str">
            <v>9</v>
          </cell>
          <cell r="D317" t="str">
            <v>EXPENDITURE</v>
          </cell>
          <cell r="E317" t="str">
            <v>46</v>
          </cell>
          <cell r="G317" t="str">
            <v>TRUE</v>
          </cell>
          <cell r="H317" t="str">
            <v>חשמל</v>
          </cell>
          <cell r="I317" t="str">
            <v>Electricity</v>
          </cell>
          <cell r="K317" t="str">
            <v>كهرباء</v>
          </cell>
        </row>
        <row r="318">
          <cell r="A318">
            <v>97</v>
          </cell>
          <cell r="B318" t="str">
            <v>9</v>
          </cell>
          <cell r="D318" t="str">
            <v>EXPENDITURE</v>
          </cell>
          <cell r="E318" t="str">
            <v>47</v>
          </cell>
          <cell r="G318" t="str">
            <v>TRUE</v>
          </cell>
          <cell r="H318" t="str">
            <v>מפעל הביוב</v>
          </cell>
          <cell r="I318" t="str">
            <v>Sewage Plant</v>
          </cell>
          <cell r="K318" t="str">
            <v>مصنع لمياه الصرف الصحي</v>
          </cell>
        </row>
        <row r="319">
          <cell r="A319">
            <v>971</v>
          </cell>
          <cell r="B319" t="str">
            <v>97</v>
          </cell>
          <cell r="D319" t="str">
            <v>EXPENDITURE</v>
          </cell>
          <cell r="E319" t="str">
            <v>471</v>
          </cell>
          <cell r="G319" t="str">
            <v>FALSE</v>
          </cell>
          <cell r="H319" t="str">
            <v>מינהל הביוב</v>
          </cell>
          <cell r="I319" t="str">
            <v>Sewage Administration</v>
          </cell>
          <cell r="K319" t="str">
            <v>إدارة مياه الصرف الصحي</v>
          </cell>
        </row>
        <row r="320">
          <cell r="A320">
            <v>972</v>
          </cell>
          <cell r="B320" t="str">
            <v>97</v>
          </cell>
          <cell r="D320" t="str">
            <v>EXPENDITURE</v>
          </cell>
          <cell r="E320" t="str">
            <v>472</v>
          </cell>
          <cell r="G320" t="str">
            <v>FALSE</v>
          </cell>
          <cell r="H320" t="str">
            <v>ביוב עירוני</v>
          </cell>
          <cell r="I320" t="str">
            <v>Municipal Sewage</v>
          </cell>
          <cell r="K320" t="str">
            <v>مياه الصرف الصحي في المناطق الحضرية</v>
          </cell>
        </row>
        <row r="321">
          <cell r="A321">
            <v>973</v>
          </cell>
          <cell r="B321" t="str">
            <v>97</v>
          </cell>
          <cell r="D321" t="str">
            <v>EXPENDITURE</v>
          </cell>
          <cell r="E321" t="str">
            <v>473</v>
          </cell>
          <cell r="G321" t="str">
            <v>FALSE</v>
          </cell>
          <cell r="H321" t="str">
            <v>טיהור מי ביוב</v>
          </cell>
          <cell r="I321" t="str">
            <v>Sewage Purification</v>
          </cell>
          <cell r="K321" t="str">
            <v>اعاده تدوير مياه الصرف الصحي</v>
          </cell>
        </row>
        <row r="322">
          <cell r="A322">
            <v>974</v>
          </cell>
          <cell r="B322" t="str">
            <v>97</v>
          </cell>
          <cell r="D322" t="str">
            <v>EXPENDITURE</v>
          </cell>
          <cell r="E322" t="str">
            <v>474</v>
          </cell>
          <cell r="G322" t="str">
            <v>FALSE</v>
          </cell>
          <cell r="H322" t="str">
            <v>ריקון בורות שופכין</v>
          </cell>
          <cell r="I322" t="str">
            <v>Sewage Home Pools Drainage</v>
          </cell>
          <cell r="K322" t="str">
            <v>تفريغ حفر النفايات</v>
          </cell>
        </row>
        <row r="323">
          <cell r="A323">
            <v>98</v>
          </cell>
          <cell r="B323" t="str">
            <v>9</v>
          </cell>
          <cell r="D323" t="str">
            <v>EXPENDITURE</v>
          </cell>
          <cell r="E323" t="str">
            <v>48</v>
          </cell>
          <cell r="G323" t="str">
            <v>TRUE</v>
          </cell>
          <cell r="H323" t="str">
            <v>מפעלים אחרים</v>
          </cell>
          <cell r="I323" t="str">
            <v>Other Plants/Enterprises</v>
          </cell>
          <cell r="K323" t="str">
            <v>مصانع أخرى</v>
          </cell>
        </row>
        <row r="324">
          <cell r="A324">
            <v>982</v>
          </cell>
          <cell r="B324" t="str">
            <v>98</v>
          </cell>
          <cell r="D324" t="str">
            <v>EXPENDITURE</v>
          </cell>
          <cell r="E324" t="str">
            <v>482</v>
          </cell>
          <cell r="G324" t="str">
            <v>FALSE</v>
          </cell>
          <cell r="H324" t="str">
            <v>אגף מחשוב ומערכות מידע</v>
          </cell>
          <cell r="I324" t="str">
            <v>Municipal IT department</v>
          </cell>
        </row>
        <row r="325">
          <cell r="A325">
            <v>99</v>
          </cell>
          <cell r="D325" t="str">
            <v>EXPENDITURE</v>
          </cell>
          <cell r="E325" t="str">
            <v>59</v>
          </cell>
          <cell r="G325" t="str">
            <v>TRUE</v>
          </cell>
          <cell r="H325" t="str">
            <v>תשלומים בלתי רגילים</v>
          </cell>
          <cell r="I325" t="str">
            <v>Unusual Payments</v>
          </cell>
          <cell r="K325" t="str">
            <v>مدفوعات غير عادية</v>
          </cell>
        </row>
        <row r="326">
          <cell r="A326">
            <v>991</v>
          </cell>
          <cell r="B326" t="str">
            <v>99</v>
          </cell>
          <cell r="D326" t="str">
            <v>EXPENDITURE</v>
          </cell>
          <cell r="E326" t="str">
            <v>591</v>
          </cell>
          <cell r="G326" t="str">
            <v>TRUE</v>
          </cell>
          <cell r="H326" t="str">
            <v>הפרשות לקרנות תקציביות</v>
          </cell>
          <cell r="I326" t="str">
            <v>Provisions to Budgetary Funds</v>
          </cell>
          <cell r="K326" t="str">
            <v>أحكام لأموال الميزانية</v>
          </cell>
        </row>
        <row r="327">
          <cell r="A327">
            <v>9911</v>
          </cell>
          <cell r="B327" t="str">
            <v>991</v>
          </cell>
          <cell r="D327" t="str">
            <v>EXPENDITURE</v>
          </cell>
          <cell r="E327" t="str">
            <v>5911</v>
          </cell>
          <cell r="G327" t="str">
            <v>FALSE</v>
          </cell>
          <cell r="H327" t="str">
            <v>הפרשה לקרן למחסנים</v>
          </cell>
          <cell r="I327" t="str">
            <v>Provision to Storage Fund</v>
          </cell>
          <cell r="K327" t="str">
            <v>المساهمات في المستودعات</v>
          </cell>
        </row>
        <row r="328">
          <cell r="A328">
            <v>9912</v>
          </cell>
          <cell r="B328" t="str">
            <v>991</v>
          </cell>
          <cell r="D328" t="str">
            <v>EXPENDITURE</v>
          </cell>
          <cell r="E328" t="str">
            <v>5912</v>
          </cell>
          <cell r="G328" t="str">
            <v>FALSE</v>
          </cell>
          <cell r="H328" t="str">
            <v>הפרשה לקרן למניות</v>
          </cell>
          <cell r="I328" t="str">
            <v>Provision to Shares/Stock Fund</v>
          </cell>
          <cell r="K328" t="str">
            <v>المساهمات في الأسهم</v>
          </cell>
        </row>
        <row r="329">
          <cell r="A329">
            <v>9913</v>
          </cell>
          <cell r="B329" t="str">
            <v>991</v>
          </cell>
          <cell r="D329" t="str">
            <v>EXPENDITURE</v>
          </cell>
          <cell r="E329" t="str">
            <v>5913</v>
          </cell>
          <cell r="G329" t="str">
            <v>FALSE</v>
          </cell>
          <cell r="H329" t="str">
            <v>הפרשה לקרן הלוואות לעובדים</v>
          </cell>
          <cell r="I329" t="str">
            <v>Provision to Employee Loan Fund</v>
          </cell>
          <cell r="K329" t="str">
            <v>المساهمات في قروض موظف</v>
          </cell>
        </row>
        <row r="330">
          <cell r="A330">
            <v>9914</v>
          </cell>
          <cell r="B330" t="str">
            <v>991</v>
          </cell>
          <cell r="D330" t="str">
            <v>EXPENDITURE</v>
          </cell>
          <cell r="E330" t="str">
            <v>5914</v>
          </cell>
          <cell r="G330" t="str">
            <v>FALSE</v>
          </cell>
          <cell r="H330" t="str">
            <v>הפרשה לקרן גמ״ח לועדים מקומיים</v>
          </cell>
          <cell r="I330" t="str">
            <v>Provision to Local Employees Committees' Non-Profit Loan Fund</v>
          </cell>
          <cell r="K330" t="str">
            <v>المساهمات في اللجان المحلية غير الربحية</v>
          </cell>
        </row>
        <row r="331">
          <cell r="A331">
            <v>9915</v>
          </cell>
          <cell r="B331" t="str">
            <v>991</v>
          </cell>
          <cell r="D331" t="str">
            <v>EXPENDITURE</v>
          </cell>
          <cell r="E331" t="str">
            <v>5915</v>
          </cell>
          <cell r="G331" t="str">
            <v>FALSE</v>
          </cell>
          <cell r="H331" t="str">
            <v>הפרשה לקרן לחידוש רכב וציוד</v>
          </cell>
          <cell r="I331" t="str">
            <v>Provision to Vehicle and Equipment Renewal</v>
          </cell>
          <cell r="K331" t="str">
            <v>المساهمات في تجديد المركبات والمعدات</v>
          </cell>
        </row>
        <row r="332">
          <cell r="A332">
            <v>9916</v>
          </cell>
          <cell r="B332" t="str">
            <v>991</v>
          </cell>
          <cell r="D332" t="str">
            <v>EXPENDITURE</v>
          </cell>
          <cell r="E332" t="str">
            <v>5916</v>
          </cell>
          <cell r="G332" t="str">
            <v>FALSE</v>
          </cell>
          <cell r="H332" t="str">
            <v>הפרשה לקרן לשיכונים</v>
          </cell>
          <cell r="I332" t="str">
            <v>Provision to Neighborhoods' Fund</v>
          </cell>
          <cell r="K332" t="str">
            <v>المساهمات في مشاريع الإسكان</v>
          </cell>
        </row>
        <row r="333">
          <cell r="A333">
            <v>9919</v>
          </cell>
          <cell r="B333" t="str">
            <v>991</v>
          </cell>
          <cell r="D333" t="str">
            <v>EXPENDITURE</v>
          </cell>
          <cell r="E333" t="str">
            <v>5919</v>
          </cell>
          <cell r="G333" t="str">
            <v>FALSE</v>
          </cell>
          <cell r="H333" t="str">
            <v>הפרשה לקרנות אחרות</v>
          </cell>
          <cell r="I333" t="str">
            <v>Provision to Other Funds</v>
          </cell>
          <cell r="K333" t="str">
            <v>المساهمات في الصناديق الأخرى</v>
          </cell>
        </row>
        <row r="334">
          <cell r="A334">
            <v>992</v>
          </cell>
          <cell r="B334" t="str">
            <v>99</v>
          </cell>
          <cell r="D334" t="str">
            <v>EXPENDITURE</v>
          </cell>
          <cell r="G334" t="str">
            <v>TRUE</v>
          </cell>
          <cell r="H334" t="str">
            <v>רזרבה תקציבית (כולל התייקרויות)</v>
          </cell>
          <cell r="I334" t="str">
            <v>Budgetary Reserve (Including Price Rising)</v>
          </cell>
          <cell r="K334" t="str">
            <v>ميزانية الاحتياطي (بما في ذلك الزيادات في الأسعار)</v>
          </cell>
        </row>
        <row r="335">
          <cell r="A335">
            <v>993</v>
          </cell>
          <cell r="B335" t="str">
            <v>99</v>
          </cell>
          <cell r="D335" t="str">
            <v>EXPENDITURE</v>
          </cell>
          <cell r="G335" t="str">
            <v>TRUE</v>
          </cell>
          <cell r="H335" t="str">
            <v>תשלומים להחזר הכנסות משנים קודמות</v>
          </cell>
          <cell r="I335" t="str">
            <v>Payments for Revenues from Previous Year Returns</v>
          </cell>
          <cell r="K335" t="str">
            <v>مدفوعات سداد التكاليف للدخل ???????</v>
          </cell>
          <cell r="O335" t="str">
            <v/>
          </cell>
        </row>
        <row r="336">
          <cell r="A336">
            <v>994</v>
          </cell>
          <cell r="B336" t="str">
            <v>99</v>
          </cell>
          <cell r="D336" t="str">
            <v>EXPENDITURE</v>
          </cell>
          <cell r="E336" t="str">
            <v>594</v>
          </cell>
          <cell r="G336" t="str">
            <v>TRUE</v>
          </cell>
          <cell r="H336" t="str">
            <v>הוצאות מיוחדות ובלתי נצפות מראש</v>
          </cell>
          <cell r="I336" t="str">
            <v>Special and Unexpected Expenses</v>
          </cell>
          <cell r="K336" t="str">
            <v>المصروفات الخاصة لغير المخطط لها</v>
          </cell>
        </row>
        <row r="337">
          <cell r="A337">
            <v>995</v>
          </cell>
          <cell r="B337" t="str">
            <v>99</v>
          </cell>
          <cell r="D337" t="str">
            <v>EXPENDITURE</v>
          </cell>
          <cell r="E337" t="str">
            <v>115;116;117</v>
          </cell>
          <cell r="G337" t="str">
            <v>TRUE</v>
          </cell>
          <cell r="H337" t="str">
            <v>הנחות ממיסים לפי חוק או תקנות</v>
          </cell>
          <cell r="I337" t="str">
            <v>Tax Discount by Law or By-Laws</v>
          </cell>
          <cell r="K337" t="str">
            <v>خصم الضريبة بموجب القانون أو لوائح</v>
          </cell>
        </row>
        <row r="338">
          <cell r="A338">
            <v>999</v>
          </cell>
          <cell r="B338" t="str">
            <v>99</v>
          </cell>
          <cell r="D338" t="str">
            <v>EXPENDITURE</v>
          </cell>
          <cell r="E338" t="str">
            <v>599</v>
          </cell>
          <cell r="G338" t="str">
            <v>TRUE</v>
          </cell>
          <cell r="H338" t="str">
            <v>העברות לכיסוי גרעון</v>
          </cell>
          <cell r="I338" t="str">
            <v>Transfers for Deficit Recovery</v>
          </cell>
          <cell r="K338" t="str">
            <v>التحويلات لتغطية العجز</v>
          </cell>
        </row>
        <row r="339">
          <cell r="A339">
            <v>9991</v>
          </cell>
          <cell r="B339" t="str">
            <v>999</v>
          </cell>
          <cell r="D339" t="str">
            <v>EXPENDITURE</v>
          </cell>
          <cell r="E339" t="str">
            <v>5991</v>
          </cell>
          <cell r="G339" t="str">
            <v>FALSE</v>
          </cell>
          <cell r="H339" t="str">
            <v>העברת מענק לכיסוי גרעון מצטבר</v>
          </cell>
          <cell r="I339" t="str">
            <v>Transfer of Grant for Cumulative Deficit Recovery</v>
          </cell>
          <cell r="K339" t="str">
            <v>نقل منح لتغطية العجز المتراكم</v>
          </cell>
        </row>
        <row r="340">
          <cell r="A340">
            <v>9992</v>
          </cell>
          <cell r="B340" t="str">
            <v>999</v>
          </cell>
          <cell r="D340" t="str">
            <v>EXPENDITURE</v>
          </cell>
          <cell r="E340" t="str">
            <v>5992</v>
          </cell>
          <cell r="G340" t="str">
            <v>FALSE</v>
          </cell>
          <cell r="H340" t="str">
            <v>העברת עודף תקציבי לכיסוי גרעון</v>
          </cell>
          <cell r="I340" t="str">
            <v>Transfer of Budgetary  for Deficit Recovery</v>
          </cell>
          <cell r="K340" t="str">
            <v>نقل فائض الميزانية لتغطية العجز</v>
          </cell>
        </row>
        <row r="341">
          <cell r="A341">
            <v>9999</v>
          </cell>
          <cell r="B341" t="str">
            <v>999</v>
          </cell>
          <cell r="D341" t="str">
            <v>EXPENDITURE</v>
          </cell>
          <cell r="E341" t="str">
            <v>5999</v>
          </cell>
          <cell r="G341" t="str">
            <v>FALSE</v>
          </cell>
          <cell r="H341" t="str">
            <v>העברת הלוואות לכיסוי גרעון</v>
          </cell>
          <cell r="I341" t="str">
            <v>Transfer of Loans for Deficit Recovery</v>
          </cell>
          <cell r="K341" t="str">
            <v>نقل القروض لتغطية النقص</v>
          </cell>
        </row>
        <row r="342">
          <cell r="A342" t="str">
            <v>09</v>
          </cell>
          <cell r="D342" t="str">
            <v>EXPENDITURE</v>
          </cell>
          <cell r="G342" t="str">
            <v>TRUE</v>
          </cell>
          <cell r="H342" t="str">
            <v>תקציבי עזר</v>
          </cell>
          <cell r="I342" t="str">
            <v>Auxiliary Budgets</v>
          </cell>
          <cell r="K342" t="str">
            <v>ميزانيات المعونة</v>
          </cell>
        </row>
        <row r="343">
          <cell r="A343" t="str">
            <v>091</v>
          </cell>
          <cell r="B343" t="str">
            <v>09</v>
          </cell>
          <cell r="D343" t="str">
            <v>EXPENDITURE</v>
          </cell>
          <cell r="G343" t="str">
            <v>FALSE</v>
          </cell>
          <cell r="H343" t="str">
            <v>גמלאות ופיצויים</v>
          </cell>
          <cell r="I343" t="str">
            <v>Pensions and Benefits/Compensations</v>
          </cell>
          <cell r="K343" t="str">
            <v>الفوائد والتعويض</v>
          </cell>
        </row>
        <row r="344">
          <cell r="A344" t="str">
            <v>092</v>
          </cell>
          <cell r="B344" t="str">
            <v>09</v>
          </cell>
          <cell r="D344" t="str">
            <v>EXPENDITURE</v>
          </cell>
          <cell r="G344" t="str">
            <v>FALSE</v>
          </cell>
          <cell r="H344" t="str">
            <v>משרד הרשות ושירותים</v>
          </cell>
          <cell r="I344" t="str">
            <v>Municipality Office and Services</v>
          </cell>
          <cell r="K344" t="str">
            <v>مكتب السلطة وخدمات</v>
          </cell>
        </row>
        <row r="345">
          <cell r="A345" t="str">
            <v>093</v>
          </cell>
          <cell r="B345" t="str">
            <v>09</v>
          </cell>
          <cell r="D345" t="str">
            <v>EXPENDITURE</v>
          </cell>
          <cell r="G345" t="str">
            <v>FALSE</v>
          </cell>
          <cell r="H345" t="str">
            <v>מיכון</v>
          </cell>
          <cell r="I345" t="str">
            <v>Mechanization/Automation</v>
          </cell>
          <cell r="K345" t="str">
            <v>مكننة</v>
          </cell>
        </row>
        <row r="346">
          <cell r="A346" t="str">
            <v>094</v>
          </cell>
          <cell r="B346" t="str">
            <v>09</v>
          </cell>
          <cell r="D346" t="str">
            <v>EXPENDITURE</v>
          </cell>
          <cell r="G346" t="str">
            <v>FALSE</v>
          </cell>
          <cell r="H346" t="str">
            <v>אפסנאות ומחסנים</v>
          </cell>
          <cell r="I346" t="str">
            <v>Logistics and Storages</v>
          </cell>
          <cell r="K346" t="str">
            <v>حفظ المخزونات والمخازن</v>
          </cell>
        </row>
        <row r="347">
          <cell r="A347" t="str">
            <v>095</v>
          </cell>
          <cell r="B347" t="str">
            <v>09</v>
          </cell>
          <cell r="D347" t="str">
            <v>EXPENDITURE</v>
          </cell>
          <cell r="G347" t="str">
            <v>FALSE</v>
          </cell>
          <cell r="H347" t="str">
            <v>בתי מלאכה</v>
          </cell>
          <cell r="I347" t="str">
            <v>Workshops</v>
          </cell>
          <cell r="K347" t="str">
            <v>ورش العمل</v>
          </cell>
        </row>
        <row r="348">
          <cell r="A348" t="str">
            <v>096</v>
          </cell>
          <cell r="B348" t="str">
            <v>09</v>
          </cell>
          <cell r="D348" t="str">
            <v>EXPENDITURE</v>
          </cell>
          <cell r="G348" t="str">
            <v>FALSE</v>
          </cell>
          <cell r="H348" t="str">
            <v>מוסך ורכב</v>
          </cell>
          <cell r="I348" t="str">
            <v>Garage and Vehicles</v>
          </cell>
          <cell r="K348" t="str">
            <v>المرآب والمركبات</v>
          </cell>
        </row>
        <row r="349">
          <cell r="A349" t="str">
            <v>097</v>
          </cell>
          <cell r="B349" t="str">
            <v>09</v>
          </cell>
          <cell r="D349" t="str">
            <v>EXPENDITURE</v>
          </cell>
          <cell r="G349" t="str">
            <v>FALSE</v>
          </cell>
          <cell r="H349" t="str">
            <v>שירותי הסעה והובלה</v>
          </cell>
          <cell r="I349" t="str">
            <v>Transportation and Moving Services</v>
          </cell>
          <cell r="K349" t="str">
            <v>خدمات نقل والنقل</v>
          </cell>
        </row>
        <row r="350">
          <cell r="A350" t="str">
            <v>098</v>
          </cell>
          <cell r="B350" t="str">
            <v>09</v>
          </cell>
          <cell r="D350" t="str">
            <v>EXPENDITURE</v>
          </cell>
          <cell r="G350" t="str">
            <v>FALSE</v>
          </cell>
          <cell r="H350" t="str">
            <v>החזקת נכסים ציבוריים</v>
          </cell>
          <cell r="I350" t="str">
            <v>Maintenance Public Properties</v>
          </cell>
          <cell r="K350" t="str">
            <v>صيانة الأصول العامة</v>
          </cell>
        </row>
        <row r="351">
          <cell r="A351" t="str">
            <v>099</v>
          </cell>
          <cell r="B351" t="str">
            <v>09</v>
          </cell>
          <cell r="D351" t="str">
            <v>EXPENDITURE</v>
          </cell>
          <cell r="G351" t="str">
            <v>FALSE</v>
          </cell>
          <cell r="H351" t="str">
            <v>פירעון מלוות</v>
          </cell>
          <cell r="I351" t="str">
            <v>Loans Redemption</v>
          </cell>
          <cell r="K351" t="str">
            <v>سداد القروض</v>
          </cell>
        </row>
        <row r="352">
          <cell r="A352">
            <v>1</v>
          </cell>
          <cell r="D352" t="str">
            <v>REVENUE</v>
          </cell>
          <cell r="G352" t="str">
            <v>TRUE</v>
          </cell>
          <cell r="H352" t="str">
            <v>מסים ומענק כללי</v>
          </cell>
          <cell r="I352" t="str">
            <v>Taxes and General Grant</v>
          </cell>
          <cell r="K352" t="str">
            <v>الضرائب والجنرال جرانت</v>
          </cell>
        </row>
        <row r="353">
          <cell r="A353">
            <v>11</v>
          </cell>
          <cell r="B353" t="str">
            <v>1</v>
          </cell>
          <cell r="D353" t="str">
            <v>REVENUE</v>
          </cell>
          <cell r="G353" t="str">
            <v>TRUE</v>
          </cell>
          <cell r="H353" t="str">
            <v>ארנונות</v>
          </cell>
          <cell r="I353" t="str">
            <v>Property Tax</v>
          </cell>
          <cell r="K353" t="str">
            <v>الضرائب على الممتلكات</v>
          </cell>
        </row>
        <row r="354">
          <cell r="A354">
            <v>111</v>
          </cell>
          <cell r="B354" t="str">
            <v>11</v>
          </cell>
          <cell r="D354" t="str">
            <v>REVENUE</v>
          </cell>
          <cell r="G354" t="str">
            <v>TRUE</v>
          </cell>
          <cell r="H354" t="str">
            <v>ארנונה כללית</v>
          </cell>
          <cell r="I354" t="str">
            <v>General Property Tax</v>
          </cell>
          <cell r="K354" t="str">
            <v>ضريبة الأملاك العامة</v>
          </cell>
          <cell r="L354" t="str">
            <v>פירוט פרק 111 ל- 4 ספרות הינו רשות</v>
          </cell>
        </row>
        <row r="355">
          <cell r="A355">
            <v>1111</v>
          </cell>
          <cell r="B355" t="str">
            <v>111</v>
          </cell>
          <cell r="D355" t="str">
            <v>REVENUE</v>
          </cell>
          <cell r="G355" t="str">
            <v>TRUE</v>
          </cell>
          <cell r="H355" t="str">
            <v>ארנונה כללית למגורים - גבייה שוטפת</v>
          </cell>
          <cell r="I355" t="str">
            <v>General Residential Property Tax - Current Collection</v>
          </cell>
          <cell r="K355" t="str">
            <v>ضريبة الأملاك العامة للسكن - المجموعة الحالية</v>
          </cell>
        </row>
        <row r="356">
          <cell r="A356">
            <v>1112</v>
          </cell>
          <cell r="B356" t="str">
            <v>111</v>
          </cell>
          <cell r="D356" t="str">
            <v>REVENUE</v>
          </cell>
          <cell r="G356" t="str">
            <v>TRUE</v>
          </cell>
          <cell r="H356" t="str">
            <v>ארנונה כללית למגורים - גבייה מיתרת פיגורים</v>
          </cell>
          <cell r="I356" t="str">
            <v>General Residential Property Tax - Collection from Late Payment Balance</v>
          </cell>
          <cell r="K356" t="str">
            <v>ضريبة الأملاك العامة للسكن- جمع متأخرات</v>
          </cell>
        </row>
        <row r="357">
          <cell r="A357">
            <v>1113</v>
          </cell>
          <cell r="B357" t="str">
            <v>111</v>
          </cell>
          <cell r="D357" t="str">
            <v>REVENUE</v>
          </cell>
          <cell r="G357" t="str">
            <v>TRUE</v>
          </cell>
          <cell r="H357" t="str">
            <v>ארנונה כללית שלא למגורים גבייה שוטפת</v>
          </cell>
          <cell r="I357" t="str">
            <v>General Non-Residential Property Tax- Current Collection</v>
          </cell>
          <cell r="K357" t="str">
            <v>ضريبة الأملاك العامة ليس للسكن- المجموعة الحالية</v>
          </cell>
        </row>
        <row r="358">
          <cell r="A358">
            <v>1114</v>
          </cell>
          <cell r="B358" t="str">
            <v>111</v>
          </cell>
          <cell r="D358" t="str">
            <v>REVENUE</v>
          </cell>
          <cell r="G358" t="str">
            <v>TRUE</v>
          </cell>
          <cell r="H358" t="str">
            <v>ארנונה כללית שלא למגורים גביית מיתרת פיגורים</v>
          </cell>
          <cell r="I358" t="str">
            <v>General Non-Residential Property Tax- Collection from Late Payment Balance</v>
          </cell>
          <cell r="K358" t="str">
            <v>ضريبة الأملاك العامة ليس للسكن- جمع متأخرات</v>
          </cell>
        </row>
        <row r="359">
          <cell r="A359">
            <v>112</v>
          </cell>
          <cell r="B359" t="str">
            <v>11</v>
          </cell>
          <cell r="D359" t="str">
            <v>REVENUE</v>
          </cell>
          <cell r="G359" t="str">
            <v>TRUE</v>
          </cell>
          <cell r="H359" t="str">
            <v>הכנסות במקום ארנונה</v>
          </cell>
          <cell r="I359" t="str">
            <v>Property Tax replacement Revenues</v>
          </cell>
          <cell r="K359" t="str">
            <v>الدخل بدلا من الضرائب على الممتلكات</v>
          </cell>
        </row>
        <row r="360">
          <cell r="A360">
            <v>113</v>
          </cell>
          <cell r="B360" t="str">
            <v>11</v>
          </cell>
          <cell r="D360" t="str">
            <v>REVENUE</v>
          </cell>
          <cell r="G360" t="str">
            <v>TRUE</v>
          </cell>
          <cell r="H360" t="str">
            <v>הנחות מימון (ארנונה מראש והסדרי תשלומים)</v>
          </cell>
          <cell r="I360" t="str">
            <v>Financing Discounts (Pre-Paid Property Tax and Payment Arrangements)</v>
          </cell>
          <cell r="K360" t="str">
            <v>خصم التمويل (ترتيبات الدفع قبل الضرائب)</v>
          </cell>
          <cell r="L360" t="str">
            <v>ראה פרק מקביל 632</v>
          </cell>
        </row>
        <row r="361">
          <cell r="A361">
            <v>115</v>
          </cell>
          <cell r="B361" t="str">
            <v>11</v>
          </cell>
          <cell r="D361" t="str">
            <v>REVENUE</v>
          </cell>
          <cell r="G361" t="str">
            <v>TRUE</v>
          </cell>
          <cell r="H361" t="str">
            <v>הנחות לזכאים</v>
          </cell>
          <cell r="I361" t="str">
            <v>Discounts for Beneficiaries</v>
          </cell>
          <cell r="K361" t="str">
            <v>خصومات مؤهلة</v>
          </cell>
          <cell r="L361" t="str">
            <v>ראה פרק מקביל 995</v>
          </cell>
        </row>
        <row r="362">
          <cell r="A362">
            <v>116</v>
          </cell>
          <cell r="B362" t="str">
            <v>11</v>
          </cell>
          <cell r="D362" t="str">
            <v>REVENUE</v>
          </cell>
          <cell r="G362" t="str">
            <v>TRUE</v>
          </cell>
          <cell r="H362" t="str">
            <v>הנחות ועדה בגין מצב חומרי</v>
          </cell>
          <cell r="I362" t="str">
            <v>Committee Discounts Due to Physical Condition</v>
          </cell>
          <cell r="K362" t="str">
            <v>خصومات اللجنة نظرا لحالة المادية</v>
          </cell>
          <cell r="L362" t="str">
            <v>ראה פרק מקביל 995</v>
          </cell>
        </row>
        <row r="363">
          <cell r="A363">
            <v>117</v>
          </cell>
          <cell r="B363" t="str">
            <v>11</v>
          </cell>
          <cell r="D363" t="str">
            <v>REVENUE</v>
          </cell>
          <cell r="G363" t="str">
            <v>TRUE</v>
          </cell>
          <cell r="H363" t="str">
            <v>הנחות ועדה אחרות</v>
          </cell>
          <cell r="I363" t="str">
            <v>Other Committees Discounts</v>
          </cell>
          <cell r="K363" t="str">
            <v>خصومات اللجان الأخرى</v>
          </cell>
          <cell r="L363" t="str">
            <v>ראה פרק מקביל 995</v>
          </cell>
        </row>
        <row r="364">
          <cell r="A364">
            <v>12</v>
          </cell>
          <cell r="B364" t="str">
            <v>1</v>
          </cell>
          <cell r="D364" t="str">
            <v>REVENUE</v>
          </cell>
          <cell r="G364" t="str">
            <v>TRUE</v>
          </cell>
          <cell r="H364" t="str">
            <v>אגרות</v>
          </cell>
          <cell r="I364" t="str">
            <v>Fees</v>
          </cell>
          <cell r="K364" t="str">
            <v>الرسوم</v>
          </cell>
        </row>
        <row r="365">
          <cell r="A365">
            <v>121</v>
          </cell>
          <cell r="B365" t="str">
            <v>12</v>
          </cell>
          <cell r="D365" t="str">
            <v>REVENUE</v>
          </cell>
          <cell r="G365" t="str">
            <v>FALSE</v>
          </cell>
          <cell r="H365" t="str">
            <v>תעודות ואישורים</v>
          </cell>
          <cell r="I365" t="str">
            <v>Documents and Certificates</v>
          </cell>
          <cell r="K365" t="str">
            <v>الشهادات والتصريحات</v>
          </cell>
        </row>
        <row r="366">
          <cell r="A366">
            <v>122</v>
          </cell>
          <cell r="B366" t="str">
            <v>12</v>
          </cell>
          <cell r="D366" t="str">
            <v>REVENUE</v>
          </cell>
          <cell r="G366" t="str">
            <v>FALSE</v>
          </cell>
          <cell r="H366" t="str">
            <v>אגרת רשיונות לשלטים</v>
          </cell>
          <cell r="I366" t="str">
            <v>Sign Licenses Fee</v>
          </cell>
          <cell r="K366" t="str">
            <v>رسوم الترخيص للاشارات</v>
          </cell>
        </row>
        <row r="367">
          <cell r="A367">
            <v>124</v>
          </cell>
          <cell r="B367" t="str">
            <v>12</v>
          </cell>
          <cell r="D367" t="str">
            <v>REVENUE</v>
          </cell>
          <cell r="G367" t="str">
            <v>FALSE</v>
          </cell>
          <cell r="H367" t="str">
            <v>מודעות ופרסומים</v>
          </cell>
          <cell r="I367" t="str">
            <v>Advertisements and Publications</v>
          </cell>
          <cell r="K367" t="str">
            <v>الإعلانات والمنشورات</v>
          </cell>
        </row>
        <row r="368">
          <cell r="A368">
            <v>1241</v>
          </cell>
          <cell r="B368" t="str">
            <v>124</v>
          </cell>
          <cell r="D368" t="str">
            <v>REVENUE</v>
          </cell>
          <cell r="G368" t="str">
            <v>FALSE</v>
          </cell>
          <cell r="H368" t="str">
            <v>מודעות על לוחות</v>
          </cell>
          <cell r="I368" t="str">
            <v>Advertisements on Billboards</v>
          </cell>
          <cell r="K368" t="str">
            <v>إعلانات على لوحات</v>
          </cell>
        </row>
        <row r="369">
          <cell r="A369">
            <v>1242</v>
          </cell>
          <cell r="B369" t="str">
            <v>124</v>
          </cell>
          <cell r="D369" t="str">
            <v>REVENUE</v>
          </cell>
          <cell r="G369" t="str">
            <v>FALSE</v>
          </cell>
          <cell r="H369" t="str">
            <v>מודעות על בדי קולנוע</v>
          </cell>
          <cell r="I369" t="str">
            <v>Advertisements on Cinema screens</v>
          </cell>
          <cell r="K369" t="str">
            <v>الإعلانات في صالات السينما</v>
          </cell>
        </row>
        <row r="370">
          <cell r="A370">
            <v>1243</v>
          </cell>
          <cell r="B370" t="str">
            <v>124</v>
          </cell>
          <cell r="D370" t="str">
            <v>REVENUE</v>
          </cell>
          <cell r="G370" t="str">
            <v>FALSE</v>
          </cell>
          <cell r="H370" t="str">
            <v>מודעות על רכב ציבורי</v>
          </cell>
          <cell r="I370" t="str">
            <v>Advertisements on Public Vehicles</v>
          </cell>
          <cell r="K370" t="str">
            <v>الإعلانات على المركبات العامة</v>
          </cell>
        </row>
        <row r="371">
          <cell r="A371">
            <v>1244</v>
          </cell>
          <cell r="B371" t="str">
            <v>124</v>
          </cell>
          <cell r="D371" t="str">
            <v>REVENUE</v>
          </cell>
          <cell r="G371" t="str">
            <v>FALSE</v>
          </cell>
          <cell r="H371" t="str">
            <v>פרסום חוצות</v>
          </cell>
          <cell r="I371" t="str">
            <v>Street Advertisements</v>
          </cell>
          <cell r="K371" t="str">
            <v>اعلان خارجى</v>
          </cell>
        </row>
        <row r="372">
          <cell r="A372">
            <v>1245</v>
          </cell>
          <cell r="B372" t="str">
            <v>124</v>
          </cell>
          <cell r="D372" t="str">
            <v>REVENUE</v>
          </cell>
          <cell r="G372" t="str">
            <v>FALSE</v>
          </cell>
          <cell r="H372" t="str">
            <v>פרסום בכבלים</v>
          </cell>
          <cell r="I372" t="str">
            <v>Cable Advertisements</v>
          </cell>
          <cell r="K372" t="str">
            <v>الإعلان على التلفزيون</v>
          </cell>
        </row>
        <row r="373">
          <cell r="A373">
            <v>129</v>
          </cell>
          <cell r="B373" t="str">
            <v>12</v>
          </cell>
          <cell r="D373" t="str">
            <v>REVENUE</v>
          </cell>
          <cell r="G373" t="str">
            <v>FALSE</v>
          </cell>
          <cell r="H373" t="str">
            <v>אגרות שונות</v>
          </cell>
          <cell r="I373" t="str">
            <v>Various Fees</v>
          </cell>
          <cell r="K373" t="str">
            <v>الرسوم المختلفة</v>
          </cell>
        </row>
        <row r="374">
          <cell r="A374">
            <v>13</v>
          </cell>
          <cell r="B374" t="str">
            <v>1</v>
          </cell>
          <cell r="D374" t="str">
            <v>REVENUE</v>
          </cell>
          <cell r="G374" t="str">
            <v>TRUE</v>
          </cell>
          <cell r="H374" t="str">
            <v>היטלים</v>
          </cell>
          <cell r="I374" t="str">
            <v>Levies</v>
          </cell>
          <cell r="K374" t="str">
            <v>الجبايات</v>
          </cell>
        </row>
        <row r="375">
          <cell r="A375">
            <v>14</v>
          </cell>
          <cell r="B375" t="str">
            <v>1</v>
          </cell>
          <cell r="D375" t="str">
            <v>REVENUE</v>
          </cell>
          <cell r="G375" t="str">
            <v>TRUE</v>
          </cell>
          <cell r="H375" t="str">
            <v>מכסות</v>
          </cell>
          <cell r="I375" t="str">
            <v>Quotas</v>
          </cell>
          <cell r="K375" t="str">
            <v>الحصص</v>
          </cell>
        </row>
        <row r="376">
          <cell r="A376">
            <v>141</v>
          </cell>
          <cell r="B376" t="str">
            <v>14</v>
          </cell>
          <cell r="D376" t="str">
            <v>REVENUE</v>
          </cell>
          <cell r="G376" t="str">
            <v>TRUE</v>
          </cell>
          <cell r="H376" t="str">
            <v>מכסות הועדים המקומיים</v>
          </cell>
          <cell r="I376" t="str">
            <v>Local Committees Quota</v>
          </cell>
          <cell r="K376" t="str">
            <v>حصص اللجان المحلية</v>
          </cell>
        </row>
        <row r="377">
          <cell r="A377">
            <v>142</v>
          </cell>
          <cell r="B377" t="str">
            <v>14</v>
          </cell>
          <cell r="D377" t="str">
            <v>REVENUE</v>
          </cell>
          <cell r="G377" t="str">
            <v>TRUE</v>
          </cell>
          <cell r="H377" t="str">
            <v>מכסות לאיגודי ערים</v>
          </cell>
          <cell r="I377" t="str">
            <v>Municipal Associations Quota</v>
          </cell>
          <cell r="K377" t="str">
            <v>تغطية التجمعات السكانية</v>
          </cell>
        </row>
        <row r="378">
          <cell r="A378">
            <v>15</v>
          </cell>
          <cell r="B378" t="str">
            <v>1</v>
          </cell>
          <cell r="D378" t="str">
            <v>REVENUE</v>
          </cell>
          <cell r="G378" t="str">
            <v>TRUE</v>
          </cell>
          <cell r="H378" t="str">
            <v>השתתפויות כלליות של מוסדות</v>
          </cell>
          <cell r="I378" t="str">
            <v>General Participation of Institutions</v>
          </cell>
          <cell r="K378" t="str">
            <v>مشاركة عامة من المؤسسات</v>
          </cell>
        </row>
        <row r="379">
          <cell r="A379">
            <v>155</v>
          </cell>
          <cell r="B379" t="str">
            <v>15</v>
          </cell>
          <cell r="D379" t="str">
            <v>REVENUE</v>
          </cell>
          <cell r="G379" t="str">
            <v>FALSE</v>
          </cell>
          <cell r="H379" t="str">
            <v>השתתפות הסוכנות היהודית</v>
          </cell>
          <cell r="I379" t="str">
            <v>Participation of the Jewish Agency</v>
          </cell>
          <cell r="K379" t="str">
            <v>مشاركة الوكالة اليهودية</v>
          </cell>
        </row>
        <row r="380">
          <cell r="A380">
            <v>156</v>
          </cell>
          <cell r="B380" t="str">
            <v>15</v>
          </cell>
          <cell r="D380" t="str">
            <v>REVENUE</v>
          </cell>
          <cell r="G380" t="str">
            <v>FALSE</v>
          </cell>
          <cell r="H380" t="str">
            <v>השתתפות ההסתדרות הכללית</v>
          </cell>
          <cell r="I380" t="str">
            <v>Participation of the General Worker Organization</v>
          </cell>
          <cell r="K380" t="str">
            <v>المشاركة في الاتحاد العام</v>
          </cell>
        </row>
        <row r="381">
          <cell r="A381">
            <v>157</v>
          </cell>
          <cell r="B381" t="str">
            <v>15</v>
          </cell>
          <cell r="D381" t="str">
            <v>REVENUE</v>
          </cell>
          <cell r="G381" t="str">
            <v>FALSE</v>
          </cell>
          <cell r="H381" t="str">
            <v>השתתפות מוסדות אחרים</v>
          </cell>
          <cell r="I381" t="str">
            <v>Participation of Other Institutes</v>
          </cell>
          <cell r="K381" t="str">
            <v>مشاركة المؤسسات الأخرى</v>
          </cell>
        </row>
        <row r="382">
          <cell r="A382">
            <v>16</v>
          </cell>
          <cell r="B382" t="str">
            <v>1</v>
          </cell>
          <cell r="D382" t="str">
            <v>REVENUE</v>
          </cell>
          <cell r="G382" t="str">
            <v>TRUE</v>
          </cell>
          <cell r="H382" t="str">
            <v>הכנסות מימון</v>
          </cell>
          <cell r="I382" t="str">
            <v>Financing Revenues</v>
          </cell>
          <cell r="K382" t="str">
            <v>دخل التمويل</v>
          </cell>
          <cell r="L382" t="str">
            <v>חלק מהיטלי הפיתוח מיועד לפירעון מלוות בגין פעולות פיתוח ספציפיות שבוצעו בעבר ומומנו בהלוואות</v>
          </cell>
        </row>
        <row r="383">
          <cell r="A383">
            <v>19</v>
          </cell>
          <cell r="B383" t="str">
            <v>1</v>
          </cell>
          <cell r="D383" t="str">
            <v>REVENUE</v>
          </cell>
          <cell r="G383" t="str">
            <v>TRUE</v>
          </cell>
          <cell r="H383" t="str">
            <v>מענקים כלליים</v>
          </cell>
          <cell r="I383" t="str">
            <v>General Grants</v>
          </cell>
          <cell r="K383" t="str">
            <v>المنح العامه</v>
          </cell>
        </row>
        <row r="384">
          <cell r="A384">
            <v>191</v>
          </cell>
          <cell r="B384" t="str">
            <v>19</v>
          </cell>
          <cell r="D384" t="str">
            <v>REVENUE</v>
          </cell>
          <cell r="G384" t="str">
            <v>FALSE</v>
          </cell>
          <cell r="H384" t="str">
            <v>מענק כללי לאיזון</v>
          </cell>
          <cell r="I384" t="str">
            <v>General Balancing Grant</v>
          </cell>
          <cell r="K384" t="str">
            <v>المنح العامه لتوازن</v>
          </cell>
        </row>
        <row r="385">
          <cell r="A385">
            <v>192</v>
          </cell>
          <cell r="B385" t="str">
            <v>19</v>
          </cell>
          <cell r="D385" t="str">
            <v>REVENUE</v>
          </cell>
          <cell r="G385" t="str">
            <v>FALSE</v>
          </cell>
          <cell r="H385" t="str">
            <v>מענקים חד פעמיים</v>
          </cell>
          <cell r="I385" t="str">
            <v>One-Time Grants</v>
          </cell>
          <cell r="K385" t="str">
            <v>المنح لمرة واحدة</v>
          </cell>
        </row>
        <row r="386">
          <cell r="A386">
            <v>193</v>
          </cell>
          <cell r="B386" t="str">
            <v>19</v>
          </cell>
          <cell r="D386" t="str">
            <v>REVENUE</v>
          </cell>
          <cell r="G386" t="str">
            <v>FALSE</v>
          </cell>
          <cell r="H386" t="str">
            <v>מענק חבירה (ירושלים)</v>
          </cell>
          <cell r="I386" t="str">
            <v>Capital Grant (Jerusalem)</v>
          </cell>
          <cell r="K386" t="str">
            <v>منح العاصمة (القدس)</v>
          </cell>
        </row>
        <row r="387">
          <cell r="A387">
            <v>194</v>
          </cell>
          <cell r="B387" t="str">
            <v>19</v>
          </cell>
          <cell r="D387" t="str">
            <v>REVENUE</v>
          </cell>
          <cell r="G387" t="str">
            <v>FALSE</v>
          </cell>
          <cell r="H387" t="str">
            <v>מענק לקליטת העלייה</v>
          </cell>
          <cell r="I387" t="str">
            <v>Immigration Absorption Grant</v>
          </cell>
          <cell r="K387" t="str">
            <v>منحة هجرة الامتصاص</v>
          </cell>
        </row>
        <row r="388">
          <cell r="A388">
            <v>195</v>
          </cell>
          <cell r="B388" t="str">
            <v>19</v>
          </cell>
          <cell r="D388" t="str">
            <v>REVENUE</v>
          </cell>
          <cell r="G388" t="str">
            <v>FALSE</v>
          </cell>
          <cell r="H388" t="str">
            <v>מענקי הסדר</v>
          </cell>
          <cell r="I388" t="str">
            <v>Arrangement Grants</v>
          </cell>
          <cell r="K388" t="str">
            <v>ترتيب المنح</v>
          </cell>
        </row>
        <row r="389">
          <cell r="A389">
            <v>196</v>
          </cell>
          <cell r="B389" t="str">
            <v>19</v>
          </cell>
          <cell r="D389" t="str">
            <v>REVENUE</v>
          </cell>
          <cell r="G389" t="str">
            <v>FALSE</v>
          </cell>
          <cell r="H389" t="str">
            <v>מענקים אחרים</v>
          </cell>
          <cell r="I389" t="str">
            <v>Other Grants</v>
          </cell>
          <cell r="K389" t="str">
            <v>منح أخرى</v>
          </cell>
        </row>
        <row r="390">
          <cell r="A390">
            <v>197</v>
          </cell>
          <cell r="B390" t="str">
            <v>19</v>
          </cell>
          <cell r="D390" t="str">
            <v>REVENUE</v>
          </cell>
          <cell r="G390" t="str">
            <v>FALSE</v>
          </cell>
          <cell r="H390" t="str">
            <v>מענק - רזרבה להתייקרות</v>
          </cell>
          <cell r="I390" t="str">
            <v>Grant - Reserve for Price Rising</v>
          </cell>
          <cell r="K390" t="str">
            <v>منحة - احتياطي لزيادة في الأسعار</v>
          </cell>
        </row>
        <row r="391">
          <cell r="A391">
            <v>2</v>
          </cell>
          <cell r="D391" t="str">
            <v>REVENUE</v>
          </cell>
          <cell r="G391" t="str">
            <v>TRUE</v>
          </cell>
          <cell r="H391" t="str">
            <v>שירותים מקומיים</v>
          </cell>
          <cell r="I391" t="str">
            <v>Local Services</v>
          </cell>
          <cell r="K391" t="str">
            <v>الخدمات المحلية</v>
          </cell>
        </row>
        <row r="392">
          <cell r="A392">
            <v>21</v>
          </cell>
          <cell r="B392" t="str">
            <v>2</v>
          </cell>
          <cell r="D392" t="str">
            <v>REVENUE</v>
          </cell>
          <cell r="G392" t="str">
            <v>TRUE</v>
          </cell>
          <cell r="H392" t="str">
            <v>תברואה</v>
          </cell>
          <cell r="I392" t="str">
            <v>Sanitation</v>
          </cell>
          <cell r="K392" t="str">
            <v>الصرف الصحي</v>
          </cell>
        </row>
        <row r="393">
          <cell r="A393">
            <v>212</v>
          </cell>
          <cell r="B393" t="str">
            <v>21</v>
          </cell>
          <cell r="D393" t="str">
            <v>REVENUE</v>
          </cell>
          <cell r="G393" t="str">
            <v>TRUE</v>
          </cell>
          <cell r="H393" t="str">
            <v>שירותי ניקיון</v>
          </cell>
          <cell r="I393" t="str">
            <v>Cleaning services</v>
          </cell>
          <cell r="K393" t="str">
            <v>خدمات التنظيف</v>
          </cell>
        </row>
        <row r="394">
          <cell r="A394">
            <v>2121</v>
          </cell>
          <cell r="B394" t="str">
            <v>212</v>
          </cell>
          <cell r="D394" t="str">
            <v>REVENUE</v>
          </cell>
          <cell r="G394" t="str">
            <v>TRUE</v>
          </cell>
          <cell r="H394" t="str">
            <v>מינהל שירותי ניקיון</v>
          </cell>
          <cell r="I394" t="str">
            <v>Cleaning services administration</v>
          </cell>
          <cell r="K394" t="str">
            <v>إدارة خدمات التنظيف</v>
          </cell>
        </row>
        <row r="395">
          <cell r="A395">
            <v>2122</v>
          </cell>
          <cell r="B395" t="str">
            <v>212</v>
          </cell>
          <cell r="D395" t="str">
            <v>REVENUE</v>
          </cell>
          <cell r="G395" t="str">
            <v>TRUE</v>
          </cell>
          <cell r="H395" t="str">
            <v>ניקוי רחובות</v>
          </cell>
          <cell r="I395" t="str">
            <v>Street cleaning</v>
          </cell>
          <cell r="K395" t="str">
            <v>تنظيف الشوارع</v>
          </cell>
        </row>
        <row r="396">
          <cell r="A396">
            <v>2123</v>
          </cell>
          <cell r="B396" t="str">
            <v>212</v>
          </cell>
          <cell r="D396" t="str">
            <v>REVENUE</v>
          </cell>
          <cell r="G396" t="str">
            <v>TRUE</v>
          </cell>
          <cell r="H396" t="str">
            <v>אסוף ובעור אשפה</v>
          </cell>
          <cell r="I396" t="str">
            <v>Garbage collection and disposal</v>
          </cell>
          <cell r="K396" t="str">
            <v>جمع القمامة وحرقها</v>
          </cell>
        </row>
        <row r="397">
          <cell r="A397">
            <v>2124</v>
          </cell>
          <cell r="B397" t="str">
            <v>212</v>
          </cell>
          <cell r="D397" t="str">
            <v>REVENUE</v>
          </cell>
          <cell r="G397" t="str">
            <v>TRUE</v>
          </cell>
          <cell r="H397" t="str">
            <v>ניקוי חצרות</v>
          </cell>
          <cell r="I397" t="str">
            <v>Yard cleaning</v>
          </cell>
          <cell r="K397" t="str">
            <v>تنظيف الساحات</v>
          </cell>
        </row>
        <row r="398">
          <cell r="A398">
            <v>2125</v>
          </cell>
          <cell r="B398" t="str">
            <v>212</v>
          </cell>
          <cell r="D398" t="str">
            <v>REVENUE</v>
          </cell>
          <cell r="G398" t="str">
            <v>TRUE</v>
          </cell>
          <cell r="H398" t="str">
            <v>בתי שימוש ציבוריים</v>
          </cell>
          <cell r="I398" t="str">
            <v>Public toilets</v>
          </cell>
          <cell r="K398" t="str">
            <v>المراحيض العامة</v>
          </cell>
        </row>
        <row r="399">
          <cell r="A399">
            <v>213</v>
          </cell>
          <cell r="B399" t="str">
            <v>21</v>
          </cell>
          <cell r="D399" t="str">
            <v>REVENUE</v>
          </cell>
          <cell r="G399" t="str">
            <v>TRUE</v>
          </cell>
          <cell r="H399" t="str">
            <v>פיקוח תברואי</v>
          </cell>
          <cell r="I399" t="str">
            <v>Sanitation supervision</v>
          </cell>
          <cell r="K399" t="str">
            <v>الإشراف الصحي</v>
          </cell>
        </row>
        <row r="400">
          <cell r="A400">
            <v>2131</v>
          </cell>
          <cell r="B400" t="str">
            <v>213</v>
          </cell>
          <cell r="D400" t="str">
            <v>REVENUE</v>
          </cell>
          <cell r="G400" t="str">
            <v>FALSE</v>
          </cell>
          <cell r="H400" t="str">
            <v>מינהל הפיקוח התברואי</v>
          </cell>
          <cell r="I400" t="str">
            <v>Sanitation supervision administration</v>
          </cell>
          <cell r="K400" t="str">
            <v>إدارة الإشراف الصحي</v>
          </cell>
        </row>
        <row r="401">
          <cell r="A401">
            <v>2132</v>
          </cell>
          <cell r="B401" t="str">
            <v>213</v>
          </cell>
          <cell r="D401" t="str">
            <v>REVENUE</v>
          </cell>
          <cell r="G401" t="str">
            <v>FALSE</v>
          </cell>
          <cell r="H401" t="str">
            <v>פקוח תברואי כללי</v>
          </cell>
          <cell r="I401" t="str">
            <v>General sanitation supervision</v>
          </cell>
          <cell r="K401" t="str">
            <v>الإشراف الصحي العام</v>
          </cell>
        </row>
        <row r="402">
          <cell r="A402">
            <v>2133</v>
          </cell>
          <cell r="B402" t="str">
            <v>213</v>
          </cell>
          <cell r="D402" t="str">
            <v>REVENUE</v>
          </cell>
          <cell r="G402" t="str">
            <v>FALSE</v>
          </cell>
          <cell r="H402" t="str">
            <v>פיקוח על עסקים ומוסדות</v>
          </cell>
          <cell r="I402" t="str">
            <v>Business and Institution Supervision</v>
          </cell>
          <cell r="K402" t="str">
            <v>مراقبة الشركات والمؤسسات</v>
          </cell>
        </row>
        <row r="403">
          <cell r="A403">
            <v>214</v>
          </cell>
          <cell r="B403" t="str">
            <v>21</v>
          </cell>
          <cell r="D403" t="str">
            <v>REVENUE</v>
          </cell>
          <cell r="G403" t="str">
            <v>TRUE</v>
          </cell>
          <cell r="H403" t="str">
            <v>שרות וטרינרי</v>
          </cell>
          <cell r="I403" t="str">
            <v>Veterinary services</v>
          </cell>
          <cell r="K403" t="str">
            <v>الخدمات البيطرية</v>
          </cell>
        </row>
        <row r="404">
          <cell r="A404">
            <v>2141</v>
          </cell>
          <cell r="B404" t="str">
            <v>214</v>
          </cell>
          <cell r="D404" t="str">
            <v>REVENUE</v>
          </cell>
          <cell r="G404" t="str">
            <v>FALSE</v>
          </cell>
          <cell r="H404" t="str">
            <v>מינהל שרות וטרינרי</v>
          </cell>
          <cell r="I404" t="str">
            <v>Veterinary services administration</v>
          </cell>
          <cell r="K404" t="str">
            <v>إدارة الخدمات البيطرية</v>
          </cell>
        </row>
        <row r="405">
          <cell r="A405">
            <v>2142</v>
          </cell>
          <cell r="B405" t="str">
            <v>214</v>
          </cell>
          <cell r="D405" t="str">
            <v>REVENUE</v>
          </cell>
          <cell r="G405" t="str">
            <v>FALSE</v>
          </cell>
          <cell r="H405" t="str">
            <v>פיקוח וטרינרי</v>
          </cell>
          <cell r="I405" t="str">
            <v>Veterinary supervision</v>
          </cell>
          <cell r="K405" t="str">
            <v>الإشراف البيطري</v>
          </cell>
        </row>
        <row r="406">
          <cell r="A406">
            <v>2143</v>
          </cell>
          <cell r="B406" t="str">
            <v>214</v>
          </cell>
          <cell r="D406" t="str">
            <v>REVENUE</v>
          </cell>
          <cell r="G406" t="str">
            <v>FALSE</v>
          </cell>
          <cell r="H406" t="str">
            <v>מלחמה בכלבת</v>
          </cell>
          <cell r="I406" t="str">
            <v>Fight against Rabies</v>
          </cell>
          <cell r="K406" t="str">
            <v>محاربة داء الكلب</v>
          </cell>
        </row>
        <row r="407">
          <cell r="A407">
            <v>215</v>
          </cell>
          <cell r="B407" t="str">
            <v>21</v>
          </cell>
          <cell r="D407" t="str">
            <v>REVENUE</v>
          </cell>
          <cell r="G407" t="str">
            <v>TRUE</v>
          </cell>
          <cell r="H407" t="str">
            <v>תברואה מונעת</v>
          </cell>
          <cell r="I407" t="str">
            <v>Preventive sanitation</v>
          </cell>
          <cell r="K407" t="str">
            <v>الصرف الصحي الوقائي</v>
          </cell>
        </row>
        <row r="408">
          <cell r="A408">
            <v>2151</v>
          </cell>
          <cell r="B408" t="str">
            <v>215</v>
          </cell>
          <cell r="D408" t="str">
            <v>REVENUE</v>
          </cell>
          <cell r="G408" t="str">
            <v>FALSE</v>
          </cell>
          <cell r="H408" t="str">
            <v>מכירת חומרי תברואה</v>
          </cell>
          <cell r="I408" t="str">
            <v>Sanitation products selling</v>
          </cell>
          <cell r="K408" t="str">
            <v>بيع المواد الصحية</v>
          </cell>
        </row>
        <row r="409">
          <cell r="A409">
            <v>2152</v>
          </cell>
          <cell r="B409" t="str">
            <v>215</v>
          </cell>
          <cell r="D409" t="str">
            <v>REVENUE</v>
          </cell>
          <cell r="G409" t="str">
            <v>FALSE</v>
          </cell>
          <cell r="H409" t="str">
            <v>הדברת מחלות מדבקות</v>
          </cell>
          <cell r="I409" t="str">
            <v>Epidemic disease extinction</v>
          </cell>
          <cell r="K409" t="str">
            <v>مكافحة الأمراض المعدية</v>
          </cell>
        </row>
        <row r="410">
          <cell r="A410">
            <v>2153</v>
          </cell>
          <cell r="B410" t="str">
            <v>215</v>
          </cell>
          <cell r="D410" t="str">
            <v>REVENUE</v>
          </cell>
          <cell r="G410" t="str">
            <v>FALSE</v>
          </cell>
          <cell r="H410" t="str">
            <v>דמי שרות להדברת מזיקים</v>
          </cell>
          <cell r="I410" t="str">
            <v>Pesticides service fee</v>
          </cell>
          <cell r="K410" t="str">
            <v>رسوم خدمة مكافحة الآفات</v>
          </cell>
        </row>
        <row r="411">
          <cell r="A411">
            <v>22</v>
          </cell>
          <cell r="B411" t="str">
            <v>2</v>
          </cell>
          <cell r="D411" t="str">
            <v>REVENUE</v>
          </cell>
          <cell r="G411" t="str">
            <v>TRUE</v>
          </cell>
          <cell r="H411" t="str">
            <v>שמירה וביטחון</v>
          </cell>
          <cell r="I411" t="str">
            <v>Guarding and security</v>
          </cell>
          <cell r="K411" t="str">
            <v>الحراسة والأمن</v>
          </cell>
        </row>
        <row r="412">
          <cell r="A412">
            <v>221</v>
          </cell>
          <cell r="B412" t="str">
            <v>22</v>
          </cell>
          <cell r="D412" t="str">
            <v>REVENUE</v>
          </cell>
          <cell r="G412" t="str">
            <v>FALSE</v>
          </cell>
          <cell r="H412" t="str">
            <v>מינהל שמירה וביטחון</v>
          </cell>
          <cell r="I412" t="str">
            <v>Guarding and security administration</v>
          </cell>
          <cell r="K412" t="str">
            <v>إدارة الحراسة والأمن</v>
          </cell>
        </row>
        <row r="413">
          <cell r="A413">
            <v>222</v>
          </cell>
          <cell r="B413" t="str">
            <v>22</v>
          </cell>
          <cell r="D413" t="str">
            <v>REVENUE</v>
          </cell>
          <cell r="G413" t="str">
            <v>FALSE</v>
          </cell>
          <cell r="H413" t="str">
            <v>שמירה ביטחונית</v>
          </cell>
          <cell r="I413" t="str">
            <v>Security guarding</v>
          </cell>
          <cell r="K413" t="str">
            <v>حراسة أمن</v>
          </cell>
        </row>
        <row r="414">
          <cell r="A414">
            <v>2221</v>
          </cell>
          <cell r="B414" t="str">
            <v>222</v>
          </cell>
          <cell r="D414" t="str">
            <v>REVENUE</v>
          </cell>
          <cell r="G414" t="str">
            <v>FALSE</v>
          </cell>
          <cell r="H414" t="str">
            <v>משמר אזרחי</v>
          </cell>
          <cell r="I414" t="str">
            <v>Civil Guard</v>
          </cell>
          <cell r="K414" t="str">
            <v>الحرس المدني</v>
          </cell>
        </row>
        <row r="415">
          <cell r="A415">
            <v>223</v>
          </cell>
          <cell r="B415" t="str">
            <v>22</v>
          </cell>
          <cell r="D415" t="str">
            <v>REVENUE</v>
          </cell>
          <cell r="G415" t="str">
            <v>FALSE</v>
          </cell>
          <cell r="H415" t="str">
            <v>הג״א</v>
          </cell>
          <cell r="I415" t="str">
            <v>Civil defense</v>
          </cell>
          <cell r="K415" t="str">
            <v>الدفاع المدني</v>
          </cell>
        </row>
        <row r="416">
          <cell r="A416">
            <v>224</v>
          </cell>
          <cell r="B416" t="str">
            <v>22</v>
          </cell>
          <cell r="D416" t="str">
            <v>REVENUE</v>
          </cell>
          <cell r="G416" t="str">
            <v>FALSE</v>
          </cell>
          <cell r="H416" t="str">
            <v>כבוי אש</v>
          </cell>
          <cell r="I416" t="str">
            <v>Fire service</v>
          </cell>
          <cell r="K416" t="str">
            <v>خدمة الحريق</v>
          </cell>
        </row>
        <row r="417">
          <cell r="A417">
            <v>225</v>
          </cell>
          <cell r="B417" t="str">
            <v>22</v>
          </cell>
          <cell r="D417" t="str">
            <v>REVENUE</v>
          </cell>
          <cell r="G417" t="str">
            <v>FALSE</v>
          </cell>
          <cell r="H417" t="str">
            <v>בטיחות</v>
          </cell>
          <cell r="I417" t="str">
            <v>Safety</v>
          </cell>
          <cell r="K417" t="str">
            <v>أمن</v>
          </cell>
        </row>
        <row r="418">
          <cell r="A418">
            <v>226</v>
          </cell>
          <cell r="B418" t="str">
            <v>22</v>
          </cell>
          <cell r="D418" t="str">
            <v>REVENUE</v>
          </cell>
          <cell r="G418" t="str">
            <v>FALSE</v>
          </cell>
          <cell r="H418" t="str">
            <v>מל״ח ופס"ח</v>
          </cell>
          <cell r="I418" t="str">
            <v>Emergency services</v>
          </cell>
          <cell r="K418" t="str">
            <v>خدمات الطوارئ</v>
          </cell>
        </row>
        <row r="419">
          <cell r="A419">
            <v>2261</v>
          </cell>
          <cell r="B419" t="str">
            <v>226</v>
          </cell>
          <cell r="D419" t="str">
            <v>REVENUE</v>
          </cell>
          <cell r="G419" t="str">
            <v>FALSE</v>
          </cell>
          <cell r="H419" t="str">
            <v>מל״ח</v>
          </cell>
          <cell r="I419" t="str">
            <v>Emergency services</v>
          </cell>
          <cell r="K419" t="str">
            <v>خدمات الطوارئ</v>
          </cell>
        </row>
        <row r="420">
          <cell r="A420">
            <v>2262</v>
          </cell>
          <cell r="B420" t="str">
            <v>226</v>
          </cell>
          <cell r="D420" t="str">
            <v>REVENUE</v>
          </cell>
          <cell r="G420" t="str">
            <v>FALSE</v>
          </cell>
          <cell r="H420" t="str">
            <v>פס"ח</v>
          </cell>
          <cell r="I420" t="str">
            <v>Emergency services</v>
          </cell>
          <cell r="K420" t="str">
            <v>خدمات الطوارئ</v>
          </cell>
        </row>
        <row r="421">
          <cell r="A421">
            <v>227</v>
          </cell>
          <cell r="B421" t="str">
            <v>22</v>
          </cell>
          <cell r="D421" t="str">
            <v>REVENUE</v>
          </cell>
          <cell r="G421" t="str">
            <v>FALSE</v>
          </cell>
          <cell r="H421" t="str">
            <v>הגמ״ר</v>
          </cell>
          <cell r="I421" t="str">
            <v>Areal defense</v>
          </cell>
          <cell r="K421" t="str">
            <v>??</v>
          </cell>
        </row>
        <row r="422">
          <cell r="A422">
            <v>229</v>
          </cell>
          <cell r="B422" t="str">
            <v>22</v>
          </cell>
          <cell r="D422" t="str">
            <v>REVENUE</v>
          </cell>
          <cell r="G422" t="str">
            <v>FALSE</v>
          </cell>
          <cell r="H422" t="str">
            <v>כסוי הוצאות לשעת חירום</v>
          </cell>
          <cell r="I422" t="str">
            <v>Emergency expenditure coverage</v>
          </cell>
          <cell r="K422" t="str">
            <v>تغطية النفقات الطارئة</v>
          </cell>
        </row>
        <row r="423">
          <cell r="A423">
            <v>23</v>
          </cell>
          <cell r="B423" t="str">
            <v>2</v>
          </cell>
          <cell r="D423" t="str">
            <v>REVENUE</v>
          </cell>
          <cell r="G423" t="str">
            <v>TRUE</v>
          </cell>
          <cell r="H423" t="str">
            <v>תכנון ובנין עיר</v>
          </cell>
          <cell r="I423" t="str">
            <v>Urban Planning and Construction</v>
          </cell>
          <cell r="K423" t="str">
            <v>التخطيط وتقسيم المناطق</v>
          </cell>
        </row>
        <row r="424">
          <cell r="A424">
            <v>231</v>
          </cell>
          <cell r="B424" t="str">
            <v>23</v>
          </cell>
          <cell r="D424" t="str">
            <v>REVENUE</v>
          </cell>
          <cell r="G424" t="str">
            <v>TRUE</v>
          </cell>
          <cell r="H424" t="str">
            <v>משרד מהנדס הרשות</v>
          </cell>
          <cell r="I424" t="str">
            <v>Local authority engineer office</v>
          </cell>
          <cell r="K424" t="str">
            <v>مكتب مهندس السلطة</v>
          </cell>
        </row>
        <row r="425">
          <cell r="A425">
            <v>232</v>
          </cell>
          <cell r="B425" t="str">
            <v>23</v>
          </cell>
          <cell r="D425" t="str">
            <v>REVENUE</v>
          </cell>
          <cell r="G425" t="str">
            <v>TRUE</v>
          </cell>
          <cell r="H425" t="str">
            <v>תכנון עיר</v>
          </cell>
          <cell r="I425" t="str">
            <v>City planning</v>
          </cell>
          <cell r="K425" t="str">
            <v>تخطيط المدن</v>
          </cell>
        </row>
        <row r="426">
          <cell r="A426">
            <v>2321</v>
          </cell>
          <cell r="B426" t="str">
            <v>232</v>
          </cell>
          <cell r="D426" t="str">
            <v>REVENUE</v>
          </cell>
          <cell r="G426" t="str">
            <v>FALSE</v>
          </cell>
          <cell r="H426" t="str">
            <v>תכנון כללי</v>
          </cell>
          <cell r="I426" t="str">
            <v>General planning</v>
          </cell>
          <cell r="K426" t="str">
            <v>التخطيط العام</v>
          </cell>
        </row>
        <row r="427">
          <cell r="A427">
            <v>2322</v>
          </cell>
          <cell r="B427" t="str">
            <v>232</v>
          </cell>
          <cell r="D427" t="str">
            <v>REVENUE</v>
          </cell>
          <cell r="G427" t="str">
            <v>FALSE</v>
          </cell>
          <cell r="H427" t="str">
            <v>תוכנית אב</v>
          </cell>
          <cell r="I427" t="str">
            <v>Master Plan</v>
          </cell>
          <cell r="K427" t="str">
            <v>خطة رئيسية</v>
          </cell>
        </row>
        <row r="428">
          <cell r="A428">
            <v>2323</v>
          </cell>
          <cell r="B428" t="str">
            <v>232</v>
          </cell>
          <cell r="D428" t="str">
            <v>REVENUE</v>
          </cell>
          <cell r="G428" t="str">
            <v>FALSE</v>
          </cell>
          <cell r="H428" t="str">
            <v>מדידות</v>
          </cell>
          <cell r="I428" t="str">
            <v>Measurements / Land Surveys</v>
          </cell>
          <cell r="K428" t="str">
            <v>قياسات</v>
          </cell>
        </row>
        <row r="429">
          <cell r="A429">
            <v>233</v>
          </cell>
          <cell r="B429" t="str">
            <v>23</v>
          </cell>
          <cell r="D429" t="str">
            <v>REVENUE</v>
          </cell>
          <cell r="G429" t="str">
            <v>TRUE</v>
          </cell>
          <cell r="H429" t="str">
            <v>רישוי ופיקוח על הבניה</v>
          </cell>
          <cell r="I429" t="str">
            <v>Building supervision and licensing</v>
          </cell>
          <cell r="K429" t="str">
            <v>منح التراخيص والإشراف على البناء</v>
          </cell>
        </row>
        <row r="430">
          <cell r="A430">
            <v>2331</v>
          </cell>
          <cell r="B430" t="str">
            <v>233</v>
          </cell>
          <cell r="D430" t="str">
            <v>REVENUE</v>
          </cell>
          <cell r="G430" t="str">
            <v>FALSE</v>
          </cell>
          <cell r="H430" t="str">
            <v>אגרות, רישיונות בניה</v>
          </cell>
          <cell r="I430" t="str">
            <v>Fees, building licenses</v>
          </cell>
          <cell r="K430" t="str">
            <v>الرسوم، وتراخيص البناء</v>
          </cell>
        </row>
        <row r="431">
          <cell r="A431">
            <v>2332</v>
          </cell>
          <cell r="B431" t="str">
            <v>233</v>
          </cell>
          <cell r="D431" t="str">
            <v>REVENUE</v>
          </cell>
          <cell r="G431" t="str">
            <v>FALSE</v>
          </cell>
          <cell r="H431" t="str">
            <v>פקוח על הבניה</v>
          </cell>
          <cell r="I431" t="str">
            <v>Construction supervision</v>
          </cell>
          <cell r="K431" t="str">
            <v>الإشراف على البناء</v>
          </cell>
        </row>
        <row r="432">
          <cell r="A432">
            <v>2333</v>
          </cell>
          <cell r="B432" t="str">
            <v>233</v>
          </cell>
          <cell r="D432" t="str">
            <v>REVENUE</v>
          </cell>
          <cell r="G432" t="str">
            <v>FALSE</v>
          </cell>
          <cell r="H432" t="str">
            <v>פיקוח על בנינים מסוכנים</v>
          </cell>
          <cell r="I432" t="str">
            <v>Dangerous Buildings Supervision</v>
          </cell>
          <cell r="K432" t="str">
            <v>الإشراف على المباني الخطرة</v>
          </cell>
        </row>
        <row r="433">
          <cell r="A433">
            <v>2334</v>
          </cell>
          <cell r="B433" t="str">
            <v>233</v>
          </cell>
          <cell r="D433" t="str">
            <v>REVENUE</v>
          </cell>
          <cell r="G433" t="str">
            <v>FALSE</v>
          </cell>
          <cell r="H433" t="str">
            <v>ועדה מקומית לתכנון ובניה</v>
          </cell>
          <cell r="I433" t="str">
            <v>Local planning and building committee</v>
          </cell>
          <cell r="K433" t="str">
            <v>اللجنة المحلية للتخطيط والبناء</v>
          </cell>
        </row>
        <row r="434">
          <cell r="A434">
            <v>234</v>
          </cell>
          <cell r="B434" t="str">
            <v>23</v>
          </cell>
          <cell r="D434" t="str">
            <v>REVENUE</v>
          </cell>
          <cell r="E434" t="str">
            <v>734</v>
          </cell>
          <cell r="G434" t="str">
            <v>TRUE</v>
          </cell>
          <cell r="H434" t="str">
            <v>רישוי עסקים</v>
          </cell>
          <cell r="I434" t="str">
            <v>Business Permits</v>
          </cell>
        </row>
        <row r="435">
          <cell r="A435">
            <v>24</v>
          </cell>
          <cell r="B435" t="str">
            <v>2</v>
          </cell>
          <cell r="D435" t="str">
            <v>REVENUE</v>
          </cell>
          <cell r="G435" t="str">
            <v>TRUE</v>
          </cell>
          <cell r="H435" t="str">
            <v>נכסים ציבוריים</v>
          </cell>
          <cell r="I435" t="str">
            <v>Public property/assets</v>
          </cell>
          <cell r="K435" t="str">
            <v>ممتلكات عامة</v>
          </cell>
        </row>
        <row r="436">
          <cell r="A436">
            <v>241</v>
          </cell>
          <cell r="B436" t="str">
            <v>24</v>
          </cell>
          <cell r="D436" t="str">
            <v>REVENUE</v>
          </cell>
          <cell r="G436" t="str">
            <v>TRUE</v>
          </cell>
          <cell r="H436" t="str">
            <v>מינהל נכסים ציבוריים</v>
          </cell>
          <cell r="I436" t="str">
            <v>Public property/assets administration</v>
          </cell>
          <cell r="K436" t="str">
            <v>إدارة ممتلكات عامة</v>
          </cell>
        </row>
        <row r="437">
          <cell r="A437">
            <v>242</v>
          </cell>
          <cell r="B437" t="str">
            <v>24</v>
          </cell>
          <cell r="D437" t="str">
            <v>REVENUE</v>
          </cell>
          <cell r="G437" t="str">
            <v>TRUE</v>
          </cell>
          <cell r="H437" t="str">
            <v>דרכים ומדרכות</v>
          </cell>
          <cell r="I437" t="str">
            <v>Ways and pavements</v>
          </cell>
          <cell r="K437" t="str">
            <v>طرق والأرصفة</v>
          </cell>
        </row>
        <row r="438">
          <cell r="A438">
            <v>2421</v>
          </cell>
          <cell r="B438" t="str">
            <v>242</v>
          </cell>
          <cell r="D438" t="str">
            <v>REVENUE</v>
          </cell>
          <cell r="G438" t="str">
            <v>FALSE</v>
          </cell>
          <cell r="H438" t="str">
            <v>כבישים עורקיים</v>
          </cell>
          <cell r="I438" t="str">
            <v>Arterial roads</v>
          </cell>
          <cell r="K438" t="str">
            <v>صيانة الطرق الشريانية</v>
          </cell>
        </row>
        <row r="439">
          <cell r="A439">
            <v>2422</v>
          </cell>
          <cell r="B439" t="str">
            <v>242</v>
          </cell>
          <cell r="D439" t="str">
            <v>REVENUE</v>
          </cell>
          <cell r="G439" t="str">
            <v>FALSE</v>
          </cell>
          <cell r="H439" t="str">
            <v>כבישים פנימיים ומדרכות</v>
          </cell>
          <cell r="I439" t="str">
            <v>Internal roads and pavements</v>
          </cell>
          <cell r="K439" t="str">
            <v>صيانة الطرق الداخلية والأرصفة</v>
          </cell>
        </row>
        <row r="440">
          <cell r="A440">
            <v>243</v>
          </cell>
          <cell r="B440" t="str">
            <v>24</v>
          </cell>
          <cell r="D440" t="str">
            <v>REVENUE</v>
          </cell>
          <cell r="G440" t="str">
            <v>TRUE</v>
          </cell>
          <cell r="H440" t="str">
            <v>תאורת רחובות</v>
          </cell>
          <cell r="I440" t="str">
            <v>Street lights</v>
          </cell>
          <cell r="K440" t="str">
            <v>إنارة الشوارع</v>
          </cell>
        </row>
        <row r="441">
          <cell r="A441">
            <v>244</v>
          </cell>
          <cell r="B441" t="str">
            <v>24</v>
          </cell>
          <cell r="D441" t="str">
            <v>REVENUE</v>
          </cell>
          <cell r="G441" t="str">
            <v>TRUE</v>
          </cell>
          <cell r="H441" t="str">
            <v>בטיחות בדרכים</v>
          </cell>
          <cell r="I441" t="str">
            <v>Road safety</v>
          </cell>
          <cell r="K441" t="str">
            <v>أمن في الطرق</v>
          </cell>
        </row>
        <row r="442">
          <cell r="A442">
            <v>2441</v>
          </cell>
          <cell r="B442" t="str">
            <v>244</v>
          </cell>
          <cell r="D442" t="str">
            <v>REVENUE</v>
          </cell>
          <cell r="G442" t="str">
            <v>FALSE</v>
          </cell>
          <cell r="H442" t="str">
            <v>רמזורים ואיי תנועה</v>
          </cell>
          <cell r="I442" t="str">
            <v>Traffic Lights and Road Isles</v>
          </cell>
          <cell r="K442" t="str">
            <v>إشارات المرور وجزر الحركة</v>
          </cell>
        </row>
        <row r="443">
          <cell r="A443">
            <v>2442</v>
          </cell>
          <cell r="B443" t="str">
            <v>244</v>
          </cell>
          <cell r="D443" t="str">
            <v>REVENUE</v>
          </cell>
          <cell r="G443" t="str">
            <v>FALSE</v>
          </cell>
          <cell r="H443" t="str">
            <v>מעברים תת קרקעיים וגשרים</v>
          </cell>
          <cell r="I443" t="str">
            <v>Covered/Underground Passages and Bridges</v>
          </cell>
          <cell r="K443" t="str">
            <v>صيانة الأنفاق والجسور</v>
          </cell>
        </row>
        <row r="444">
          <cell r="A444">
            <v>2443</v>
          </cell>
          <cell r="B444" t="str">
            <v>244</v>
          </cell>
          <cell r="D444" t="str">
            <v>REVENUE</v>
          </cell>
          <cell r="G444" t="str">
            <v>FALSE</v>
          </cell>
          <cell r="H444" t="str">
            <v>מעקות ואמצעי בטיחות</v>
          </cell>
          <cell r="I444" t="str">
            <v>Banisters and Safety Devices</v>
          </cell>
          <cell r="K444" t="str">
            <v>السور وتدابير السلامة</v>
          </cell>
        </row>
        <row r="445">
          <cell r="A445">
            <v>2444</v>
          </cell>
          <cell r="B445" t="str">
            <v>244</v>
          </cell>
          <cell r="D445" t="str">
            <v>REVENUE</v>
          </cell>
          <cell r="G445" t="str">
            <v>FALSE</v>
          </cell>
          <cell r="H445" t="str">
            <v>שלטים תמרורים וסימוני כבישים</v>
          </cell>
          <cell r="I445" t="str">
            <v>Sign Posts Traffic Signs and Road Marking</v>
          </cell>
          <cell r="K445" t="str">
            <v>علامات الطريق  وإشارات المرور</v>
          </cell>
        </row>
        <row r="446">
          <cell r="A446">
            <v>2445</v>
          </cell>
          <cell r="B446" t="str">
            <v>244</v>
          </cell>
          <cell r="D446" t="str">
            <v>REVENUE</v>
          </cell>
          <cell r="G446" t="str">
            <v>FALSE</v>
          </cell>
          <cell r="H446" t="str">
            <v>מטה בטיחות עירוני</v>
          </cell>
          <cell r="I446" t="str">
            <v>Municipal Safety Command</v>
          </cell>
          <cell r="K446" t="str">
            <v>قيادة السلامة البلدية</v>
          </cell>
        </row>
        <row r="447">
          <cell r="A447">
            <v>245</v>
          </cell>
          <cell r="B447" t="str">
            <v>24</v>
          </cell>
          <cell r="D447" t="str">
            <v>REVENUE</v>
          </cell>
          <cell r="G447" t="str">
            <v>TRUE</v>
          </cell>
          <cell r="H447" t="str">
            <v>תיעול וניקוז</v>
          </cell>
          <cell r="I447" t="str">
            <v>Canalization and Drainage</v>
          </cell>
          <cell r="K447" t="str">
            <v>المجاري والصرف</v>
          </cell>
        </row>
        <row r="448">
          <cell r="A448">
            <v>246</v>
          </cell>
          <cell r="B448" t="str">
            <v>24</v>
          </cell>
          <cell r="D448" t="str">
            <v>REVENUE</v>
          </cell>
          <cell r="G448" t="str">
            <v>TRUE</v>
          </cell>
          <cell r="H448" t="str">
            <v>גנים ונטיעות</v>
          </cell>
          <cell r="I448" t="str">
            <v>Gardens and Planting</v>
          </cell>
          <cell r="K448" t="str">
            <v>حدائق وزراعة</v>
          </cell>
        </row>
        <row r="449">
          <cell r="A449">
            <v>2461</v>
          </cell>
          <cell r="B449" t="str">
            <v>246</v>
          </cell>
          <cell r="D449" t="str">
            <v>REVENUE</v>
          </cell>
          <cell r="G449" t="str">
            <v>FALSE</v>
          </cell>
          <cell r="H449" t="str">
            <v>גינות ציבוריות</v>
          </cell>
          <cell r="I449" t="str">
            <v>Public Parks</v>
          </cell>
          <cell r="K449" t="str">
            <v>حدائق عامة</v>
          </cell>
        </row>
        <row r="450">
          <cell r="A450">
            <v>2462</v>
          </cell>
          <cell r="B450" t="str">
            <v>246</v>
          </cell>
          <cell r="D450" t="str">
            <v>REVENUE</v>
          </cell>
          <cell r="G450" t="str">
            <v>FALSE</v>
          </cell>
          <cell r="H450" t="str">
            <v>טיפוח פינות נוי</v>
          </cell>
          <cell r="I450" t="str">
            <v>Beatifying Floral Street</v>
          </cell>
          <cell r="K450" t="str">
            <v>العناية بزوايا زخرفية</v>
          </cell>
        </row>
        <row r="451">
          <cell r="A451">
            <v>2463</v>
          </cell>
          <cell r="B451" t="str">
            <v>246</v>
          </cell>
          <cell r="D451" t="str">
            <v>REVENUE</v>
          </cell>
          <cell r="G451" t="str">
            <v>FALSE</v>
          </cell>
          <cell r="H451" t="str">
            <v>מזרקות ואלמנטי רחוב אומנותיים</v>
          </cell>
          <cell r="I451" t="str">
            <v>Fountains and Art Street Elements</v>
          </cell>
          <cell r="K451" t="str">
            <v>نوافير وعناصر شارع فنية</v>
          </cell>
        </row>
        <row r="452">
          <cell r="A452">
            <v>2464</v>
          </cell>
          <cell r="B452" t="str">
            <v>246</v>
          </cell>
          <cell r="D452" t="str">
            <v>REVENUE</v>
          </cell>
          <cell r="G452" t="str">
            <v>FALSE</v>
          </cell>
          <cell r="H452" t="str">
            <v>ריהוט רחוב ומתקני משחקים</v>
          </cell>
          <cell r="I452" t="str">
            <v>Street Furniture and Playground Installations</v>
          </cell>
          <cell r="K452" t="str">
            <v>أثاث الشوارع ومعدات الملعب</v>
          </cell>
        </row>
        <row r="453">
          <cell r="A453">
            <v>247</v>
          </cell>
          <cell r="B453" t="str">
            <v>24</v>
          </cell>
          <cell r="D453" t="str">
            <v>REVENUE</v>
          </cell>
          <cell r="G453" t="str">
            <v>TRUE</v>
          </cell>
          <cell r="H453" t="str">
            <v>חופים, בריכות ומרחצאות</v>
          </cell>
          <cell r="I453" t="str">
            <v>Beaches, Public Pools and Baths</v>
          </cell>
          <cell r="K453" t="str">
            <v>شواطئ, برك سباحة والحمامات</v>
          </cell>
        </row>
        <row r="454">
          <cell r="A454">
            <v>2472</v>
          </cell>
          <cell r="B454" t="str">
            <v>247</v>
          </cell>
          <cell r="D454" t="str">
            <v>REVENUE</v>
          </cell>
          <cell r="G454" t="str">
            <v>FALSE</v>
          </cell>
          <cell r="H454" t="str">
            <v>חופי רחצה</v>
          </cell>
          <cell r="I454" t="str">
            <v>Public beaches</v>
          </cell>
          <cell r="K454" t="str">
            <v>شواطئ</v>
          </cell>
        </row>
        <row r="455">
          <cell r="A455">
            <v>2473</v>
          </cell>
          <cell r="B455" t="str">
            <v>247</v>
          </cell>
          <cell r="D455" t="str">
            <v>REVENUE</v>
          </cell>
          <cell r="G455" t="str">
            <v>FALSE</v>
          </cell>
          <cell r="H455" t="str">
            <v>בריכות שחיה</v>
          </cell>
          <cell r="I455" t="str">
            <v>Pools</v>
          </cell>
          <cell r="K455" t="str">
            <v>برك سباحة</v>
          </cell>
        </row>
        <row r="456">
          <cell r="A456">
            <v>2474</v>
          </cell>
          <cell r="B456" t="str">
            <v>247</v>
          </cell>
          <cell r="D456" t="str">
            <v>REVENUE</v>
          </cell>
          <cell r="G456" t="str">
            <v>FALSE</v>
          </cell>
          <cell r="H456" t="str">
            <v>מרחצאות</v>
          </cell>
          <cell r="I456" t="str">
            <v>Baths</v>
          </cell>
          <cell r="K456" t="str">
            <v>حمامات</v>
          </cell>
        </row>
        <row r="457">
          <cell r="A457">
            <v>248</v>
          </cell>
          <cell r="B457" t="str">
            <v>24</v>
          </cell>
          <cell r="D457" t="str">
            <v>REVENUE</v>
          </cell>
          <cell r="G457" t="str">
            <v>TRUE</v>
          </cell>
          <cell r="H457" t="str">
            <v>בתי עלמין</v>
          </cell>
          <cell r="I457" t="str">
            <v>Cemeteries</v>
          </cell>
          <cell r="K457" t="str">
            <v>مقابر</v>
          </cell>
        </row>
        <row r="458">
          <cell r="A458">
            <v>249</v>
          </cell>
          <cell r="B458" t="str">
            <v>24</v>
          </cell>
          <cell r="D458" t="str">
            <v>REVENUE</v>
          </cell>
          <cell r="G458" t="str">
            <v>TRUE</v>
          </cell>
          <cell r="H458" t="str">
            <v>נכסים ציבוריים</v>
          </cell>
          <cell r="I458" t="str">
            <v>Public Properties</v>
          </cell>
          <cell r="K458" t="str">
            <v>الأصول العامة الأخرى</v>
          </cell>
        </row>
        <row r="459">
          <cell r="A459">
            <v>25</v>
          </cell>
          <cell r="B459" t="str">
            <v>2</v>
          </cell>
          <cell r="D459" t="str">
            <v>REVENUE</v>
          </cell>
          <cell r="G459" t="str">
            <v>TRUE</v>
          </cell>
          <cell r="H459" t="str">
            <v>חגיגות מבצעים ואירועים</v>
          </cell>
          <cell r="I459" t="str">
            <v>Celebrations Projects and Events</v>
          </cell>
          <cell r="K459" t="str">
            <v>احتفالات كبيرة واحداث</v>
          </cell>
        </row>
        <row r="460">
          <cell r="A460">
            <v>251</v>
          </cell>
          <cell r="B460" t="str">
            <v>25</v>
          </cell>
          <cell r="D460" t="str">
            <v>REVENUE</v>
          </cell>
          <cell r="G460" t="str">
            <v>FALSE</v>
          </cell>
          <cell r="H460" t="str">
            <v>חגיגות יום העצמאות</v>
          </cell>
          <cell r="I460" t="str">
            <v>Independence Day Celebrations</v>
          </cell>
          <cell r="K460" t="str">
            <v>احتفالات عيد الاستقلال</v>
          </cell>
        </row>
        <row r="461">
          <cell r="A461">
            <v>252</v>
          </cell>
          <cell r="B461" t="str">
            <v>25</v>
          </cell>
          <cell r="D461" t="str">
            <v>REVENUE</v>
          </cell>
          <cell r="G461" t="str">
            <v>FALSE</v>
          </cell>
          <cell r="H461" t="str">
            <v>חגיגת וטכסים אחרים</v>
          </cell>
          <cell r="I461" t="str">
            <v>Other Celebrations and Rites</v>
          </cell>
          <cell r="K461" t="str">
            <v>الاحتفالات وغيرها من الطقوس</v>
          </cell>
        </row>
        <row r="462">
          <cell r="A462">
            <v>253</v>
          </cell>
          <cell r="B462" t="str">
            <v>25</v>
          </cell>
          <cell r="D462" t="str">
            <v>REVENUE</v>
          </cell>
          <cell r="G462" t="str">
            <v>FALSE</v>
          </cell>
          <cell r="H462" t="str">
            <v>פעולות אימוץ</v>
          </cell>
          <cell r="I462" t="str">
            <v>Adoption Activities</v>
          </cell>
          <cell r="K462" t="str">
            <v>تطبيقات تبني</v>
          </cell>
        </row>
        <row r="463">
          <cell r="A463">
            <v>254</v>
          </cell>
          <cell r="B463" t="str">
            <v>25</v>
          </cell>
          <cell r="D463" t="str">
            <v>REVENUE</v>
          </cell>
          <cell r="G463" t="str">
            <v>FALSE</v>
          </cell>
          <cell r="H463" t="str">
            <v>קשרים בינלאומיים</v>
          </cell>
          <cell r="I463" t="str">
            <v>International Relations</v>
          </cell>
          <cell r="K463" t="str">
            <v>علاقات دولية</v>
          </cell>
        </row>
        <row r="464">
          <cell r="A464">
            <v>256</v>
          </cell>
          <cell r="B464" t="str">
            <v>25</v>
          </cell>
          <cell r="D464" t="str">
            <v>REVENUE</v>
          </cell>
          <cell r="G464" t="str">
            <v>FALSE</v>
          </cell>
          <cell r="H464" t="str">
            <v>כנסים ואירועים בינלאומיים</v>
          </cell>
          <cell r="I464" t="str">
            <v>International Conferences and Events</v>
          </cell>
          <cell r="K464" t="str">
            <v>المؤتمرات الدولية</v>
          </cell>
        </row>
        <row r="465">
          <cell r="A465">
            <v>26</v>
          </cell>
          <cell r="B465" t="str">
            <v>2</v>
          </cell>
          <cell r="D465" t="str">
            <v>REVENUE</v>
          </cell>
          <cell r="G465" t="str">
            <v>TRUE</v>
          </cell>
          <cell r="H465" t="str">
            <v>שירותים עירוניים שונים</v>
          </cell>
          <cell r="I465" t="str">
            <v>Various Municipal Services</v>
          </cell>
          <cell r="K465" t="str">
            <v>خدمات حضرية مختلفة</v>
          </cell>
        </row>
        <row r="466">
          <cell r="A466">
            <v>261</v>
          </cell>
          <cell r="B466" t="str">
            <v>26</v>
          </cell>
          <cell r="D466" t="str">
            <v>REVENUE</v>
          </cell>
          <cell r="G466" t="str">
            <v>TRUE</v>
          </cell>
          <cell r="H466" t="str">
            <v>מוקד עירוני</v>
          </cell>
          <cell r="I466" t="str">
            <v>Municipal Emergency Center</v>
          </cell>
          <cell r="K466" t="str">
            <v>مركز حضري</v>
          </cell>
        </row>
        <row r="467">
          <cell r="A467">
            <v>262</v>
          </cell>
          <cell r="B467" t="str">
            <v>26</v>
          </cell>
          <cell r="D467" t="str">
            <v>REVENUE</v>
          </cell>
          <cell r="G467" t="str">
            <v>TRUE</v>
          </cell>
          <cell r="H467" t="str">
            <v>מידע לציבור</v>
          </cell>
          <cell r="I467" t="str">
            <v>Public Information</v>
          </cell>
          <cell r="K467" t="str">
            <v>معلومات للجمهور</v>
          </cell>
        </row>
        <row r="468">
          <cell r="A468">
            <v>263</v>
          </cell>
          <cell r="B468" t="str">
            <v>26</v>
          </cell>
          <cell r="D468" t="str">
            <v>REVENUE</v>
          </cell>
          <cell r="G468" t="str">
            <v>TRUE</v>
          </cell>
          <cell r="H468" t="str">
            <v>השתת' בהוצאות מועצות אזוריות</v>
          </cell>
          <cell r="I468" t="str">
            <v>Participation in Regional Councils' Expenses</v>
          </cell>
          <cell r="K468" t="str">
            <v>المشاركة في نفقات المجالس الإقليمية</v>
          </cell>
        </row>
        <row r="469">
          <cell r="A469">
            <v>264</v>
          </cell>
          <cell r="B469" t="str">
            <v>26</v>
          </cell>
          <cell r="D469" t="str">
            <v>REVENUE</v>
          </cell>
          <cell r="G469" t="str">
            <v>TRUE</v>
          </cell>
          <cell r="H469" t="str">
            <v>תרבות הדיור</v>
          </cell>
          <cell r="I469" t="str">
            <v>Association for the Culture of Living</v>
          </cell>
          <cell r="K469" t="str">
            <v>الثقافة والإسكان</v>
          </cell>
        </row>
        <row r="470">
          <cell r="A470">
            <v>265</v>
          </cell>
          <cell r="B470" t="str">
            <v>26</v>
          </cell>
          <cell r="D470" t="str">
            <v>REVENUE</v>
          </cell>
          <cell r="G470" t="str">
            <v>TRUE</v>
          </cell>
          <cell r="H470" t="str">
            <v>מוסדות כלליים</v>
          </cell>
          <cell r="I470" t="str">
            <v>General Institutions</v>
          </cell>
          <cell r="K470" t="str">
            <v>المؤسسات العامة</v>
          </cell>
        </row>
        <row r="471">
          <cell r="A471">
            <v>266</v>
          </cell>
          <cell r="B471" t="str">
            <v>26</v>
          </cell>
          <cell r="D471" t="str">
            <v>REVENUE</v>
          </cell>
          <cell r="G471" t="str">
            <v>TRUE</v>
          </cell>
          <cell r="H471" t="str">
            <v>ועדים מקומיים</v>
          </cell>
          <cell r="I471" t="str">
            <v>Local Committees</v>
          </cell>
          <cell r="K471" t="str">
            <v>اللجان المحلية</v>
          </cell>
        </row>
        <row r="472">
          <cell r="A472">
            <v>267</v>
          </cell>
          <cell r="B472" t="str">
            <v>26</v>
          </cell>
          <cell r="D472" t="str">
            <v>REVENUE</v>
          </cell>
          <cell r="G472" t="str">
            <v>TRUE</v>
          </cell>
          <cell r="H472" t="str">
            <v>בטוח אלמנטרי לרשות</v>
          </cell>
          <cell r="I472" t="str">
            <v>Municipality's Elementary Insurance</v>
          </cell>
          <cell r="K472" t="str">
            <v>بلدية التأمين الابتدائية</v>
          </cell>
        </row>
        <row r="473">
          <cell r="A473">
            <v>268</v>
          </cell>
          <cell r="B473" t="str">
            <v>26</v>
          </cell>
          <cell r="D473" t="str">
            <v>REVENUE</v>
          </cell>
          <cell r="G473" t="str">
            <v>TRUE</v>
          </cell>
          <cell r="H473" t="str">
            <v>מפעם - מרכז הדרכה אזורי</v>
          </cell>
          <cell r="I473" t="str">
            <v>Mifam - Regional Guidance Center</v>
          </cell>
          <cell r="K473" t="str">
            <v>مفعم -مركز الإرشاد الإقليمي</v>
          </cell>
        </row>
        <row r="474">
          <cell r="A474">
            <v>269</v>
          </cell>
          <cell r="B474" t="str">
            <v>26</v>
          </cell>
          <cell r="D474" t="str">
            <v>REVENUE</v>
          </cell>
          <cell r="G474" t="str">
            <v>TRUE</v>
          </cell>
          <cell r="H474" t="str">
            <v>הכנסות שונות</v>
          </cell>
          <cell r="I474" t="str">
            <v>Various Incomes</v>
          </cell>
          <cell r="K474" t="str">
            <v>المدخولات المختلفة</v>
          </cell>
        </row>
        <row r="475">
          <cell r="A475">
            <v>27</v>
          </cell>
          <cell r="B475" t="str">
            <v>2</v>
          </cell>
          <cell r="D475" t="str">
            <v>REVENUE</v>
          </cell>
          <cell r="G475" t="str">
            <v>TRUE</v>
          </cell>
          <cell r="H475" t="str">
            <v>פיתוח כלכלי</v>
          </cell>
          <cell r="I475" t="str">
            <v>Economic Development</v>
          </cell>
          <cell r="K475" t="str">
            <v>التنمية الاقتصادية</v>
          </cell>
        </row>
        <row r="476">
          <cell r="A476">
            <v>271</v>
          </cell>
          <cell r="B476" t="str">
            <v>27</v>
          </cell>
          <cell r="D476" t="str">
            <v>REVENUE</v>
          </cell>
          <cell r="G476" t="str">
            <v>FALSE</v>
          </cell>
          <cell r="H476" t="str">
            <v>עידוד קייט ותיירות</v>
          </cell>
          <cell r="I476" t="str">
            <v>Recreation and Tourism Promotion</v>
          </cell>
          <cell r="K476" t="str">
            <v>الترفيه والدعم السياحي</v>
          </cell>
        </row>
        <row r="477">
          <cell r="A477">
            <v>272</v>
          </cell>
          <cell r="B477" t="str">
            <v>27</v>
          </cell>
          <cell r="D477" t="str">
            <v>REVENUE</v>
          </cell>
          <cell r="G477" t="str">
            <v>FALSE</v>
          </cell>
          <cell r="H477" t="str">
            <v>ייעודי תעשיה ומלאכה</v>
          </cell>
          <cell r="I477" t="str">
            <v>Industry and Craft Zones</v>
          </cell>
          <cell r="K477" t="str">
            <v>تشجيع الصناعة والحرف اليدوية</v>
          </cell>
        </row>
        <row r="478">
          <cell r="A478">
            <v>273</v>
          </cell>
          <cell r="B478" t="str">
            <v>27</v>
          </cell>
          <cell r="D478" t="str">
            <v>REVENUE</v>
          </cell>
          <cell r="G478" t="str">
            <v>FALSE</v>
          </cell>
          <cell r="H478" t="str">
            <v>חברות עירוניות</v>
          </cell>
          <cell r="I478" t="str">
            <v>Municipal Companies</v>
          </cell>
          <cell r="K478" t="str">
            <v>الشركات البلدية</v>
          </cell>
        </row>
        <row r="479">
          <cell r="A479">
            <v>2731</v>
          </cell>
          <cell r="B479" t="str">
            <v>273</v>
          </cell>
          <cell r="D479" t="str">
            <v>REVENUE</v>
          </cell>
          <cell r="G479" t="str">
            <v>FALSE</v>
          </cell>
          <cell r="H479" t="str">
            <v>הון מניות</v>
          </cell>
          <cell r="I479" t="str">
            <v>Shares Capital</v>
          </cell>
          <cell r="K479" t="str">
            <v>رأس المال</v>
          </cell>
        </row>
        <row r="480">
          <cell r="A480">
            <v>2732</v>
          </cell>
          <cell r="B480" t="str">
            <v>273</v>
          </cell>
          <cell r="D480" t="str">
            <v>REVENUE</v>
          </cell>
          <cell r="G480" t="str">
            <v>FALSE</v>
          </cell>
          <cell r="H480" t="str">
            <v>הלוואות בעלים ושטרי הון</v>
          </cell>
          <cell r="I480" t="str">
            <v>Owners' Loans and Capital Notes</v>
          </cell>
          <cell r="K480" t="str">
            <v>قروض المساهمين، وتلاحظ العاصمة</v>
          </cell>
        </row>
        <row r="481">
          <cell r="A481">
            <v>28</v>
          </cell>
          <cell r="B481" t="str">
            <v>2</v>
          </cell>
          <cell r="D481" t="str">
            <v>REVENUE</v>
          </cell>
          <cell r="G481" t="str">
            <v>TRUE</v>
          </cell>
          <cell r="H481" t="str">
            <v>פיקוח עירוני</v>
          </cell>
          <cell r="I481" t="str">
            <v>Municipal Supervision</v>
          </cell>
          <cell r="K481" t="str">
            <v>تفتيش البلدية</v>
          </cell>
        </row>
        <row r="482">
          <cell r="A482">
            <v>281</v>
          </cell>
          <cell r="B482" t="str">
            <v>28</v>
          </cell>
          <cell r="D482" t="str">
            <v>REVENUE</v>
          </cell>
          <cell r="G482" t="str">
            <v>FALSE</v>
          </cell>
          <cell r="H482" t="str">
            <v>פיקוח על חוקי עזר</v>
          </cell>
          <cell r="I482" t="str">
            <v>By-Laws Supervision</v>
          </cell>
          <cell r="K482" t="str">
            <v>الإشراف على اللائحة الداخلية</v>
          </cell>
        </row>
        <row r="483">
          <cell r="A483">
            <v>282</v>
          </cell>
          <cell r="B483" t="str">
            <v>28</v>
          </cell>
          <cell r="D483" t="str">
            <v>REVENUE</v>
          </cell>
          <cell r="G483" t="str">
            <v>FALSE</v>
          </cell>
          <cell r="H483" t="str">
            <v>בית משפט עירוני</v>
          </cell>
          <cell r="I483" t="str">
            <v>Municipal Court</v>
          </cell>
          <cell r="K483" t="str">
            <v>محكمة البلدية</v>
          </cell>
        </row>
        <row r="484">
          <cell r="A484">
            <v>29</v>
          </cell>
          <cell r="B484" t="str">
            <v>2</v>
          </cell>
          <cell r="D484" t="str">
            <v>REVENUE</v>
          </cell>
          <cell r="G484" t="str">
            <v>TRUE</v>
          </cell>
          <cell r="H484" t="str">
            <v>שירותים חקלאיים</v>
          </cell>
          <cell r="I484" t="str">
            <v>Agricultural Services</v>
          </cell>
          <cell r="K484" t="str">
            <v>خدمات للمزارعين</v>
          </cell>
        </row>
        <row r="485">
          <cell r="A485">
            <v>291</v>
          </cell>
          <cell r="B485" t="str">
            <v>29</v>
          </cell>
          <cell r="D485" t="str">
            <v>REVENUE</v>
          </cell>
          <cell r="G485" t="str">
            <v>FALSE</v>
          </cell>
          <cell r="H485" t="str">
            <v>ארנונה כללית על אדמה חקלאית</v>
          </cell>
          <cell r="I485" t="str">
            <v>General Property Tax on Agricultural Land</v>
          </cell>
          <cell r="K485" t="str">
            <v>إدارة خدمات المزارعين</v>
          </cell>
        </row>
        <row r="486">
          <cell r="A486">
            <v>292</v>
          </cell>
          <cell r="B486" t="str">
            <v>29</v>
          </cell>
          <cell r="D486" t="str">
            <v>REVENUE</v>
          </cell>
          <cell r="G486" t="str">
            <v>FALSE</v>
          </cell>
          <cell r="H486" t="str">
            <v>שרות השדה</v>
          </cell>
          <cell r="I486" t="str">
            <v>Field Service</v>
          </cell>
          <cell r="K486" t="str">
            <v>الخدمات الميدانية</v>
          </cell>
        </row>
        <row r="487">
          <cell r="A487">
            <v>293</v>
          </cell>
          <cell r="B487" t="str">
            <v>29</v>
          </cell>
          <cell r="D487" t="str">
            <v>REVENUE</v>
          </cell>
          <cell r="G487" t="str">
            <v>FALSE</v>
          </cell>
          <cell r="H487" t="str">
            <v>מלחמה במזיקים לחקלאות</v>
          </cell>
          <cell r="I487" t="str">
            <v>Fight against Agri Pests</v>
          </cell>
          <cell r="K487" t="str">
            <v>حرب الآفات الزراعية</v>
          </cell>
        </row>
        <row r="488">
          <cell r="A488">
            <v>294</v>
          </cell>
          <cell r="B488" t="str">
            <v>29</v>
          </cell>
          <cell r="D488" t="str">
            <v>REVENUE</v>
          </cell>
          <cell r="G488" t="str">
            <v>FALSE</v>
          </cell>
          <cell r="H488" t="str">
            <v>תצפיות ותחנות ניסיונות</v>
          </cell>
          <cell r="I488" t="str">
            <v>Observation and Experiment Sites</v>
          </cell>
          <cell r="K488" t="str">
            <v>مواقع المراقبة والتجربة</v>
          </cell>
        </row>
        <row r="489">
          <cell r="A489">
            <v>295</v>
          </cell>
          <cell r="B489" t="str">
            <v>29</v>
          </cell>
          <cell r="D489" t="str">
            <v>REVENUE</v>
          </cell>
          <cell r="G489" t="str">
            <v>FALSE</v>
          </cell>
          <cell r="H489" t="str">
            <v>הדרכה חקלאית</v>
          </cell>
          <cell r="I489" t="str">
            <v>Agricultural Guidance</v>
          </cell>
          <cell r="K489" t="str">
            <v>التدريب الزراعي</v>
          </cell>
        </row>
        <row r="490">
          <cell r="A490">
            <v>296</v>
          </cell>
          <cell r="B490" t="str">
            <v>29</v>
          </cell>
          <cell r="D490" t="str">
            <v>REVENUE</v>
          </cell>
          <cell r="G490" t="str">
            <v>FALSE</v>
          </cell>
          <cell r="H490" t="str">
            <v>עבודות ניקוז מקומי ואזורי</v>
          </cell>
          <cell r="I490" t="str">
            <v>Local and Regional Drainage Works</v>
          </cell>
          <cell r="K490" t="str">
            <v>تصريف الأعمال المحلية والإقليمية</v>
          </cell>
        </row>
        <row r="491">
          <cell r="A491">
            <v>297</v>
          </cell>
          <cell r="B491" t="str">
            <v>29</v>
          </cell>
          <cell r="D491" t="str">
            <v>REVENUE</v>
          </cell>
          <cell r="G491" t="str">
            <v>FALSE</v>
          </cell>
          <cell r="H491" t="str">
            <v>שמירת שדות</v>
          </cell>
          <cell r="I491" t="str">
            <v>Field Guarding</v>
          </cell>
          <cell r="K491" t="str">
            <v>حفظ الحقول</v>
          </cell>
        </row>
        <row r="492">
          <cell r="A492">
            <v>299</v>
          </cell>
          <cell r="B492" t="str">
            <v>29</v>
          </cell>
          <cell r="D492" t="str">
            <v>REVENUE</v>
          </cell>
          <cell r="G492" t="str">
            <v>FALSE</v>
          </cell>
          <cell r="H492" t="str">
            <v>שירותים חקלאיים אחרים</v>
          </cell>
          <cell r="I492" t="str">
            <v>Other Agricultural Services</v>
          </cell>
          <cell r="K492" t="str">
            <v>الخدمات الزراعية الأخرى</v>
          </cell>
        </row>
        <row r="493">
          <cell r="A493">
            <v>3</v>
          </cell>
          <cell r="D493" t="str">
            <v>REVENUE</v>
          </cell>
          <cell r="G493" t="str">
            <v>TRUE</v>
          </cell>
          <cell r="H493" t="str">
            <v>שירותים ממלכתיים</v>
          </cell>
          <cell r="I493" t="str">
            <v>State Services</v>
          </cell>
          <cell r="K493" t="str">
            <v>الخدمات الحكومية</v>
          </cell>
        </row>
        <row r="494">
          <cell r="A494">
            <v>31</v>
          </cell>
          <cell r="B494" t="str">
            <v>3</v>
          </cell>
          <cell r="D494" t="str">
            <v>REVENUE</v>
          </cell>
          <cell r="G494" t="str">
            <v>TRUE</v>
          </cell>
          <cell r="H494" t="str">
            <v>חינוך</v>
          </cell>
          <cell r="I494" t="str">
            <v>Education</v>
          </cell>
          <cell r="K494" t="str">
            <v>تعليم</v>
          </cell>
        </row>
        <row r="495">
          <cell r="A495">
            <v>311</v>
          </cell>
          <cell r="B495" t="str">
            <v>31</v>
          </cell>
          <cell r="D495" t="str">
            <v>REVENUE</v>
          </cell>
          <cell r="G495" t="str">
            <v>TRUE</v>
          </cell>
          <cell r="H495" t="str">
            <v>מינהל החינוך</v>
          </cell>
          <cell r="I495" t="str">
            <v>Educational Administration</v>
          </cell>
          <cell r="K495" t="str">
            <v>إدارة التعليم</v>
          </cell>
        </row>
        <row r="496">
          <cell r="A496">
            <v>312</v>
          </cell>
          <cell r="B496" t="str">
            <v>31</v>
          </cell>
          <cell r="D496" t="str">
            <v>REVENUE</v>
          </cell>
          <cell r="G496" t="str">
            <v>TRUE</v>
          </cell>
          <cell r="H496" t="str">
            <v>חינוך קדם יסודי</v>
          </cell>
          <cell r="I496" t="str">
            <v>Pre-Elementary Education</v>
          </cell>
          <cell r="K496" t="str">
            <v>التعليم قبل المدرسي</v>
          </cell>
        </row>
        <row r="497">
          <cell r="A497">
            <v>3122</v>
          </cell>
          <cell r="B497" t="str">
            <v>312</v>
          </cell>
          <cell r="D497" t="str">
            <v>REVENUE</v>
          </cell>
          <cell r="G497" t="str">
            <v>FALSE</v>
          </cell>
          <cell r="H497" t="str">
            <v>גני ילדים גיל חובה</v>
          </cell>
          <cell r="I497" t="str">
            <v>Mandatory Kindergartens</v>
          </cell>
          <cell r="K497" t="str">
            <v>رياض الأطفال إلزامية</v>
          </cell>
        </row>
        <row r="498">
          <cell r="A498">
            <v>3123</v>
          </cell>
          <cell r="B498" t="str">
            <v>312</v>
          </cell>
          <cell r="D498" t="str">
            <v>REVENUE</v>
          </cell>
          <cell r="G498" t="str">
            <v>FALSE</v>
          </cell>
          <cell r="H498" t="str">
            <v>גני ילדים טרום חובה</v>
          </cell>
          <cell r="I498" t="str">
            <v>Pre-Kindergartens</v>
          </cell>
          <cell r="K498" t="str">
            <v>رياض الأطفال ما قبل الإلزامي</v>
          </cell>
        </row>
        <row r="499">
          <cell r="A499">
            <v>3124</v>
          </cell>
          <cell r="B499" t="str">
            <v>312</v>
          </cell>
          <cell r="D499" t="str">
            <v>REVENUE</v>
          </cell>
          <cell r="G499" t="str">
            <v>FALSE</v>
          </cell>
          <cell r="H499" t="str">
            <v>מעונות ופעוטונים</v>
          </cell>
          <cell r="I499" t="str">
            <v>Pre-Kindergartens and child day care</v>
          </cell>
          <cell r="K499" t="str">
            <v>الرعاية النهارية ودور الحضانة المدارس</v>
          </cell>
        </row>
        <row r="500">
          <cell r="A500">
            <v>3125</v>
          </cell>
          <cell r="B500" t="str">
            <v>312</v>
          </cell>
          <cell r="D500" t="str">
            <v>REVENUE</v>
          </cell>
          <cell r="G500" t="str">
            <v>FALSE</v>
          </cell>
          <cell r="H500" t="str">
            <v>גני מועדון וצהרונים</v>
          </cell>
          <cell r="I500" t="str">
            <v>After School Kindergartens</v>
          </cell>
          <cell r="K500" t="str">
            <v>نادي الحدائق وبرامج ما بعد المدرسة</v>
          </cell>
        </row>
        <row r="501">
          <cell r="A501">
            <v>3126</v>
          </cell>
          <cell r="B501" t="str">
            <v>312</v>
          </cell>
          <cell r="D501" t="str">
            <v>REVENUE</v>
          </cell>
          <cell r="G501" t="str">
            <v>FALSE</v>
          </cell>
          <cell r="H501" t="str">
            <v>גני ילדים לחינוך מיוחד</v>
          </cell>
          <cell r="I501" t="str">
            <v>Special Education Kindergartens</v>
          </cell>
          <cell r="K501" t="str">
            <v>رياض الأطفال التربية الخاصة</v>
          </cell>
        </row>
        <row r="502">
          <cell r="A502">
            <v>3128</v>
          </cell>
          <cell r="B502" t="str">
            <v>312</v>
          </cell>
          <cell r="D502" t="str">
            <v>REVENUE</v>
          </cell>
          <cell r="G502" t="str">
            <v>FALSE</v>
          </cell>
          <cell r="H502" t="str">
            <v>קייטנה/חודש לימודים נוסף לגנ״י</v>
          </cell>
          <cell r="I502" t="str">
            <v>Kindergartens' Summer Camp/Additional Summer Month</v>
          </cell>
          <cell r="K502" t="str">
            <v>مخيم صيفي / مدرسة إضافية شهر لرياض الأطفال</v>
          </cell>
        </row>
        <row r="503">
          <cell r="A503">
            <v>313</v>
          </cell>
          <cell r="B503" t="str">
            <v>31</v>
          </cell>
          <cell r="D503" t="str">
            <v>REVENUE</v>
          </cell>
          <cell r="G503" t="str">
            <v>TRUE</v>
          </cell>
          <cell r="H503" t="str">
            <v>חינוך יסודי</v>
          </cell>
          <cell r="I503" t="str">
            <v>Elementary Education</v>
          </cell>
          <cell r="K503" t="str">
            <v>التعليم الإبتدائي</v>
          </cell>
        </row>
        <row r="504">
          <cell r="A504">
            <v>3131</v>
          </cell>
          <cell r="B504" t="str">
            <v>313</v>
          </cell>
          <cell r="D504" t="str">
            <v>REVENUE</v>
          </cell>
          <cell r="G504" t="str">
            <v>FALSE</v>
          </cell>
          <cell r="H504" t="str">
            <v>מינהל החינוך היסודי</v>
          </cell>
          <cell r="I504" t="str">
            <v>Elementary Education Administration</v>
          </cell>
          <cell r="K504" t="str">
            <v>إدارة التعليم الابتدائي</v>
          </cell>
        </row>
        <row r="505">
          <cell r="A505">
            <v>3132</v>
          </cell>
          <cell r="B505" t="str">
            <v>313</v>
          </cell>
          <cell r="D505" t="str">
            <v>REVENUE</v>
          </cell>
          <cell r="G505" t="str">
            <v>FALSE</v>
          </cell>
          <cell r="H505" t="str">
            <v>בתי״ס יסודיים</v>
          </cell>
          <cell r="I505" t="str">
            <v>Elementary Schools</v>
          </cell>
          <cell r="K505" t="str">
            <v>المدارس الابتدائية</v>
          </cell>
        </row>
        <row r="506">
          <cell r="A506">
            <v>3133</v>
          </cell>
          <cell r="B506" t="str">
            <v>313</v>
          </cell>
          <cell r="D506" t="str">
            <v>REVENUE</v>
          </cell>
          <cell r="G506" t="str">
            <v>FALSE</v>
          </cell>
          <cell r="H506" t="str">
            <v>חינוך מיוחד</v>
          </cell>
          <cell r="I506" t="str">
            <v>Special Education</v>
          </cell>
          <cell r="K506" t="str">
            <v>التعليم الخاص</v>
          </cell>
        </row>
        <row r="507">
          <cell r="A507">
            <v>3134</v>
          </cell>
          <cell r="B507" t="str">
            <v>313</v>
          </cell>
          <cell r="D507" t="str">
            <v>REVENUE</v>
          </cell>
          <cell r="G507" t="str">
            <v>FALSE</v>
          </cell>
          <cell r="H507" t="str">
            <v>חוגים לתלמידים מחוננים ומוכשרים</v>
          </cell>
          <cell r="I507" t="str">
            <v>Gifted and Talented Students' Enrichment/Special Classes</v>
          </cell>
          <cell r="K507" t="str">
            <v>فئات الطلبة الموهوبين والمتفوقين</v>
          </cell>
        </row>
        <row r="508">
          <cell r="A508">
            <v>3135</v>
          </cell>
          <cell r="B508" t="str">
            <v>313</v>
          </cell>
          <cell r="D508" t="str">
            <v>REVENUE</v>
          </cell>
          <cell r="G508" t="str">
            <v>FALSE</v>
          </cell>
          <cell r="H508" t="str">
            <v>ישיבות קטנות ותלמודי תורה</v>
          </cell>
          <cell r="I508" t="str">
            <v>Small Yeshivas and Talmud Torah</v>
          </cell>
          <cell r="K508" t="str">
            <v>الاجتماعات الصغيرة والتلمود التوراة</v>
          </cell>
        </row>
        <row r="509">
          <cell r="A509">
            <v>3136</v>
          </cell>
          <cell r="B509" t="str">
            <v>313</v>
          </cell>
          <cell r="D509" t="str">
            <v>REVENUE</v>
          </cell>
          <cell r="G509" t="str">
            <v>FALSE</v>
          </cell>
          <cell r="H509" t="str">
            <v>חינוך משלים בבתי״ס</v>
          </cell>
          <cell r="I509" t="str">
            <v>Complementary Education at Schools</v>
          </cell>
          <cell r="K509" t="str">
            <v>التعليم التكميلي في المدارس</v>
          </cell>
        </row>
        <row r="510">
          <cell r="A510">
            <v>3137</v>
          </cell>
          <cell r="B510" t="str">
            <v>313</v>
          </cell>
          <cell r="D510" t="str">
            <v>REVENUE</v>
          </cell>
          <cell r="G510" t="str">
            <v>FALSE</v>
          </cell>
          <cell r="H510" t="str">
            <v>חוות חקלאיות</v>
          </cell>
          <cell r="I510" t="str">
            <v>Agricultural Ranches</v>
          </cell>
          <cell r="K510" t="str">
            <v>المزارع</v>
          </cell>
        </row>
        <row r="511">
          <cell r="A511">
            <v>3138</v>
          </cell>
          <cell r="B511" t="str">
            <v>313</v>
          </cell>
          <cell r="D511" t="str">
            <v>REVENUE</v>
          </cell>
          <cell r="G511" t="str">
            <v>FALSE</v>
          </cell>
          <cell r="H511" t="str">
            <v>קייטנות/לימודיות וחודש לימוד נוסף</v>
          </cell>
          <cell r="I511" t="str">
            <v>Summer/Educational Camps and Additional School Month</v>
          </cell>
          <cell r="K511" t="str">
            <v>مخيمات تعليمية وشهر معرفة المزيد</v>
          </cell>
        </row>
        <row r="512">
          <cell r="A512">
            <v>314</v>
          </cell>
          <cell r="B512" t="str">
            <v>31</v>
          </cell>
          <cell r="D512" t="str">
            <v>REVENUE</v>
          </cell>
          <cell r="G512" t="str">
            <v>TRUE</v>
          </cell>
          <cell r="H512" t="str">
            <v>חטיבות ביניים</v>
          </cell>
          <cell r="I512" t="str">
            <v>Junior High Schools</v>
          </cell>
          <cell r="K512" t="str">
            <v>مدارس الأوسط</v>
          </cell>
        </row>
        <row r="513">
          <cell r="A513">
            <v>315</v>
          </cell>
          <cell r="B513" t="str">
            <v>31</v>
          </cell>
          <cell r="D513" t="str">
            <v>REVENUE</v>
          </cell>
          <cell r="G513" t="str">
            <v>TRUE</v>
          </cell>
          <cell r="H513" t="str">
            <v>חינוך על יסודי</v>
          </cell>
          <cell r="I513" t="str">
            <v>High School Education</v>
          </cell>
          <cell r="K513" t="str">
            <v>مدرسة ثانوية</v>
          </cell>
        </row>
        <row r="514">
          <cell r="A514">
            <v>3151</v>
          </cell>
          <cell r="B514" t="str">
            <v>315</v>
          </cell>
          <cell r="D514" t="str">
            <v>REVENUE</v>
          </cell>
          <cell r="G514" t="str">
            <v>FALSE</v>
          </cell>
          <cell r="H514" t="str">
            <v>מינהל החינוך העל יסודי</v>
          </cell>
          <cell r="I514" t="str">
            <v>High Schools' Administration</v>
          </cell>
          <cell r="K514" t="str">
            <v>إدارة التعليم الثانوي</v>
          </cell>
        </row>
        <row r="515">
          <cell r="A515">
            <v>3152</v>
          </cell>
          <cell r="B515" t="str">
            <v>315</v>
          </cell>
          <cell r="D515" t="str">
            <v>REVENUE</v>
          </cell>
          <cell r="G515" t="str">
            <v>FALSE</v>
          </cell>
          <cell r="H515" t="str">
            <v>בתי״ס על יסודיים עיוניים</v>
          </cell>
          <cell r="I515" t="str">
            <v>Academic High Schools</v>
          </cell>
          <cell r="K515" t="str">
            <v>المدارس الثانوية النظرية</v>
          </cell>
        </row>
        <row r="516">
          <cell r="A516">
            <v>3153</v>
          </cell>
          <cell r="B516" t="str">
            <v>315</v>
          </cell>
          <cell r="D516" t="str">
            <v>REVENUE</v>
          </cell>
          <cell r="G516" t="str">
            <v>FALSE</v>
          </cell>
          <cell r="H516" t="str">
            <v>בתי״ס ערב על יסודיים</v>
          </cell>
          <cell r="I516" t="str">
            <v>Evening High Schools</v>
          </cell>
          <cell r="K516" t="str">
            <v>المدارس المسائية للابتدائية</v>
          </cell>
        </row>
        <row r="517">
          <cell r="A517">
            <v>3154</v>
          </cell>
          <cell r="B517" t="str">
            <v>315</v>
          </cell>
          <cell r="D517" t="str">
            <v>REVENUE</v>
          </cell>
          <cell r="G517" t="str">
            <v>FALSE</v>
          </cell>
          <cell r="H517" t="str">
            <v>ישיבות תיכוניות אולפנות ומתיבתאות</v>
          </cell>
          <cell r="I517" t="str">
            <v>High School Yeshivas, Female Students' Religious High Schools and מתיבתאות</v>
          </cell>
          <cell r="K517" t="str">
            <v>جلسات ثانوية אולפנות ומתיבתאות</v>
          </cell>
        </row>
        <row r="518">
          <cell r="A518">
            <v>3155</v>
          </cell>
          <cell r="B518" t="str">
            <v>315</v>
          </cell>
          <cell r="D518" t="str">
            <v>REVENUE</v>
          </cell>
          <cell r="G518" t="str">
            <v>FALSE</v>
          </cell>
          <cell r="H518" t="str">
            <v>בתי״ס על יסודיים מקצועיים</v>
          </cell>
          <cell r="I518" t="str">
            <v>Vocational High Schools</v>
          </cell>
          <cell r="K518" t="str">
            <v>المدارس الثانوية والمهنية</v>
          </cell>
        </row>
        <row r="519">
          <cell r="A519">
            <v>3156</v>
          </cell>
          <cell r="B519" t="str">
            <v>315</v>
          </cell>
          <cell r="D519" t="str">
            <v>REVENUE</v>
          </cell>
          <cell r="G519" t="str">
            <v>FALSE</v>
          </cell>
          <cell r="H519" t="str">
            <v>בתי״ס על יסודיים חקלאיים</v>
          </cell>
          <cell r="I519" t="str">
            <v>Agricultural High Schools</v>
          </cell>
          <cell r="K519" t="str">
            <v>المدارس الثانوية الزراعية</v>
          </cell>
        </row>
        <row r="520">
          <cell r="A520">
            <v>3157</v>
          </cell>
          <cell r="B520" t="str">
            <v>315</v>
          </cell>
          <cell r="D520" t="str">
            <v>REVENUE</v>
          </cell>
          <cell r="G520" t="str">
            <v>FALSE</v>
          </cell>
          <cell r="H520" t="str">
            <v>בתי״ס על יסודיים מקיפים</v>
          </cell>
          <cell r="I520" t="str">
            <v>Comprehensive High Schools</v>
          </cell>
          <cell r="K520" t="str">
            <v>المدارس الابتدائية الشاملة</v>
          </cell>
        </row>
        <row r="521">
          <cell r="A521">
            <v>316</v>
          </cell>
          <cell r="B521" t="str">
            <v>31</v>
          </cell>
          <cell r="D521" t="str">
            <v>REVENUE</v>
          </cell>
          <cell r="G521" t="str">
            <v>TRUE</v>
          </cell>
          <cell r="H521" t="str">
            <v>חינוך גבוה</v>
          </cell>
          <cell r="I521" t="str">
            <v>Higher Education</v>
          </cell>
          <cell r="K521" t="str">
            <v>التعليم العالي</v>
          </cell>
        </row>
        <row r="522">
          <cell r="A522">
            <v>3162</v>
          </cell>
          <cell r="B522" t="str">
            <v>316</v>
          </cell>
          <cell r="D522" t="str">
            <v>REVENUE</v>
          </cell>
          <cell r="G522" t="str">
            <v>FALSE</v>
          </cell>
          <cell r="H522" t="str">
            <v>אוניברסיטאות</v>
          </cell>
          <cell r="I522" t="str">
            <v>Universities</v>
          </cell>
          <cell r="K522" t="str">
            <v>الجامعات</v>
          </cell>
        </row>
        <row r="523">
          <cell r="A523">
            <v>3163</v>
          </cell>
          <cell r="B523" t="str">
            <v>316</v>
          </cell>
          <cell r="D523" t="str">
            <v>REVENUE</v>
          </cell>
          <cell r="G523" t="str">
            <v>FALSE</v>
          </cell>
          <cell r="H523" t="str">
            <v>מוסדות להשכלה טכנולוגית גבוהה</v>
          </cell>
          <cell r="I523" t="str">
            <v>Higher Technological Education Institutes</v>
          </cell>
          <cell r="K523" t="str">
            <v>مؤسسات التعليم التكنولوجي الرفيع</v>
          </cell>
        </row>
        <row r="524">
          <cell r="A524">
            <v>3164</v>
          </cell>
          <cell r="B524" t="str">
            <v>316</v>
          </cell>
          <cell r="D524" t="str">
            <v>REVENUE</v>
          </cell>
          <cell r="G524" t="str">
            <v>FALSE</v>
          </cell>
          <cell r="H524" t="str">
            <v>ישיבות גבוהות וכוללים</v>
          </cell>
          <cell r="I524" t="str">
            <v>High Yeshivas and religious Colleges</v>
          </cell>
          <cell r="K524" t="str">
            <v>المدارس الدينية اليهودية وتشمل</v>
          </cell>
        </row>
        <row r="525">
          <cell r="A525">
            <v>3165</v>
          </cell>
          <cell r="B525" t="str">
            <v>316</v>
          </cell>
          <cell r="D525" t="str">
            <v>REVENUE</v>
          </cell>
          <cell r="G525" t="str">
            <v>FALSE</v>
          </cell>
          <cell r="H525" t="str">
            <v>בתי מדרש למורים</v>
          </cell>
          <cell r="I525" t="str">
            <v>Teacher Training Colleges</v>
          </cell>
          <cell r="K525" t="str">
            <v>بيت مدراش للمعلمين</v>
          </cell>
        </row>
        <row r="526">
          <cell r="A526">
            <v>3166</v>
          </cell>
          <cell r="B526" t="str">
            <v>316</v>
          </cell>
          <cell r="D526" t="str">
            <v>REVENUE</v>
          </cell>
          <cell r="G526" t="str">
            <v>FALSE</v>
          </cell>
          <cell r="H526" t="str">
            <v>מכללות</v>
          </cell>
          <cell r="I526" t="str">
            <v>Colleges</v>
          </cell>
          <cell r="K526" t="str">
            <v>الكليات</v>
          </cell>
        </row>
        <row r="527">
          <cell r="A527">
            <v>3167</v>
          </cell>
          <cell r="B527" t="str">
            <v>316</v>
          </cell>
          <cell r="D527" t="str">
            <v>REVENUE</v>
          </cell>
          <cell r="G527" t="str">
            <v>FALSE</v>
          </cell>
          <cell r="H527" t="str">
            <v>אמנות</v>
          </cell>
          <cell r="I527" t="str">
            <v>Art</v>
          </cell>
          <cell r="K527" t="str">
            <v>فن</v>
          </cell>
        </row>
        <row r="528">
          <cell r="A528">
            <v>3168</v>
          </cell>
          <cell r="B528" t="str">
            <v>316</v>
          </cell>
          <cell r="D528" t="str">
            <v>REVENUE</v>
          </cell>
          <cell r="G528" t="str">
            <v>FALSE</v>
          </cell>
          <cell r="H528" t="str">
            <v>קרן מלגות עירונית</v>
          </cell>
          <cell r="I528" t="str">
            <v>Municipal Scholarship Fund</v>
          </cell>
          <cell r="K528" t="str">
            <v>صندوق المنح الدراسية في المناطق الحضرية</v>
          </cell>
        </row>
        <row r="529">
          <cell r="A529">
            <v>317</v>
          </cell>
          <cell r="B529" t="str">
            <v>31</v>
          </cell>
          <cell r="D529" t="str">
            <v>REVENUE</v>
          </cell>
          <cell r="G529" t="str">
            <v>TRUE</v>
          </cell>
          <cell r="H529" t="str">
            <v>שירותים נוספים לבתי״ס וגנ״י</v>
          </cell>
          <cell r="I529" t="str">
            <v>Additional Services to Schools and Kindergartens</v>
          </cell>
          <cell r="K529" t="str">
            <v>خدمات للمدارس ورياض الأطفال</v>
          </cell>
        </row>
        <row r="530">
          <cell r="A530">
            <v>3171</v>
          </cell>
          <cell r="B530" t="str">
            <v>317</v>
          </cell>
          <cell r="D530" t="str">
            <v>REVENUE</v>
          </cell>
          <cell r="G530" t="str">
            <v>TRUE</v>
          </cell>
          <cell r="H530" t="str">
            <v>קב״ט שמירה ובטחון מוסדות חינוך</v>
          </cell>
          <cell r="I530" t="str">
            <v>Educational Institute Guarding and Security</v>
          </cell>
          <cell r="K530" t="str">
            <v>ضابط أمن وأمن مؤسسات التعليم</v>
          </cell>
        </row>
        <row r="531">
          <cell r="A531">
            <v>3172</v>
          </cell>
          <cell r="B531" t="str">
            <v>317</v>
          </cell>
          <cell r="D531" t="str">
            <v>REVENUE</v>
          </cell>
          <cell r="G531" t="str">
            <v>TRUE</v>
          </cell>
          <cell r="H531" t="str">
            <v>מרכזיה פדגוגית</v>
          </cell>
          <cell r="I531" t="str">
            <v>Pedagogical Resource Center</v>
          </cell>
          <cell r="K531" t="str">
            <v>مركز التربوية</v>
          </cell>
        </row>
        <row r="532">
          <cell r="A532">
            <v>3173</v>
          </cell>
          <cell r="B532" t="str">
            <v>317</v>
          </cell>
          <cell r="D532" t="str">
            <v>REVENUE</v>
          </cell>
          <cell r="G532" t="str">
            <v>TRUE</v>
          </cell>
          <cell r="H532" t="str">
            <v>שרות פסיכולוגי חינוכי</v>
          </cell>
          <cell r="I532" t="str">
            <v>Psychoeducational Service</v>
          </cell>
          <cell r="K532" t="str">
            <v>الخدمة النفسية التعليمية</v>
          </cell>
        </row>
        <row r="533">
          <cell r="A533">
            <v>3174</v>
          </cell>
          <cell r="B533" t="str">
            <v>317</v>
          </cell>
          <cell r="D533" t="str">
            <v>REVENUE</v>
          </cell>
          <cell r="G533" t="str">
            <v>TRUE</v>
          </cell>
          <cell r="H533" t="str">
            <v>שרות בריאות לתלמיד</v>
          </cell>
          <cell r="I533" t="str">
            <v>Student Health Service</v>
          </cell>
          <cell r="K533" t="str">
            <v>خدمة الصحة الطلابية</v>
          </cell>
        </row>
        <row r="534">
          <cell r="A534">
            <v>3175</v>
          </cell>
          <cell r="B534" t="str">
            <v>317</v>
          </cell>
          <cell r="D534" t="str">
            <v>REVENUE</v>
          </cell>
          <cell r="G534" t="str">
            <v>TRUE</v>
          </cell>
          <cell r="H534" t="str">
            <v>בטוח תלמידים</v>
          </cell>
          <cell r="I534" t="str">
            <v>Student Insurance</v>
          </cell>
          <cell r="K534" t="str">
            <v>تأمين الطلاب</v>
          </cell>
        </row>
        <row r="535">
          <cell r="A535">
            <v>3176</v>
          </cell>
          <cell r="B535" t="str">
            <v>317</v>
          </cell>
          <cell r="D535" t="str">
            <v>REVENUE</v>
          </cell>
          <cell r="G535" t="str">
            <v>TRUE</v>
          </cell>
          <cell r="H535" t="str">
            <v>רווחה חינוכית</v>
          </cell>
          <cell r="I535" t="str">
            <v>Educational Welfare</v>
          </cell>
          <cell r="K535" t="str">
            <v>الرعاية التعليمية</v>
          </cell>
        </row>
        <row r="536">
          <cell r="A536">
            <v>3177</v>
          </cell>
          <cell r="B536" t="str">
            <v>317</v>
          </cell>
          <cell r="D536" t="str">
            <v>REVENUE</v>
          </cell>
          <cell r="G536" t="str">
            <v>TRUE</v>
          </cell>
          <cell r="H536" t="str">
            <v>קב״סים</v>
          </cell>
          <cell r="I536" t="str">
            <v>School Attendance Officers</v>
          </cell>
          <cell r="K536" t="str">
            <v>ضباط الحضور في المدارس</v>
          </cell>
        </row>
        <row r="537">
          <cell r="A537">
            <v>3178</v>
          </cell>
          <cell r="B537" t="str">
            <v>317</v>
          </cell>
          <cell r="D537" t="str">
            <v>REVENUE</v>
          </cell>
          <cell r="G537" t="str">
            <v>TRUE</v>
          </cell>
          <cell r="H537" t="str">
            <v>הסעות ילדים</v>
          </cell>
          <cell r="I537" t="str">
            <v>Children Transportation</v>
          </cell>
          <cell r="K537" t="str">
            <v>نقل الأطفال</v>
          </cell>
        </row>
        <row r="538">
          <cell r="A538">
            <v>3179</v>
          </cell>
          <cell r="B538" t="str">
            <v>317</v>
          </cell>
          <cell r="D538" t="str">
            <v>REVENUE</v>
          </cell>
          <cell r="G538" t="str">
            <v>TRUE</v>
          </cell>
          <cell r="H538" t="str">
            <v>שירותים אחרים</v>
          </cell>
          <cell r="I538" t="str">
            <v>Other Services</v>
          </cell>
          <cell r="K538" t="str">
            <v>خدمات أخرى</v>
          </cell>
        </row>
        <row r="539">
          <cell r="A539">
            <v>318</v>
          </cell>
          <cell r="B539" t="str">
            <v>31</v>
          </cell>
          <cell r="D539" t="str">
            <v>REVENUE</v>
          </cell>
          <cell r="G539" t="str">
            <v>TRUE</v>
          </cell>
          <cell r="H539" t="str">
            <v>חינוך מבוגרים</v>
          </cell>
          <cell r="I539" t="str">
            <v>Adult Education</v>
          </cell>
          <cell r="K539" t="str">
            <v>تعليم الكبار</v>
          </cell>
        </row>
        <row r="540">
          <cell r="A540">
            <v>319</v>
          </cell>
          <cell r="B540" t="str">
            <v>31</v>
          </cell>
          <cell r="D540" t="str">
            <v>REVENUE</v>
          </cell>
          <cell r="G540" t="str">
            <v>TRUE</v>
          </cell>
          <cell r="H540" t="str">
            <v>שירותי חינוך מיוחדים</v>
          </cell>
          <cell r="I540" t="str">
            <v>Special Educational Services</v>
          </cell>
          <cell r="K540" t="str">
            <v>خدمات التعليم الخاص</v>
          </cell>
        </row>
        <row r="541">
          <cell r="A541">
            <v>3191</v>
          </cell>
          <cell r="B541" t="str">
            <v>319</v>
          </cell>
          <cell r="D541" t="str">
            <v>REVENUE</v>
          </cell>
          <cell r="G541" t="str">
            <v>FALSE</v>
          </cell>
          <cell r="H541" t="str">
            <v>חינוך מוכר שאינו רשמי</v>
          </cell>
          <cell r="I541" t="str">
            <v>Recognized Non-State Education</v>
          </cell>
          <cell r="K541" t="str">
            <v>التعليم المعترف بها ليس رسميا</v>
          </cell>
        </row>
        <row r="542">
          <cell r="A542">
            <v>32</v>
          </cell>
          <cell r="B542" t="str">
            <v>3</v>
          </cell>
          <cell r="D542" t="str">
            <v>REVENUE</v>
          </cell>
          <cell r="G542" t="str">
            <v>TRUE</v>
          </cell>
          <cell r="H542" t="str">
            <v>תרבות</v>
          </cell>
          <cell r="I542" t="str">
            <v>Culture</v>
          </cell>
          <cell r="K542" t="str">
            <v>ثقافة</v>
          </cell>
        </row>
        <row r="543">
          <cell r="A543">
            <v>321</v>
          </cell>
          <cell r="B543" t="str">
            <v>32</v>
          </cell>
          <cell r="D543" t="str">
            <v>REVENUE</v>
          </cell>
          <cell r="G543" t="str">
            <v>FALSE</v>
          </cell>
          <cell r="H543" t="str">
            <v>מינהל התרבות</v>
          </cell>
          <cell r="I543" t="str">
            <v>Culture Administration</v>
          </cell>
          <cell r="K543" t="str">
            <v>إدارة الثقافة</v>
          </cell>
        </row>
        <row r="544">
          <cell r="A544">
            <v>322</v>
          </cell>
          <cell r="B544" t="str">
            <v>32</v>
          </cell>
          <cell r="D544" t="str">
            <v>REVENUE</v>
          </cell>
          <cell r="G544" t="str">
            <v>FALSE</v>
          </cell>
          <cell r="H544" t="str">
            <v>פעולות תרבות</v>
          </cell>
          <cell r="I544" t="str">
            <v>Cultural Activities/Events</v>
          </cell>
          <cell r="K544" t="str">
            <v>النشطات الثقافية</v>
          </cell>
        </row>
        <row r="545">
          <cell r="A545">
            <v>323</v>
          </cell>
          <cell r="B545" t="str">
            <v>32</v>
          </cell>
          <cell r="D545" t="str">
            <v>REVENUE</v>
          </cell>
          <cell r="G545" t="str">
            <v>FALSE</v>
          </cell>
          <cell r="H545" t="str">
            <v>ספריות עירוניות</v>
          </cell>
          <cell r="I545" t="str">
            <v>Municipal Libraries</v>
          </cell>
          <cell r="K545" t="str">
            <v>المكاتب المدينة</v>
          </cell>
        </row>
        <row r="546">
          <cell r="A546">
            <v>324</v>
          </cell>
          <cell r="B546" t="str">
            <v>32</v>
          </cell>
          <cell r="D546" t="str">
            <v>REVENUE</v>
          </cell>
          <cell r="G546" t="str">
            <v>FALSE</v>
          </cell>
          <cell r="H546" t="str">
            <v>מתנ״סים</v>
          </cell>
          <cell r="I546" t="str">
            <v>Community Centers</v>
          </cell>
          <cell r="K546" t="str">
            <v>مراكز اجتماعية</v>
          </cell>
        </row>
        <row r="547">
          <cell r="A547">
            <v>325</v>
          </cell>
          <cell r="B547" t="str">
            <v>32</v>
          </cell>
          <cell r="D547" t="str">
            <v>REVENUE</v>
          </cell>
          <cell r="G547" t="str">
            <v>FALSE</v>
          </cell>
          <cell r="H547" t="str">
            <v>מוסיקה ומחול</v>
          </cell>
          <cell r="I547" t="str">
            <v>Music and Dance</v>
          </cell>
          <cell r="K547" t="str">
            <v>الموسيقى والرقص</v>
          </cell>
        </row>
        <row r="548">
          <cell r="A548">
            <v>3251</v>
          </cell>
          <cell r="B548" t="str">
            <v>325</v>
          </cell>
          <cell r="D548" t="str">
            <v>REVENUE</v>
          </cell>
          <cell r="G548" t="str">
            <v>FALSE</v>
          </cell>
          <cell r="H548" t="str">
            <v>קונסרבטוריון</v>
          </cell>
          <cell r="I548" t="str">
            <v>Musical Conservatory</v>
          </cell>
          <cell r="K548" t="str">
            <v>موسيقى الكونسرفاتوار</v>
          </cell>
        </row>
        <row r="549">
          <cell r="A549">
            <v>3252</v>
          </cell>
          <cell r="B549" t="str">
            <v>325</v>
          </cell>
          <cell r="D549" t="str">
            <v>REVENUE</v>
          </cell>
          <cell r="G549" t="str">
            <v>FALSE</v>
          </cell>
          <cell r="H549" t="str">
            <v>תזמורת עירונית</v>
          </cell>
          <cell r="I549" t="str">
            <v>Municipal Orchestra</v>
          </cell>
          <cell r="K549" t="str">
            <v>أوركسترا حضرية</v>
          </cell>
        </row>
        <row r="550">
          <cell r="A550">
            <v>3254</v>
          </cell>
          <cell r="B550" t="str">
            <v>325</v>
          </cell>
          <cell r="D550" t="str">
            <v>REVENUE</v>
          </cell>
          <cell r="G550" t="str">
            <v>FALSE</v>
          </cell>
          <cell r="H550" t="str">
            <v>מקהלה עירונית</v>
          </cell>
          <cell r="I550" t="str">
            <v>Municipal Choir</v>
          </cell>
          <cell r="K550" t="str">
            <v>جوقة بلدية</v>
          </cell>
        </row>
        <row r="551">
          <cell r="A551">
            <v>326</v>
          </cell>
          <cell r="B551" t="str">
            <v>32</v>
          </cell>
          <cell r="D551" t="str">
            <v>REVENUE</v>
          </cell>
          <cell r="G551" t="str">
            <v>FALSE</v>
          </cell>
          <cell r="H551" t="str">
            <v>מוקדי תרבות</v>
          </cell>
          <cell r="I551" t="str">
            <v>Cultural Centers</v>
          </cell>
          <cell r="K551" t="str">
            <v>المراكز الثقافية</v>
          </cell>
        </row>
        <row r="552">
          <cell r="A552">
            <v>3261</v>
          </cell>
          <cell r="B552" t="str">
            <v>326</v>
          </cell>
          <cell r="D552" t="str">
            <v>REVENUE</v>
          </cell>
          <cell r="G552" t="str">
            <v>FALSE</v>
          </cell>
          <cell r="H552" t="str">
            <v>תיאטרונים</v>
          </cell>
          <cell r="I552" t="str">
            <v>Theatres</v>
          </cell>
          <cell r="K552" t="str">
            <v>مسارح</v>
          </cell>
        </row>
        <row r="553">
          <cell r="A553">
            <v>3262</v>
          </cell>
          <cell r="B553" t="str">
            <v>326</v>
          </cell>
          <cell r="D553" t="str">
            <v>REVENUE</v>
          </cell>
          <cell r="G553" t="str">
            <v>FALSE</v>
          </cell>
          <cell r="H553" t="str">
            <v>מוזיאונים</v>
          </cell>
          <cell r="I553" t="str">
            <v>Museums</v>
          </cell>
          <cell r="K553" t="str">
            <v>متاحف</v>
          </cell>
        </row>
        <row r="554">
          <cell r="A554">
            <v>3263</v>
          </cell>
          <cell r="B554" t="str">
            <v>326</v>
          </cell>
          <cell r="D554" t="str">
            <v>REVENUE</v>
          </cell>
          <cell r="G554" t="str">
            <v>FALSE</v>
          </cell>
          <cell r="H554" t="str">
            <v>גן חיות</v>
          </cell>
          <cell r="I554" t="str">
            <v>Zoo</v>
          </cell>
          <cell r="K554" t="str">
            <v>حديقة الحيوانات</v>
          </cell>
        </row>
        <row r="555">
          <cell r="A555">
            <v>3264</v>
          </cell>
          <cell r="B555" t="str">
            <v>326</v>
          </cell>
          <cell r="D555" t="str">
            <v>REVENUE</v>
          </cell>
          <cell r="G555" t="str">
            <v>FALSE</v>
          </cell>
          <cell r="H555" t="str">
            <v>מוקדי תרבות אחרים</v>
          </cell>
          <cell r="I555" t="str">
            <v>Other Cultural Centers</v>
          </cell>
          <cell r="K555" t="str">
            <v>مراكز ثقافية أخرى</v>
          </cell>
        </row>
        <row r="556">
          <cell r="A556">
            <v>327</v>
          </cell>
          <cell r="B556" t="str">
            <v>32</v>
          </cell>
          <cell r="D556" t="str">
            <v>REVENUE</v>
          </cell>
          <cell r="G556" t="str">
            <v>FALSE</v>
          </cell>
          <cell r="H556" t="str">
            <v>תרבות תורנית</v>
          </cell>
          <cell r="I556" t="str">
            <v>Torah Culture</v>
          </cell>
          <cell r="K556" t="str">
            <v>الثقافة الدينية</v>
          </cell>
        </row>
        <row r="557">
          <cell r="A557">
            <v>328</v>
          </cell>
          <cell r="B557" t="str">
            <v>32</v>
          </cell>
          <cell r="D557" t="str">
            <v>REVENUE</v>
          </cell>
          <cell r="G557" t="str">
            <v>FALSE</v>
          </cell>
          <cell r="H557" t="str">
            <v>נוער</v>
          </cell>
          <cell r="I557" t="str">
            <v>Youth</v>
          </cell>
          <cell r="K557" t="str">
            <v>شباب</v>
          </cell>
        </row>
        <row r="558">
          <cell r="A558">
            <v>3281</v>
          </cell>
          <cell r="B558" t="str">
            <v>328</v>
          </cell>
          <cell r="D558" t="str">
            <v>REVENUE</v>
          </cell>
          <cell r="G558" t="str">
            <v>FALSE</v>
          </cell>
          <cell r="H558" t="str">
            <v>מינהל הנוער</v>
          </cell>
          <cell r="I558" t="str">
            <v>Youth Administration</v>
          </cell>
          <cell r="K558" t="str">
            <v>ادارة الشباب</v>
          </cell>
        </row>
        <row r="559">
          <cell r="A559">
            <v>3282</v>
          </cell>
          <cell r="B559" t="str">
            <v>328</v>
          </cell>
          <cell r="D559" t="str">
            <v>REVENUE</v>
          </cell>
          <cell r="G559" t="str">
            <v>FALSE</v>
          </cell>
          <cell r="H559" t="str">
            <v>מוקדי הפעלת נוער</v>
          </cell>
          <cell r="I559" t="str">
            <v>Youth Activity Center</v>
          </cell>
          <cell r="K559" t="str">
            <v>مراكز  تشغيل الشباب</v>
          </cell>
        </row>
        <row r="560">
          <cell r="A560">
            <v>3283</v>
          </cell>
          <cell r="B560" t="str">
            <v>328</v>
          </cell>
          <cell r="D560" t="str">
            <v>REVENUE</v>
          </cell>
          <cell r="G560" t="str">
            <v>FALSE</v>
          </cell>
          <cell r="H560" t="str">
            <v>חוגי נוער</v>
          </cell>
          <cell r="I560" t="str">
            <v>Youth Recreation</v>
          </cell>
          <cell r="K560" t="str">
            <v>برامج الشباب</v>
          </cell>
        </row>
        <row r="561">
          <cell r="A561">
            <v>3284</v>
          </cell>
          <cell r="B561" t="str">
            <v>328</v>
          </cell>
          <cell r="D561" t="str">
            <v>REVENUE</v>
          </cell>
          <cell r="G561" t="str">
            <v>FALSE</v>
          </cell>
          <cell r="H561" t="str">
            <v>קייטנות נוער</v>
          </cell>
          <cell r="I561" t="str">
            <v>Youth Summer Camps</v>
          </cell>
          <cell r="K561" t="str">
            <v>المخيمات الصيفية للشباب</v>
          </cell>
        </row>
        <row r="562">
          <cell r="A562">
            <v>3289</v>
          </cell>
          <cell r="B562" t="str">
            <v>328</v>
          </cell>
          <cell r="D562" t="str">
            <v>REVENUE</v>
          </cell>
          <cell r="G562" t="str">
            <v>FALSE</v>
          </cell>
          <cell r="H562" t="str">
            <v>תנועות נוער</v>
          </cell>
          <cell r="I562" t="str">
            <v>Youth Movements</v>
          </cell>
          <cell r="K562" t="str">
            <v>حركات الشباب</v>
          </cell>
        </row>
        <row r="563">
          <cell r="A563">
            <v>329</v>
          </cell>
          <cell r="B563" t="str">
            <v>32</v>
          </cell>
          <cell r="D563" t="str">
            <v>REVENUE</v>
          </cell>
          <cell r="E563" t="str">
            <v>829</v>
          </cell>
          <cell r="G563" t="str">
            <v>TRUE</v>
          </cell>
          <cell r="H563" t="str">
            <v>ספורט</v>
          </cell>
          <cell r="I563" t="str">
            <v>Sports</v>
          </cell>
        </row>
        <row r="564">
          <cell r="A564">
            <v>33</v>
          </cell>
          <cell r="B564" t="str">
            <v>3</v>
          </cell>
          <cell r="D564" t="str">
            <v>REVENUE</v>
          </cell>
          <cell r="G564" t="str">
            <v>TRUE</v>
          </cell>
          <cell r="H564" t="str">
            <v>בריאות</v>
          </cell>
          <cell r="I564" t="str">
            <v>Health</v>
          </cell>
          <cell r="K564" t="str">
            <v>الصحة</v>
          </cell>
        </row>
        <row r="565">
          <cell r="A565">
            <v>331</v>
          </cell>
          <cell r="B565" t="str">
            <v>33</v>
          </cell>
          <cell r="D565" t="str">
            <v>REVENUE</v>
          </cell>
          <cell r="E565" t="str">
            <v>831</v>
          </cell>
          <cell r="G565" t="str">
            <v>FALSE</v>
          </cell>
          <cell r="H565" t="str">
            <v>מינהל בריאות</v>
          </cell>
          <cell r="I565" t="str">
            <v>Health Administration</v>
          </cell>
        </row>
        <row r="566">
          <cell r="A566">
            <v>332</v>
          </cell>
          <cell r="B566" t="str">
            <v>33</v>
          </cell>
          <cell r="D566" t="str">
            <v>REVENUE</v>
          </cell>
          <cell r="G566" t="str">
            <v>FALSE</v>
          </cell>
          <cell r="H566" t="str">
            <v>מרפאות</v>
          </cell>
          <cell r="I566" t="str">
            <v>Clinics</v>
          </cell>
          <cell r="K566" t="str">
            <v>عيادات</v>
          </cell>
        </row>
        <row r="567">
          <cell r="A567">
            <v>3321</v>
          </cell>
          <cell r="B567" t="str">
            <v>332</v>
          </cell>
          <cell r="D567" t="str">
            <v>REVENUE</v>
          </cell>
          <cell r="G567" t="str">
            <v>FALSE</v>
          </cell>
          <cell r="H567" t="str">
            <v>מרפאות יעוץ</v>
          </cell>
          <cell r="I567" t="str">
            <v>Consultation Clinics</v>
          </cell>
          <cell r="K567" t="str">
            <v>عيادات تقسيم المناطق</v>
          </cell>
        </row>
        <row r="568">
          <cell r="A568">
            <v>3322</v>
          </cell>
          <cell r="B568" t="str">
            <v>332</v>
          </cell>
          <cell r="D568" t="str">
            <v>REVENUE</v>
          </cell>
          <cell r="G568" t="str">
            <v>FALSE</v>
          </cell>
          <cell r="H568" t="str">
            <v>מרפאות כלליות</v>
          </cell>
          <cell r="I568" t="str">
            <v>General Clinics</v>
          </cell>
          <cell r="K568" t="str">
            <v>عيادات عامة</v>
          </cell>
        </row>
        <row r="569">
          <cell r="A569">
            <v>3323</v>
          </cell>
          <cell r="B569" t="str">
            <v>332</v>
          </cell>
          <cell r="D569" t="str">
            <v>REVENUE</v>
          </cell>
          <cell r="G569" t="str">
            <v>FALSE</v>
          </cell>
          <cell r="H569" t="str">
            <v>מרפאות שיניים</v>
          </cell>
          <cell r="I569" t="str">
            <v>Dental Clinics</v>
          </cell>
          <cell r="K569" t="str">
            <v>عيادات الأسنان</v>
          </cell>
        </row>
        <row r="570">
          <cell r="A570">
            <v>3324</v>
          </cell>
          <cell r="B570" t="str">
            <v>332</v>
          </cell>
          <cell r="D570" t="str">
            <v>REVENUE</v>
          </cell>
          <cell r="G570" t="str">
            <v>FALSE</v>
          </cell>
          <cell r="H570" t="str">
            <v>תחנות אם וילד</v>
          </cell>
          <cell r="I570" t="str">
            <v>Child Care Clinics</v>
          </cell>
          <cell r="K570" t="str">
            <v>عيادات الطفل والأم</v>
          </cell>
        </row>
        <row r="571">
          <cell r="A571">
            <v>333</v>
          </cell>
          <cell r="B571" t="str">
            <v>33</v>
          </cell>
          <cell r="D571" t="str">
            <v>REVENUE</v>
          </cell>
          <cell r="G571" t="str">
            <v>FALSE</v>
          </cell>
          <cell r="H571" t="str">
            <v>בתי חולים</v>
          </cell>
          <cell r="I571" t="str">
            <v>Hospitals</v>
          </cell>
          <cell r="K571" t="str">
            <v>المستشفيات</v>
          </cell>
        </row>
        <row r="572">
          <cell r="A572">
            <v>3331</v>
          </cell>
          <cell r="B572" t="str">
            <v>333</v>
          </cell>
          <cell r="D572" t="str">
            <v>REVENUE</v>
          </cell>
          <cell r="G572" t="str">
            <v>FALSE</v>
          </cell>
          <cell r="H572" t="str">
            <v>בתי חולים כלליים</v>
          </cell>
          <cell r="I572" t="str">
            <v>General Hospitals</v>
          </cell>
          <cell r="K572" t="str">
            <v>المستشفيات العامة</v>
          </cell>
        </row>
        <row r="573">
          <cell r="A573">
            <v>3332</v>
          </cell>
          <cell r="B573" t="str">
            <v>333</v>
          </cell>
          <cell r="D573" t="str">
            <v>REVENUE</v>
          </cell>
          <cell r="G573" t="str">
            <v>FALSE</v>
          </cell>
          <cell r="H573" t="str">
            <v>בתי חולים אחרים</v>
          </cell>
          <cell r="I573" t="str">
            <v>Other Hospitals</v>
          </cell>
          <cell r="K573" t="str">
            <v>مستشفيات أخرى</v>
          </cell>
        </row>
        <row r="574">
          <cell r="A574">
            <v>334</v>
          </cell>
          <cell r="B574" t="str">
            <v>33</v>
          </cell>
          <cell r="D574" t="str">
            <v>REVENUE</v>
          </cell>
          <cell r="G574" t="str">
            <v>FALSE</v>
          </cell>
          <cell r="H574" t="str">
            <v>בתי ספר לאחיות</v>
          </cell>
          <cell r="I574" t="str">
            <v>Nurse Education Schools</v>
          </cell>
          <cell r="K574" t="str">
            <v>مدارس التمريض</v>
          </cell>
        </row>
        <row r="575">
          <cell r="A575">
            <v>335</v>
          </cell>
          <cell r="B575" t="str">
            <v>33</v>
          </cell>
          <cell r="D575" t="str">
            <v>REVENUE</v>
          </cell>
          <cell r="G575" t="str">
            <v>FALSE</v>
          </cell>
          <cell r="H575" t="str">
            <v>מוסדות בריאות אחרים</v>
          </cell>
          <cell r="I575" t="str">
            <v>Other Health Institutions</v>
          </cell>
          <cell r="K575" t="str">
            <v>المؤسسات الصحية الأخرى</v>
          </cell>
        </row>
        <row r="576">
          <cell r="A576">
            <v>336</v>
          </cell>
          <cell r="B576" t="str">
            <v>33</v>
          </cell>
          <cell r="D576" t="str">
            <v>REVENUE</v>
          </cell>
          <cell r="G576" t="str">
            <v>FALSE</v>
          </cell>
          <cell r="H576" t="str">
            <v>שירותי חירום ריפואים</v>
          </cell>
          <cell r="I576" t="str">
            <v>Emergency Health Services</v>
          </cell>
          <cell r="K576" t="str">
            <v>الخدمات الطبية الطارئة</v>
          </cell>
        </row>
        <row r="577">
          <cell r="A577">
            <v>3361</v>
          </cell>
          <cell r="B577" t="str">
            <v>336</v>
          </cell>
          <cell r="D577" t="str">
            <v>REVENUE</v>
          </cell>
          <cell r="G577" t="str">
            <v>FALSE</v>
          </cell>
          <cell r="H577" t="str">
            <v>מד״א</v>
          </cell>
          <cell r="I577" t="str">
            <v>Red Magen David</v>
          </cell>
          <cell r="K577" t="str">
            <v>ماجن دافيد أدوم</v>
          </cell>
        </row>
        <row r="578">
          <cell r="A578">
            <v>3362</v>
          </cell>
          <cell r="B578" t="str">
            <v>336</v>
          </cell>
          <cell r="D578" t="str">
            <v>REVENUE</v>
          </cell>
          <cell r="G578" t="str">
            <v>FALSE</v>
          </cell>
          <cell r="H578" t="str">
            <v>נט״ן</v>
          </cell>
          <cell r="I578" t="str">
            <v>ICU ambulance</v>
          </cell>
          <cell r="K578" t="str">
            <v>وحدة العناية الطارئة</v>
          </cell>
        </row>
        <row r="579">
          <cell r="A579">
            <v>3363</v>
          </cell>
          <cell r="B579" t="str">
            <v>336</v>
          </cell>
          <cell r="D579" t="str">
            <v>REVENUE</v>
          </cell>
          <cell r="G579" t="str">
            <v>FALSE</v>
          </cell>
          <cell r="H579" t="str">
            <v>מוקד לתורנויות של רופאים</v>
          </cell>
          <cell r="I579" t="str">
            <v>Doctors' Rotation Call Center</v>
          </cell>
          <cell r="K579" t="str">
            <v>مركز تناوب الأطباء</v>
          </cell>
        </row>
        <row r="580">
          <cell r="A580">
            <v>34</v>
          </cell>
          <cell r="B580" t="str">
            <v>3</v>
          </cell>
          <cell r="D580" t="str">
            <v>REVENUE</v>
          </cell>
          <cell r="G580" t="str">
            <v>TRUE</v>
          </cell>
          <cell r="H580" t="str">
            <v>רווחה</v>
          </cell>
          <cell r="I580" t="str">
            <v>Welfare</v>
          </cell>
          <cell r="K580" t="str">
            <v>الرعاية الاجتماعية</v>
          </cell>
        </row>
        <row r="581">
          <cell r="A581">
            <v>341</v>
          </cell>
          <cell r="B581" t="str">
            <v>34</v>
          </cell>
          <cell r="D581" t="str">
            <v>REVENUE</v>
          </cell>
          <cell r="G581" t="str">
            <v>TRUE</v>
          </cell>
          <cell r="H581" t="str">
            <v>מינהל הרווחה</v>
          </cell>
          <cell r="I581" t="str">
            <v>Welfare Administration</v>
          </cell>
          <cell r="K581" t="str">
            <v>إدارة الرعاية الاجتماعية</v>
          </cell>
        </row>
        <row r="582">
          <cell r="A582">
            <v>342</v>
          </cell>
          <cell r="B582" t="str">
            <v>34</v>
          </cell>
          <cell r="D582" t="str">
            <v>REVENUE</v>
          </cell>
          <cell r="G582" t="str">
            <v>TRUE</v>
          </cell>
          <cell r="H582" t="str">
            <v>רווחת הפרט והמשפחה</v>
          </cell>
          <cell r="I582" t="str">
            <v>Individual and Family Welfare</v>
          </cell>
          <cell r="K582" t="str">
            <v>رعاية الأسرة والفرد</v>
          </cell>
        </row>
        <row r="583">
          <cell r="A583">
            <v>3422</v>
          </cell>
          <cell r="B583" t="str">
            <v>342</v>
          </cell>
          <cell r="D583" t="str">
            <v>REVENUE</v>
          </cell>
          <cell r="G583" t="str">
            <v>FALSE</v>
          </cell>
          <cell r="H583" t="str">
            <v>צרכים מיוחדים</v>
          </cell>
          <cell r="I583" t="str">
            <v>Special Needs</v>
          </cell>
          <cell r="K583" t="str">
            <v>الاحتياجات الخاصة</v>
          </cell>
        </row>
        <row r="584">
          <cell r="A584">
            <v>3424</v>
          </cell>
          <cell r="B584" t="str">
            <v>342</v>
          </cell>
          <cell r="D584" t="str">
            <v>REVENUE</v>
          </cell>
          <cell r="G584" t="str">
            <v>FALSE</v>
          </cell>
          <cell r="H584" t="str">
            <v>הדרכת משפחות</v>
          </cell>
          <cell r="I584" t="str">
            <v>Family Guidance</v>
          </cell>
          <cell r="K584" t="str">
            <v>الإرشاد الأسري</v>
          </cell>
        </row>
        <row r="585">
          <cell r="A585">
            <v>3425</v>
          </cell>
          <cell r="B585" t="str">
            <v>342</v>
          </cell>
          <cell r="D585" t="str">
            <v>REVENUE</v>
          </cell>
          <cell r="G585" t="str">
            <v>FALSE</v>
          </cell>
          <cell r="H585" t="str">
            <v>סמך מקצועי</v>
          </cell>
          <cell r="I585" t="str">
            <v>Professional/Occupational Support</v>
          </cell>
          <cell r="K585" t="str">
            <v>الدعم المهني</v>
          </cell>
        </row>
        <row r="586">
          <cell r="A586">
            <v>343</v>
          </cell>
          <cell r="B586" t="str">
            <v>34</v>
          </cell>
          <cell r="D586" t="str">
            <v>REVENUE</v>
          </cell>
          <cell r="G586" t="str">
            <v>TRUE</v>
          </cell>
          <cell r="H586" t="str">
            <v>שירותים לילד ולנוער</v>
          </cell>
          <cell r="I586" t="str">
            <v>Child and Youth Services</v>
          </cell>
          <cell r="K586" t="str">
            <v>خدمات الأطفال والشباب</v>
          </cell>
        </row>
        <row r="587">
          <cell r="A587">
            <v>3435</v>
          </cell>
          <cell r="B587" t="str">
            <v>343</v>
          </cell>
          <cell r="D587" t="str">
            <v>REVENUE</v>
          </cell>
          <cell r="G587" t="str">
            <v>FALSE</v>
          </cell>
          <cell r="H587" t="str">
            <v>פעולות קהילתיות</v>
          </cell>
          <cell r="I587" t="str">
            <v>Community Activities</v>
          </cell>
          <cell r="K587" t="str">
            <v>الأنشطة المجتمعية</v>
          </cell>
        </row>
        <row r="588">
          <cell r="A588">
            <v>3438</v>
          </cell>
          <cell r="B588" t="str">
            <v>343</v>
          </cell>
          <cell r="D588" t="str">
            <v>REVENUE</v>
          </cell>
          <cell r="G588" t="str">
            <v>FALSE</v>
          </cell>
          <cell r="H588" t="str">
            <v>אחזקת ילדים בפנימיות</v>
          </cell>
          <cell r="I588" t="str">
            <v>Hosting Children in Boarding Schools</v>
          </cell>
          <cell r="K588" t="str">
            <v>إبقاء الأطفال في المدارس الداخلية</v>
          </cell>
        </row>
        <row r="589">
          <cell r="A589">
            <v>3439</v>
          </cell>
          <cell r="B589" t="str">
            <v>343</v>
          </cell>
          <cell r="D589" t="str">
            <v>REVENUE</v>
          </cell>
          <cell r="G589" t="str">
            <v>FALSE</v>
          </cell>
          <cell r="H589" t="str">
            <v>אחזקת ילדים במעונות יום ואומנות יומיות</v>
          </cell>
          <cell r="I589" t="str">
            <v>Hosting Children in Day Care and Foster Homes</v>
          </cell>
          <cell r="K589" t="str">
            <v>إبقاء الأطفال في الرعاية النهارية ودور الحضانة</v>
          </cell>
        </row>
        <row r="590">
          <cell r="A590">
            <v>344</v>
          </cell>
          <cell r="B590" t="str">
            <v>34</v>
          </cell>
          <cell r="D590" t="str">
            <v>REVENUE</v>
          </cell>
          <cell r="G590" t="str">
            <v>TRUE</v>
          </cell>
          <cell r="H590" t="str">
            <v>שירותים לזקן</v>
          </cell>
          <cell r="I590" t="str">
            <v>Elderly Services</v>
          </cell>
          <cell r="K590" t="str">
            <v>خدمات المسنين</v>
          </cell>
        </row>
        <row r="591">
          <cell r="A591">
            <v>3443</v>
          </cell>
          <cell r="B591" t="str">
            <v>344</v>
          </cell>
          <cell r="D591" t="str">
            <v>REVENUE</v>
          </cell>
          <cell r="G591" t="str">
            <v>FALSE</v>
          </cell>
          <cell r="H591" t="str">
            <v>שירותים לזקן - מוסדי</v>
          </cell>
          <cell r="I591" t="str">
            <v>Elderly Services - Institutional</v>
          </cell>
          <cell r="K591" t="str">
            <v>خدمات المسنين - المؤسسية</v>
          </cell>
        </row>
        <row r="592">
          <cell r="A592">
            <v>3444</v>
          </cell>
          <cell r="B592" t="str">
            <v>344</v>
          </cell>
          <cell r="D592" t="str">
            <v>REVENUE</v>
          </cell>
          <cell r="G592" t="str">
            <v>FALSE</v>
          </cell>
          <cell r="H592" t="str">
            <v>שירותים לזקן - קהילתי</v>
          </cell>
          <cell r="I592" t="str">
            <v>Services for the Elderly - Community</v>
          </cell>
          <cell r="K592" t="str">
            <v>خدمات المسنين - المجتمع</v>
          </cell>
        </row>
        <row r="593">
          <cell r="A593">
            <v>3445</v>
          </cell>
          <cell r="B593" t="str">
            <v>344</v>
          </cell>
          <cell r="D593" t="str">
            <v>REVENUE</v>
          </cell>
          <cell r="G593" t="str">
            <v>FALSE</v>
          </cell>
          <cell r="H593" t="str">
            <v>תעסוקה ומרכזי יום לקשיש</v>
          </cell>
          <cell r="I593" t="str">
            <v>Occupational and Day Care Centers for the Elderly</v>
          </cell>
          <cell r="K593" t="str">
            <v>توظيف والمراكز النهارية للمسنين</v>
          </cell>
        </row>
        <row r="594">
          <cell r="A594">
            <v>345</v>
          </cell>
          <cell r="B594" t="str">
            <v>34</v>
          </cell>
          <cell r="D594" t="str">
            <v>REVENUE</v>
          </cell>
          <cell r="G594" t="str">
            <v>TRUE</v>
          </cell>
          <cell r="H594" t="str">
            <v>שירותים למש"ה</v>
          </cell>
          <cell r="I594" t="str">
            <v>Services to the Mentally Challenged</v>
          </cell>
          <cell r="K594" t="str">
            <v>خدمات للمعاقين</v>
          </cell>
        </row>
        <row r="595">
          <cell r="A595">
            <v>3451</v>
          </cell>
          <cell r="B595" t="str">
            <v>345</v>
          </cell>
          <cell r="D595" t="str">
            <v>REVENUE</v>
          </cell>
          <cell r="G595" t="str">
            <v>FALSE</v>
          </cell>
          <cell r="H595" t="str">
            <v>סידור מש"ה במוסדות</v>
          </cell>
          <cell r="I595" t="str">
            <v>Placement of Mentally Challenged in Institutions</v>
          </cell>
          <cell r="K595" t="str">
            <v>تنظيم المعوقين في المؤسسات</v>
          </cell>
        </row>
        <row r="596">
          <cell r="A596">
            <v>3452</v>
          </cell>
          <cell r="B596" t="str">
            <v>345</v>
          </cell>
          <cell r="D596" t="str">
            <v>REVENUE</v>
          </cell>
          <cell r="G596" t="str">
            <v>FALSE</v>
          </cell>
          <cell r="H596" t="str">
            <v>סידור מש"ה במסגרות יום</v>
          </cell>
          <cell r="I596" t="str">
            <v>Placement of Mentally Challenged in Daily Establishments</v>
          </cell>
          <cell r="K596" t="str">
            <v>تنظيم المعوقين في إطارات</v>
          </cell>
        </row>
        <row r="597">
          <cell r="A597">
            <v>3453</v>
          </cell>
          <cell r="B597" t="str">
            <v>345</v>
          </cell>
          <cell r="D597" t="str">
            <v>REVENUE</v>
          </cell>
          <cell r="G597" t="str">
            <v>FALSE</v>
          </cell>
          <cell r="H597" t="str">
            <v>שירותים למש"ה - קהילתי</v>
          </cell>
          <cell r="I597" t="str">
            <v>Community Services for the Mentally Challenged</v>
          </cell>
          <cell r="K597" t="str">
            <v>خدمات يوم للمعاقين - اجتماعي</v>
          </cell>
        </row>
        <row r="598">
          <cell r="A598">
            <v>3454</v>
          </cell>
          <cell r="B598" t="str">
            <v>345</v>
          </cell>
          <cell r="D598" t="str">
            <v>REVENUE</v>
          </cell>
          <cell r="G598" t="str">
            <v>FALSE</v>
          </cell>
          <cell r="H598" t="str">
            <v>מפעלי תעסוקת למש"ה ומע״ש</v>
          </cell>
          <cell r="I598" t="str">
            <v>Occupational Plants for the Mentally Challenged and Occupational Rehabilitation</v>
          </cell>
          <cell r="K598" t="str">
            <v>مصانع توظيف للمعاقين</v>
          </cell>
        </row>
        <row r="599">
          <cell r="A599">
            <v>346</v>
          </cell>
          <cell r="B599" t="str">
            <v>34</v>
          </cell>
          <cell r="D599" t="str">
            <v>REVENUE</v>
          </cell>
          <cell r="G599" t="str">
            <v>TRUE</v>
          </cell>
          <cell r="H599" t="str">
            <v>שירותי שיקום</v>
          </cell>
          <cell r="I599" t="str">
            <v>Rehabilitation Services</v>
          </cell>
          <cell r="K599" t="str">
            <v>خدمات إعادة التأهيل</v>
          </cell>
        </row>
        <row r="600">
          <cell r="A600">
            <v>3461</v>
          </cell>
          <cell r="B600" t="str">
            <v>346</v>
          </cell>
          <cell r="D600" t="str">
            <v>REVENUE</v>
          </cell>
          <cell r="G600" t="str">
            <v>FALSE</v>
          </cell>
          <cell r="H600" t="str">
            <v>שיקום העיוור - אחזקה במוסדות</v>
          </cell>
          <cell r="I600" t="str">
            <v>Rehabilitation of the Blind in Institutions</v>
          </cell>
          <cell r="K600" t="str">
            <v>إعادة تأهيل الأعمى-صيانة المؤسسات</v>
          </cell>
        </row>
        <row r="601">
          <cell r="A601">
            <v>3462</v>
          </cell>
          <cell r="B601" t="str">
            <v>346</v>
          </cell>
          <cell r="D601" t="str">
            <v>REVENUE</v>
          </cell>
          <cell r="G601" t="str">
            <v>FALSE</v>
          </cell>
          <cell r="H601" t="str">
            <v>שיקום העיוור - מעונות יום</v>
          </cell>
          <cell r="I601" t="str">
            <v>Rehabilitation of the Blind - Day Care Establishments</v>
          </cell>
          <cell r="K601" t="str">
            <v>إعادة تأهيل الأعمى-صيانة</v>
          </cell>
        </row>
        <row r="602">
          <cell r="A602">
            <v>3463</v>
          </cell>
          <cell r="B602" t="str">
            <v>346</v>
          </cell>
          <cell r="D602" t="str">
            <v>REVENUE</v>
          </cell>
          <cell r="G602" t="str">
            <v>FALSE</v>
          </cell>
          <cell r="H602" t="str">
            <v>טיפול בעיוור בקהילה</v>
          </cell>
          <cell r="I602" t="str">
            <v>Treating the Blind in the Community</v>
          </cell>
          <cell r="K602" t="str">
            <v>الرعاية المجتمعية للأعمى</v>
          </cell>
        </row>
        <row r="603">
          <cell r="A603">
            <v>3464</v>
          </cell>
          <cell r="B603" t="str">
            <v>346</v>
          </cell>
          <cell r="D603" t="str">
            <v>REVENUE</v>
          </cell>
          <cell r="G603" t="str">
            <v>FALSE</v>
          </cell>
          <cell r="H603" t="str">
            <v>מפעלי תעסוקה לעיוורים</v>
          </cell>
          <cell r="I603" t="str">
            <v>Occupational Plants for the Blind</v>
          </cell>
          <cell r="K603" t="str">
            <v>مصانع توظيف للأعمى</v>
          </cell>
        </row>
        <row r="604">
          <cell r="A604">
            <v>3465</v>
          </cell>
          <cell r="B604" t="str">
            <v>346</v>
          </cell>
          <cell r="D604" t="str">
            <v>REVENUE</v>
          </cell>
          <cell r="G604" t="str">
            <v>FALSE</v>
          </cell>
          <cell r="H604" t="str">
            <v>נכים - שיקום במוסדות</v>
          </cell>
          <cell r="I604" t="str">
            <v>Disabled - Rehabilitation in Institutions</v>
          </cell>
          <cell r="K604" t="str">
            <v>معاق - مؤسسات إعادة التأهيل</v>
          </cell>
        </row>
        <row r="605">
          <cell r="A605">
            <v>3466</v>
          </cell>
          <cell r="B605" t="str">
            <v>346</v>
          </cell>
          <cell r="D605" t="str">
            <v>REVENUE</v>
          </cell>
          <cell r="G605" t="str">
            <v>FALSE</v>
          </cell>
          <cell r="H605" t="str">
            <v>נכים - אחזקה במסגרות יום</v>
          </cell>
          <cell r="I605" t="str">
            <v>Disabled - Engagement In Institutes</v>
          </cell>
          <cell r="K605" t="str">
            <v>معاق - صيانة المؤسسات</v>
          </cell>
        </row>
        <row r="606">
          <cell r="A606">
            <v>3467</v>
          </cell>
          <cell r="B606" t="str">
            <v>346</v>
          </cell>
          <cell r="D606" t="str">
            <v>REVENUE</v>
          </cell>
          <cell r="G606" t="str">
            <v>FALSE</v>
          </cell>
          <cell r="H606" t="str">
            <v>נכים - טיפול בקהילה</v>
          </cell>
          <cell r="I606" t="str">
            <v>Disabled - Treatment in the Community</v>
          </cell>
          <cell r="K606" t="str">
            <v>يوم معاقين - الرعاية المجتمعية</v>
          </cell>
        </row>
        <row r="607">
          <cell r="A607">
            <v>3469</v>
          </cell>
          <cell r="B607" t="str">
            <v>346</v>
          </cell>
          <cell r="D607" t="str">
            <v>REVENUE</v>
          </cell>
          <cell r="G607" t="str">
            <v>FALSE</v>
          </cell>
          <cell r="H607" t="str">
            <v>נכים - שיקום במפעלי תעסוקה</v>
          </cell>
          <cell r="I607" t="str">
            <v>Disabled - Rehabilitation in Industrial Plants</v>
          </cell>
          <cell r="K607" t="str">
            <v>معاق - إعادة التأهيل في مصانع توظيف</v>
          </cell>
        </row>
        <row r="608">
          <cell r="A608">
            <v>347</v>
          </cell>
          <cell r="B608" t="str">
            <v>34</v>
          </cell>
          <cell r="D608" t="str">
            <v>REVENUE</v>
          </cell>
          <cell r="G608" t="str">
            <v>TRUE</v>
          </cell>
          <cell r="H608" t="str">
            <v>שירותי תיקון</v>
          </cell>
          <cell r="I608" t="str">
            <v>Correctional Services</v>
          </cell>
          <cell r="K608" t="str">
            <v>خدمات إصلاح</v>
          </cell>
        </row>
        <row r="609">
          <cell r="A609">
            <v>3471</v>
          </cell>
          <cell r="B609" t="str">
            <v>347</v>
          </cell>
          <cell r="D609" t="str">
            <v>REVENUE</v>
          </cell>
          <cell r="G609" t="str">
            <v>FALSE</v>
          </cell>
          <cell r="H609" t="str">
            <v>טיפול בחבורות רחוב ונוער במצוקה</v>
          </cell>
          <cell r="I609" t="str">
            <v>Treating Street Gangs and Youth At-Risk</v>
          </cell>
          <cell r="K609" t="str">
            <v>علاج عصابات الشوارع والشباب المضطرب</v>
          </cell>
        </row>
        <row r="610">
          <cell r="A610">
            <v>3472</v>
          </cell>
          <cell r="B610" t="str">
            <v>347</v>
          </cell>
          <cell r="D610" t="str">
            <v>REVENUE</v>
          </cell>
          <cell r="G610" t="str">
            <v>FALSE</v>
          </cell>
          <cell r="H610" t="str">
            <v>חסות נוער</v>
          </cell>
          <cell r="I610" t="str">
            <v>Youth Protection Authority</v>
          </cell>
          <cell r="K610" t="str">
            <v>حماية الشباب</v>
          </cell>
        </row>
        <row r="611">
          <cell r="A611">
            <v>3473</v>
          </cell>
          <cell r="B611" t="str">
            <v>347</v>
          </cell>
          <cell r="D611" t="str">
            <v>REVENUE</v>
          </cell>
          <cell r="G611" t="str">
            <v>FALSE</v>
          </cell>
          <cell r="H611" t="str">
            <v>סמים</v>
          </cell>
          <cell r="I611" t="str">
            <v>Drugs</v>
          </cell>
          <cell r="K611" t="str">
            <v>المخدرات</v>
          </cell>
        </row>
        <row r="612">
          <cell r="A612">
            <v>3474</v>
          </cell>
          <cell r="B612" t="str">
            <v>347</v>
          </cell>
          <cell r="D612" t="str">
            <v>REVENUE</v>
          </cell>
          <cell r="G612" t="str">
            <v>FALSE</v>
          </cell>
          <cell r="H612" t="str">
            <v>מפתנים</v>
          </cell>
          <cell r="I612" t="str">
            <v>Occupational Plants for youth</v>
          </cell>
          <cell r="K612" t="str">
            <v>عتبات</v>
          </cell>
        </row>
        <row r="613">
          <cell r="A613">
            <v>348</v>
          </cell>
          <cell r="B613" t="str">
            <v>34</v>
          </cell>
          <cell r="D613" t="str">
            <v>REVENUE</v>
          </cell>
          <cell r="G613" t="str">
            <v>TRUE</v>
          </cell>
          <cell r="H613" t="str">
            <v>עבודה קהילתית</v>
          </cell>
          <cell r="I613" t="str">
            <v>Community Work</v>
          </cell>
          <cell r="K613" t="str">
            <v>العمل الاجتماعي</v>
          </cell>
        </row>
        <row r="614">
          <cell r="A614">
            <v>3482</v>
          </cell>
          <cell r="B614" t="str">
            <v>348</v>
          </cell>
          <cell r="D614" t="str">
            <v>REVENUE</v>
          </cell>
          <cell r="G614" t="str">
            <v>FALSE</v>
          </cell>
          <cell r="H614" t="str">
            <v>מרכזים קהילתיים</v>
          </cell>
          <cell r="I614" t="str">
            <v>Community Centers</v>
          </cell>
          <cell r="K614" t="str">
            <v>المراكز الاجتماعية</v>
          </cell>
        </row>
        <row r="615">
          <cell r="A615">
            <v>3483</v>
          </cell>
          <cell r="B615" t="str">
            <v>348</v>
          </cell>
          <cell r="D615" t="str">
            <v>REVENUE</v>
          </cell>
          <cell r="G615" t="str">
            <v>FALSE</v>
          </cell>
          <cell r="H615" t="str">
            <v>התנדבות</v>
          </cell>
          <cell r="I615" t="str">
            <v>Volunteering</v>
          </cell>
          <cell r="K615" t="str">
            <v>تطوع</v>
          </cell>
        </row>
        <row r="616">
          <cell r="A616">
            <v>3484</v>
          </cell>
          <cell r="B616" t="str">
            <v>348</v>
          </cell>
          <cell r="D616" t="str">
            <v>REVENUE</v>
          </cell>
          <cell r="G616" t="str">
            <v>FALSE</v>
          </cell>
          <cell r="H616" t="str">
            <v>שרות יעוץ לאזרח שי״ל</v>
          </cell>
          <cell r="I616" t="str">
            <v>Citizen Advisory Service</v>
          </cell>
          <cell r="K616" t="str">
            <v>الخدمات الاستشارية المدنية</v>
          </cell>
        </row>
        <row r="617">
          <cell r="A617">
            <v>3485</v>
          </cell>
          <cell r="B617" t="str">
            <v>348</v>
          </cell>
          <cell r="D617" t="str">
            <v>REVENUE</v>
          </cell>
          <cell r="G617" t="str">
            <v>FALSE</v>
          </cell>
          <cell r="H617" t="str">
            <v>שיקום שכונות</v>
          </cell>
          <cell r="I617" t="str">
            <v>Neighborhood Rehabilitation</v>
          </cell>
          <cell r="K617" t="str">
            <v>تجديد أحياء</v>
          </cell>
        </row>
        <row r="618">
          <cell r="A618">
            <v>349</v>
          </cell>
          <cell r="B618" t="str">
            <v>34</v>
          </cell>
          <cell r="D618" t="str">
            <v>REVENUE</v>
          </cell>
          <cell r="G618" t="str">
            <v>TRUE</v>
          </cell>
          <cell r="H618" t="str">
            <v>שירותים לעולים</v>
          </cell>
          <cell r="I618" t="str">
            <v>Immigrant Services</v>
          </cell>
          <cell r="K618" t="str">
            <v>خدمات المهاجرين</v>
          </cell>
        </row>
        <row r="619">
          <cell r="A619">
            <v>35</v>
          </cell>
          <cell r="B619" t="str">
            <v>3</v>
          </cell>
          <cell r="D619" t="str">
            <v>REVENUE</v>
          </cell>
          <cell r="G619" t="str">
            <v>TRUE</v>
          </cell>
          <cell r="H619" t="str">
            <v>דת</v>
          </cell>
          <cell r="I619" t="str">
            <v>Religion/Religious</v>
          </cell>
          <cell r="K619" t="str">
            <v>دين</v>
          </cell>
        </row>
        <row r="620">
          <cell r="A620">
            <v>351</v>
          </cell>
          <cell r="B620" t="str">
            <v>35</v>
          </cell>
          <cell r="D620" t="str">
            <v>REVENUE</v>
          </cell>
          <cell r="G620" t="str">
            <v>FALSE</v>
          </cell>
          <cell r="H620" t="str">
            <v>שירותים דתיים יהודיים</v>
          </cell>
          <cell r="I620" t="str">
            <v>Jewish Religious Services</v>
          </cell>
          <cell r="K620" t="str">
            <v>المشاركة في المجلس الديني الميزاني</v>
          </cell>
        </row>
        <row r="621">
          <cell r="A621">
            <v>352</v>
          </cell>
          <cell r="B621" t="str">
            <v>35</v>
          </cell>
          <cell r="D621" t="str">
            <v>REVENUE</v>
          </cell>
          <cell r="G621" t="str">
            <v>FALSE</v>
          </cell>
          <cell r="H621" t="str">
            <v>שירותי דת לקראים</v>
          </cell>
          <cell r="I621" t="str">
            <v>Karaian Religious Services</v>
          </cell>
          <cell r="K621" t="str">
            <v>קראים?!</v>
          </cell>
        </row>
        <row r="622">
          <cell r="A622">
            <v>353</v>
          </cell>
          <cell r="B622" t="str">
            <v>35</v>
          </cell>
          <cell r="D622" t="str">
            <v>REVENUE</v>
          </cell>
          <cell r="G622" t="str">
            <v>FALSE</v>
          </cell>
          <cell r="H622" t="str">
            <v>שירותי דת למוסלמים</v>
          </cell>
          <cell r="I622" t="str">
            <v>Muslim Religious Services</v>
          </cell>
          <cell r="K622" t="str">
            <v>الخدمات الدينية للمسلم</v>
          </cell>
        </row>
        <row r="623">
          <cell r="A623">
            <v>354</v>
          </cell>
          <cell r="B623" t="str">
            <v>35</v>
          </cell>
          <cell r="D623" t="str">
            <v>REVENUE</v>
          </cell>
          <cell r="G623" t="str">
            <v>FALSE</v>
          </cell>
          <cell r="H623" t="str">
            <v>שירותי דת לעדות נוצריות</v>
          </cell>
          <cell r="I623" t="str">
            <v>Christian Groups Religious Services</v>
          </cell>
          <cell r="K623" t="str">
            <v>الخدمات الدينية للطوائف المسيحية</v>
          </cell>
        </row>
        <row r="624">
          <cell r="A624">
            <v>355</v>
          </cell>
          <cell r="B624" t="str">
            <v>35</v>
          </cell>
          <cell r="D624" t="str">
            <v>REVENUE</v>
          </cell>
          <cell r="G624" t="str">
            <v>FALSE</v>
          </cell>
          <cell r="H624" t="str">
            <v>שירותי דת לדרוזים</v>
          </cell>
          <cell r="I624" t="str">
            <v>Druse Religious Services</v>
          </cell>
          <cell r="K624" t="str">
            <v>الخدمات الدينية للدرزي</v>
          </cell>
        </row>
        <row r="625">
          <cell r="A625">
            <v>356</v>
          </cell>
          <cell r="B625" t="str">
            <v>35</v>
          </cell>
          <cell r="D625" t="str">
            <v>REVENUE</v>
          </cell>
          <cell r="G625" t="str">
            <v>FALSE</v>
          </cell>
          <cell r="H625" t="str">
            <v>שירותי דת יהודיים כלליים</v>
          </cell>
          <cell r="I625" t="str">
            <v>General Jewish Religious Services</v>
          </cell>
          <cell r="K625" t="str">
            <v>الخدمات الدينية اليهودية العامة</v>
          </cell>
        </row>
        <row r="626">
          <cell r="A626">
            <v>357</v>
          </cell>
          <cell r="B626" t="str">
            <v>35</v>
          </cell>
          <cell r="D626" t="str">
            <v>REVENUE</v>
          </cell>
          <cell r="G626" t="str">
            <v>FALSE</v>
          </cell>
          <cell r="H626" t="str">
            <v>שירותי דת במועצות אזוריות</v>
          </cell>
          <cell r="I626" t="str">
            <v>Religious Services in Regional Municipalities/Governesses</v>
          </cell>
          <cell r="K626" t="str">
            <v>الخدمات الدينية في المجالس الإقليمية</v>
          </cell>
        </row>
        <row r="627">
          <cell r="A627">
            <v>359</v>
          </cell>
          <cell r="B627" t="str">
            <v>35</v>
          </cell>
          <cell r="D627" t="str">
            <v>REVENUE</v>
          </cell>
          <cell r="G627" t="str">
            <v>FALSE</v>
          </cell>
          <cell r="H627" t="str">
            <v>שירותי דת שונים</v>
          </cell>
          <cell r="I627" t="str">
            <v>Various Religious Services</v>
          </cell>
          <cell r="K627" t="str">
            <v>الخدمات الدينية المختلفة</v>
          </cell>
        </row>
        <row r="628">
          <cell r="A628">
            <v>36</v>
          </cell>
          <cell r="B628" t="str">
            <v>3</v>
          </cell>
          <cell r="D628" t="str">
            <v>REVENUE</v>
          </cell>
          <cell r="G628" t="str">
            <v>TRUE</v>
          </cell>
          <cell r="H628" t="str">
            <v>קליטת עליה</v>
          </cell>
          <cell r="I628" t="str">
            <v>Immigration Absorption</v>
          </cell>
          <cell r="K628" t="str">
            <v>استيعاب المهاجرين</v>
          </cell>
        </row>
        <row r="629">
          <cell r="A629">
            <v>369</v>
          </cell>
          <cell r="B629" t="str">
            <v>36</v>
          </cell>
          <cell r="D629" t="str">
            <v>REVENUE</v>
          </cell>
          <cell r="G629" t="str">
            <v>FALSE</v>
          </cell>
          <cell r="H629" t="str">
            <v>שירותים שונים לקליטת העלייה</v>
          </cell>
          <cell r="I629" t="str">
            <v>Various Immigration Absorption Services</v>
          </cell>
          <cell r="K629" t="str">
            <v>خدمات مختلفة لاستيعاب المهاجرين</v>
          </cell>
        </row>
        <row r="630">
          <cell r="A630">
            <v>37</v>
          </cell>
          <cell r="B630" t="str">
            <v>3</v>
          </cell>
          <cell r="D630" t="str">
            <v>REVENUE</v>
          </cell>
          <cell r="G630" t="str">
            <v>TRUE</v>
          </cell>
          <cell r="H630" t="str">
            <v>איכות הסביבה</v>
          </cell>
          <cell r="I630" t="str">
            <v>Environmental Protection</v>
          </cell>
          <cell r="K630" t="str">
            <v>جودة البيئة</v>
          </cell>
        </row>
        <row r="631">
          <cell r="A631">
            <v>379</v>
          </cell>
          <cell r="B631" t="str">
            <v>37</v>
          </cell>
          <cell r="D631" t="str">
            <v>REVENUE</v>
          </cell>
          <cell r="G631" t="str">
            <v>FALSE</v>
          </cell>
          <cell r="H631" t="str">
            <v>שירותים שונים לאיכות הסביבה</v>
          </cell>
          <cell r="I631" t="str">
            <v>Various Services to Environmental Protection</v>
          </cell>
          <cell r="K631" t="str">
            <v>خدمات أخرى لجودة البيئة</v>
          </cell>
        </row>
        <row r="632">
          <cell r="A632">
            <v>4</v>
          </cell>
          <cell r="D632" t="str">
            <v>REVENUE</v>
          </cell>
          <cell r="G632" t="str">
            <v>TRUE</v>
          </cell>
          <cell r="H632" t="str">
            <v>מפעלים</v>
          </cell>
          <cell r="I632" t="str">
            <v>Plants/Enterprises</v>
          </cell>
          <cell r="K632" t="str">
            <v>مصانع</v>
          </cell>
        </row>
        <row r="633">
          <cell r="A633">
            <v>41</v>
          </cell>
          <cell r="B633" t="str">
            <v>4</v>
          </cell>
          <cell r="D633" t="str">
            <v>REVENUE</v>
          </cell>
          <cell r="G633" t="str">
            <v>TRUE</v>
          </cell>
          <cell r="H633" t="str">
            <v>מים</v>
          </cell>
          <cell r="I633" t="str">
            <v>Water</v>
          </cell>
          <cell r="K633" t="str">
            <v>المياه</v>
          </cell>
        </row>
        <row r="634">
          <cell r="A634">
            <v>411</v>
          </cell>
          <cell r="B634" t="str">
            <v>41</v>
          </cell>
          <cell r="D634" t="str">
            <v>REVENUE</v>
          </cell>
          <cell r="G634" t="str">
            <v>FALSE</v>
          </cell>
          <cell r="H634" t="str">
            <v>מינהל המים</v>
          </cell>
          <cell r="I634" t="str">
            <v>Water Administration</v>
          </cell>
          <cell r="K634" t="str">
            <v>إدارة المياه</v>
          </cell>
        </row>
        <row r="635">
          <cell r="A635">
            <v>412</v>
          </cell>
          <cell r="B635" t="str">
            <v>41</v>
          </cell>
          <cell r="D635" t="str">
            <v>REVENUE</v>
          </cell>
          <cell r="G635" t="str">
            <v>FALSE</v>
          </cell>
          <cell r="H635" t="str">
            <v>גבייה</v>
          </cell>
          <cell r="I635" t="str">
            <v>Tax Collection</v>
          </cell>
          <cell r="K635" t="str">
            <v>جمع</v>
          </cell>
        </row>
        <row r="636">
          <cell r="A636">
            <v>413</v>
          </cell>
          <cell r="B636" t="str">
            <v>41</v>
          </cell>
          <cell r="D636" t="str">
            <v>REVENUE</v>
          </cell>
          <cell r="G636" t="str">
            <v>FALSE</v>
          </cell>
          <cell r="H636" t="str">
            <v>משק המים</v>
          </cell>
          <cell r="I636" t="str">
            <v>Water Economy</v>
          </cell>
          <cell r="K636" t="str">
            <v>تشغيل وصيانة المياه</v>
          </cell>
        </row>
        <row r="637">
          <cell r="A637">
            <v>4131</v>
          </cell>
          <cell r="B637" t="str">
            <v>413</v>
          </cell>
          <cell r="D637" t="str">
            <v>REVENUE</v>
          </cell>
          <cell r="G637" t="str">
            <v>FALSE</v>
          </cell>
          <cell r="H637" t="str">
            <v>אגרות מים (צריכה שוטפת)</v>
          </cell>
          <cell r="I637" t="str">
            <v>Water Fees (Consumption)</v>
          </cell>
          <cell r="K637" t="str">
            <v>شراء المياه</v>
          </cell>
        </row>
        <row r="638">
          <cell r="A638">
            <v>4132</v>
          </cell>
          <cell r="B638" t="str">
            <v>413</v>
          </cell>
          <cell r="D638" t="str">
            <v>REVENUE</v>
          </cell>
          <cell r="G638" t="str">
            <v>FALSE</v>
          </cell>
          <cell r="H638" t="str">
            <v>אגרות מים אחרות (מוני מים)</v>
          </cell>
          <cell r="I638" t="str">
            <v>Other Water Fees  (Water Meters)</v>
          </cell>
          <cell r="K638" t="str">
            <v>صيانة نظام إنتاج المياه</v>
          </cell>
        </row>
        <row r="639">
          <cell r="A639">
            <v>42</v>
          </cell>
          <cell r="B639" t="str">
            <v>4</v>
          </cell>
          <cell r="D639" t="str">
            <v>REVENUE</v>
          </cell>
          <cell r="G639" t="str">
            <v>TRUE</v>
          </cell>
          <cell r="H639" t="str">
            <v>בתי מטבחיים</v>
          </cell>
          <cell r="I639" t="str">
            <v>Slaughter Houses</v>
          </cell>
          <cell r="K639" t="str">
            <v>المسالخ</v>
          </cell>
        </row>
        <row r="640">
          <cell r="A640">
            <v>422</v>
          </cell>
          <cell r="B640" t="str">
            <v>42</v>
          </cell>
          <cell r="D640" t="str">
            <v>REVENUE</v>
          </cell>
          <cell r="G640" t="str">
            <v>FALSE</v>
          </cell>
          <cell r="H640" t="str">
            <v>בתי מטבחיים עירוניים</v>
          </cell>
          <cell r="I640" t="str">
            <v>Municipal Slaughter House</v>
          </cell>
          <cell r="K640" t="str">
            <v>المسالخ البلدية</v>
          </cell>
        </row>
        <row r="641">
          <cell r="A641">
            <v>423</v>
          </cell>
          <cell r="B641" t="str">
            <v>42</v>
          </cell>
          <cell r="D641" t="str">
            <v>REVENUE</v>
          </cell>
          <cell r="G641" t="str">
            <v>FALSE</v>
          </cell>
          <cell r="H641" t="str">
            <v>בתי מטבחיים באגוד ערים</v>
          </cell>
          <cell r="I641" t="str">
            <v>Associated Municipal Slaughter Houses</v>
          </cell>
          <cell r="K641" t="str">
            <v>مسالخ البلدية المرتبطة</v>
          </cell>
        </row>
        <row r="642">
          <cell r="A642">
            <v>43</v>
          </cell>
          <cell r="B642" t="str">
            <v>4</v>
          </cell>
          <cell r="D642" t="str">
            <v>REVENUE</v>
          </cell>
          <cell r="G642" t="str">
            <v>TRUE</v>
          </cell>
          <cell r="H642" t="str">
            <v>נכסים</v>
          </cell>
          <cell r="I642" t="str">
            <v>Properties</v>
          </cell>
          <cell r="K642" t="str">
            <v>ممتلكات</v>
          </cell>
        </row>
        <row r="643">
          <cell r="A643">
            <v>431</v>
          </cell>
          <cell r="B643" t="str">
            <v>43</v>
          </cell>
          <cell r="D643" t="str">
            <v>REVENUE</v>
          </cell>
          <cell r="G643" t="str">
            <v>FALSE</v>
          </cell>
          <cell r="H643" t="str">
            <v>מינהל הנכסים</v>
          </cell>
          <cell r="I643" t="str">
            <v>Properties Administration</v>
          </cell>
          <cell r="K643" t="str">
            <v>إدارة الممتلكات</v>
          </cell>
        </row>
        <row r="644">
          <cell r="A644">
            <v>432</v>
          </cell>
          <cell r="B644" t="str">
            <v>43</v>
          </cell>
          <cell r="D644" t="str">
            <v>REVENUE</v>
          </cell>
          <cell r="G644" t="str">
            <v>FALSE</v>
          </cell>
          <cell r="H644" t="str">
            <v>דירות</v>
          </cell>
          <cell r="I644" t="str">
            <v>Apartments</v>
          </cell>
          <cell r="K644" t="str">
            <v>الشقق</v>
          </cell>
        </row>
        <row r="645">
          <cell r="A645">
            <v>433</v>
          </cell>
          <cell r="B645" t="str">
            <v>43</v>
          </cell>
          <cell r="D645" t="str">
            <v>REVENUE</v>
          </cell>
          <cell r="G645" t="str">
            <v>FALSE</v>
          </cell>
          <cell r="H645" t="str">
            <v>משרדים ועסקים</v>
          </cell>
          <cell r="I645" t="str">
            <v>Offices and Businesses</v>
          </cell>
          <cell r="K645" t="str">
            <v>المكاتب والشركات</v>
          </cell>
        </row>
        <row r="646">
          <cell r="A646">
            <v>434</v>
          </cell>
          <cell r="B646" t="str">
            <v>43</v>
          </cell>
          <cell r="D646" t="str">
            <v>REVENUE</v>
          </cell>
          <cell r="G646" t="str">
            <v>FALSE</v>
          </cell>
          <cell r="H646" t="str">
            <v>מבני מלאכה ותעשיה</v>
          </cell>
          <cell r="I646" t="str">
            <v>Industrial and Workshop Buildings</v>
          </cell>
          <cell r="K646" t="str">
            <v>ورشة عمل والصناعة</v>
          </cell>
        </row>
        <row r="647">
          <cell r="A647">
            <v>435</v>
          </cell>
          <cell r="B647" t="str">
            <v>43</v>
          </cell>
          <cell r="D647" t="str">
            <v>REVENUE</v>
          </cell>
          <cell r="G647" t="str">
            <v>FALSE</v>
          </cell>
          <cell r="H647" t="str">
            <v>קרקעות</v>
          </cell>
          <cell r="I647" t="str">
            <v>Land</v>
          </cell>
          <cell r="K647" t="str">
            <v>الأراضي</v>
          </cell>
        </row>
        <row r="648">
          <cell r="A648">
            <v>436</v>
          </cell>
          <cell r="B648" t="str">
            <v>43</v>
          </cell>
          <cell r="D648" t="str">
            <v>REVENUE</v>
          </cell>
          <cell r="G648" t="str">
            <v>FALSE</v>
          </cell>
          <cell r="H648" t="str">
            <v>אכסניות נוער</v>
          </cell>
          <cell r="I648" t="str">
            <v>Youth Hostels</v>
          </cell>
          <cell r="K648" t="str">
            <v>بيوت الشباب</v>
          </cell>
        </row>
        <row r="649">
          <cell r="A649">
            <v>437</v>
          </cell>
          <cell r="B649" t="str">
            <v>43</v>
          </cell>
          <cell r="D649" t="str">
            <v>REVENUE</v>
          </cell>
          <cell r="G649" t="str">
            <v>FALSE</v>
          </cell>
          <cell r="H649" t="str">
            <v>שווקים</v>
          </cell>
          <cell r="I649" t="str">
            <v>Markets</v>
          </cell>
          <cell r="K649" t="str">
            <v>الأسواق</v>
          </cell>
        </row>
        <row r="650">
          <cell r="A650">
            <v>438</v>
          </cell>
          <cell r="B650" t="str">
            <v>43</v>
          </cell>
          <cell r="D650" t="str">
            <v>REVENUE</v>
          </cell>
          <cell r="G650" t="str">
            <v>FALSE</v>
          </cell>
          <cell r="H650" t="str">
            <v>משרדי הרשות</v>
          </cell>
          <cell r="I650" t="str">
            <v>Municipality Offices</v>
          </cell>
          <cell r="K650" t="str">
            <v>مكاتب السلطة</v>
          </cell>
        </row>
        <row r="651">
          <cell r="A651">
            <v>439</v>
          </cell>
          <cell r="B651" t="str">
            <v>43</v>
          </cell>
          <cell r="D651" t="str">
            <v>REVENUE</v>
          </cell>
          <cell r="G651" t="str">
            <v>FALSE</v>
          </cell>
          <cell r="H651" t="str">
            <v>נכסים אחרים</v>
          </cell>
          <cell r="I651" t="str">
            <v>Other properties</v>
          </cell>
          <cell r="K651" t="str">
            <v>ممتلكات أخرى</v>
          </cell>
        </row>
        <row r="652">
          <cell r="A652">
            <v>44</v>
          </cell>
          <cell r="B652" t="str">
            <v>4</v>
          </cell>
          <cell r="D652" t="str">
            <v>REVENUE</v>
          </cell>
          <cell r="G652" t="str">
            <v>TRUE</v>
          </cell>
          <cell r="H652" t="str">
            <v>תחבורה</v>
          </cell>
          <cell r="I652" t="str">
            <v>Transportation</v>
          </cell>
          <cell r="K652" t="str">
            <v>وسيلة نقل</v>
          </cell>
        </row>
        <row r="653">
          <cell r="A653">
            <v>441</v>
          </cell>
          <cell r="B653" t="str">
            <v>44</v>
          </cell>
          <cell r="D653" t="str">
            <v>REVENUE</v>
          </cell>
          <cell r="G653" t="str">
            <v>FALSE</v>
          </cell>
          <cell r="H653" t="str">
            <v>אגף רכב</v>
          </cell>
          <cell r="I653" t="str">
            <v>Transportation administration</v>
          </cell>
        </row>
        <row r="654">
          <cell r="A654">
            <v>442</v>
          </cell>
          <cell r="B654" t="str">
            <v>44</v>
          </cell>
          <cell r="D654" t="str">
            <v>REVENUE</v>
          </cell>
          <cell r="G654" t="str">
            <v>FALSE</v>
          </cell>
          <cell r="H654" t="str">
            <v>אוטובוסים</v>
          </cell>
          <cell r="I654" t="str">
            <v>Busses</v>
          </cell>
          <cell r="K654" t="str">
            <v>الباصات</v>
          </cell>
        </row>
        <row r="655">
          <cell r="A655">
            <v>4421</v>
          </cell>
          <cell r="B655" t="str">
            <v>442</v>
          </cell>
          <cell r="D655" t="str">
            <v>REVENUE</v>
          </cell>
          <cell r="G655" t="str">
            <v>FALSE</v>
          </cell>
          <cell r="H655" t="str">
            <v>שרות אוטובוסים בהפעלת הרשות</v>
          </cell>
          <cell r="I655" t="str">
            <v>Bus Service Municipality-Operated</v>
          </cell>
          <cell r="K655" t="str">
            <v>خدمة خدمة بتشغيل السلطة</v>
          </cell>
        </row>
        <row r="656">
          <cell r="A656">
            <v>4422</v>
          </cell>
          <cell r="B656" t="str">
            <v>442</v>
          </cell>
          <cell r="D656" t="str">
            <v>REVENUE</v>
          </cell>
          <cell r="G656" t="str">
            <v>FALSE</v>
          </cell>
          <cell r="H656" t="str">
            <v>שרות אוטובוסים ציבוריים</v>
          </cell>
          <cell r="I656" t="str">
            <v>Public Bus Service</v>
          </cell>
          <cell r="K656" t="str">
            <v>خدمة الباصات العامة</v>
          </cell>
        </row>
        <row r="657">
          <cell r="A657">
            <v>4423</v>
          </cell>
          <cell r="B657" t="str">
            <v>442</v>
          </cell>
          <cell r="D657" t="str">
            <v>REVENUE</v>
          </cell>
          <cell r="G657" t="str">
            <v>FALSE</v>
          </cell>
          <cell r="H657" t="str">
            <v>תחנות אוטובוסים</v>
          </cell>
          <cell r="I657" t="str">
            <v>Bus Stations</v>
          </cell>
          <cell r="K657" t="str">
            <v>محطات الباصات</v>
          </cell>
        </row>
        <row r="658">
          <cell r="A658">
            <v>443</v>
          </cell>
          <cell r="B658" t="str">
            <v>44</v>
          </cell>
          <cell r="D658" t="str">
            <v>REVENUE</v>
          </cell>
          <cell r="G658" t="str">
            <v>FALSE</v>
          </cell>
          <cell r="H658" t="str">
            <v>חניה למכוניות</v>
          </cell>
          <cell r="I658" t="str">
            <v>Car Parking</v>
          </cell>
          <cell r="K658" t="str">
            <v>مواقف للسيارات</v>
          </cell>
        </row>
        <row r="659">
          <cell r="A659">
            <v>4431</v>
          </cell>
          <cell r="B659" t="str">
            <v>443</v>
          </cell>
          <cell r="D659" t="str">
            <v>REVENUE</v>
          </cell>
          <cell r="G659" t="str">
            <v>FALSE</v>
          </cell>
          <cell r="H659" t="str">
            <v>מגרשי חניה</v>
          </cell>
          <cell r="I659" t="str">
            <v>Parking Lots</v>
          </cell>
          <cell r="K659" t="str">
            <v>مواقف</v>
          </cell>
        </row>
        <row r="660">
          <cell r="A660">
            <v>4432</v>
          </cell>
          <cell r="B660" t="str">
            <v>443</v>
          </cell>
          <cell r="D660" t="str">
            <v>REVENUE</v>
          </cell>
          <cell r="G660" t="str">
            <v>FALSE</v>
          </cell>
          <cell r="H660" t="str">
            <v>כרטיסי חניה ומדחנים</v>
          </cell>
          <cell r="I660" t="str">
            <v>Parking Cards and Street Meters</v>
          </cell>
          <cell r="K660" t="str">
            <v>تذاكر وقوف السيارات وعدادات مواقف السيارات</v>
          </cell>
        </row>
        <row r="661">
          <cell r="A661">
            <v>444</v>
          </cell>
          <cell r="B661" t="str">
            <v>44</v>
          </cell>
          <cell r="D661" t="str">
            <v>REVENUE</v>
          </cell>
          <cell r="G661" t="str">
            <v>FALSE</v>
          </cell>
          <cell r="H661" t="str">
            <v>חניה למוניות</v>
          </cell>
          <cell r="I661" t="str">
            <v>Taxi Parking Lots</v>
          </cell>
          <cell r="K661" t="str">
            <v>مواقف لسيارات الأجرة</v>
          </cell>
        </row>
        <row r="662">
          <cell r="A662">
            <v>445</v>
          </cell>
          <cell r="B662" t="str">
            <v>44</v>
          </cell>
          <cell r="D662" t="str">
            <v>REVENUE</v>
          </cell>
          <cell r="G662" t="str">
            <v>FALSE</v>
          </cell>
          <cell r="H662" t="str">
            <v>רכבות</v>
          </cell>
          <cell r="I662" t="str">
            <v>Trains</v>
          </cell>
          <cell r="K662" t="str">
            <v>القطارات</v>
          </cell>
        </row>
        <row r="663">
          <cell r="A663">
            <v>45</v>
          </cell>
          <cell r="B663" t="str">
            <v>4</v>
          </cell>
          <cell r="D663" t="str">
            <v>REVENUE</v>
          </cell>
          <cell r="G663" t="str">
            <v>TRUE</v>
          </cell>
          <cell r="H663" t="str">
            <v>מפעלי תעסוקה</v>
          </cell>
          <cell r="I663" t="str">
            <v>Occupational Plants</v>
          </cell>
          <cell r="K663" t="str">
            <v>مصانع توظيف</v>
          </cell>
        </row>
        <row r="664">
          <cell r="A664">
            <v>46</v>
          </cell>
          <cell r="B664" t="str">
            <v>4</v>
          </cell>
          <cell r="D664" t="str">
            <v>REVENUE</v>
          </cell>
          <cell r="G664" t="str">
            <v>TRUE</v>
          </cell>
          <cell r="H664" t="str">
            <v>חשמל</v>
          </cell>
          <cell r="I664" t="str">
            <v>Electricity</v>
          </cell>
          <cell r="K664" t="str">
            <v>كهرباء</v>
          </cell>
        </row>
        <row r="665">
          <cell r="A665">
            <v>47</v>
          </cell>
          <cell r="B665" t="str">
            <v>4</v>
          </cell>
          <cell r="D665" t="str">
            <v>REVENUE</v>
          </cell>
          <cell r="G665" t="str">
            <v>TRUE</v>
          </cell>
          <cell r="H665" t="str">
            <v>מפעל הביוב</v>
          </cell>
          <cell r="I665" t="str">
            <v>Sewage Plant</v>
          </cell>
          <cell r="K665" t="str">
            <v>مصنع لمياه الصرف الصحي</v>
          </cell>
        </row>
        <row r="666">
          <cell r="A666">
            <v>471</v>
          </cell>
          <cell r="B666" t="str">
            <v>47</v>
          </cell>
          <cell r="D666" t="str">
            <v>REVENUE</v>
          </cell>
          <cell r="G666" t="str">
            <v>FALSE</v>
          </cell>
          <cell r="H666" t="str">
            <v>מינהל הביוב</v>
          </cell>
          <cell r="I666" t="str">
            <v>Sewage Administration</v>
          </cell>
          <cell r="K666" t="str">
            <v>إدارة مياه الصرف الصحي</v>
          </cell>
        </row>
        <row r="667">
          <cell r="A667">
            <v>472</v>
          </cell>
          <cell r="B667" t="str">
            <v>47</v>
          </cell>
          <cell r="D667" t="str">
            <v>REVENUE</v>
          </cell>
          <cell r="G667" t="str">
            <v>FALSE</v>
          </cell>
          <cell r="H667" t="str">
            <v>ביוב עירוני</v>
          </cell>
          <cell r="I667" t="str">
            <v>Municipal Sewage</v>
          </cell>
          <cell r="K667" t="str">
            <v>مياه الصرف الصحي في المناطق الحضرية</v>
          </cell>
        </row>
        <row r="668">
          <cell r="A668">
            <v>473</v>
          </cell>
          <cell r="B668" t="str">
            <v>47</v>
          </cell>
          <cell r="D668" t="str">
            <v>REVENUE</v>
          </cell>
          <cell r="G668" t="str">
            <v>FALSE</v>
          </cell>
          <cell r="H668" t="str">
            <v>טיהור מי ביוב</v>
          </cell>
          <cell r="I668" t="str">
            <v>Sewage Purification</v>
          </cell>
          <cell r="K668" t="str">
            <v>اعاده تدوير مياه الصرف الصحي</v>
          </cell>
        </row>
        <row r="669">
          <cell r="A669">
            <v>474</v>
          </cell>
          <cell r="B669" t="str">
            <v>47</v>
          </cell>
          <cell r="D669" t="str">
            <v>REVENUE</v>
          </cell>
          <cell r="G669" t="str">
            <v>FALSE</v>
          </cell>
          <cell r="H669" t="str">
            <v>ריקון בורות שופכין</v>
          </cell>
          <cell r="I669" t="str">
            <v>Cesspool Drainage</v>
          </cell>
          <cell r="K669" t="str">
            <v>تفريغ حفر النفايات</v>
          </cell>
        </row>
        <row r="670">
          <cell r="A670">
            <v>48</v>
          </cell>
          <cell r="B670" t="str">
            <v>4</v>
          </cell>
          <cell r="D670" t="str">
            <v>REVENUE</v>
          </cell>
          <cell r="G670" t="str">
            <v>TRUE</v>
          </cell>
          <cell r="H670" t="str">
            <v>מפעלים אחרים</v>
          </cell>
          <cell r="I670" t="str">
            <v>Other Plants</v>
          </cell>
          <cell r="K670" t="str">
            <v>مصانع أخرى</v>
          </cell>
        </row>
        <row r="671">
          <cell r="A671">
            <v>5</v>
          </cell>
          <cell r="D671" t="str">
            <v>REVENUE</v>
          </cell>
          <cell r="G671" t="str">
            <v>TRUE</v>
          </cell>
          <cell r="H671" t="str">
            <v>תקבולים בלתי רגילים</v>
          </cell>
          <cell r="I671" t="str">
            <v>Unusual Payments</v>
          </cell>
          <cell r="K671" t="str">
            <v>مدفوعات غير عادية</v>
          </cell>
        </row>
        <row r="672">
          <cell r="A672">
            <v>51</v>
          </cell>
          <cell r="B672" t="str">
            <v>5</v>
          </cell>
          <cell r="D672" t="str">
            <v>REVENUE</v>
          </cell>
          <cell r="G672" t="str">
            <v>TRUE</v>
          </cell>
          <cell r="H672" t="str">
            <v>ריבית והחזר הוצאות משנים קודמות</v>
          </cell>
          <cell r="I672" t="str">
            <v>Previous Years Interest and Expenses Returns</v>
          </cell>
          <cell r="K672" t="str">
            <v>الفائدة وسداد المصروفات من السنوات السابقة</v>
          </cell>
        </row>
        <row r="673">
          <cell r="A673">
            <v>511</v>
          </cell>
          <cell r="B673" t="str">
            <v>51</v>
          </cell>
          <cell r="D673" t="str">
            <v>REVENUE</v>
          </cell>
          <cell r="G673" t="str">
            <v>FALSE</v>
          </cell>
          <cell r="H673" t="str">
            <v>ריבית ודיבידנדים</v>
          </cell>
          <cell r="I673" t="str">
            <v>Interest and Dividends</v>
          </cell>
          <cell r="K673" t="str">
            <v>الفوائد والأرباح</v>
          </cell>
        </row>
        <row r="674">
          <cell r="A674">
            <v>513</v>
          </cell>
          <cell r="B674" t="str">
            <v>51</v>
          </cell>
          <cell r="D674" t="str">
            <v>REVENUE</v>
          </cell>
          <cell r="G674" t="str">
            <v>FALSE</v>
          </cell>
          <cell r="H674" t="str">
            <v>תקבולים מהחזר הוצאות משנים קודמות</v>
          </cell>
          <cell r="I674" t="str">
            <v>Revenues from Previous Years Expenses Returns</v>
          </cell>
          <cell r="K674" t="str">
            <v>العائدات من سداد نفقات من السنوات السابقة</v>
          </cell>
        </row>
        <row r="675">
          <cell r="A675">
            <v>59</v>
          </cell>
          <cell r="B675" t="str">
            <v>5</v>
          </cell>
          <cell r="D675" t="str">
            <v>REVENUE</v>
          </cell>
          <cell r="G675" t="str">
            <v>TRUE</v>
          </cell>
          <cell r="H675" t="str">
            <v>החזר מקרנות והכנסות מיוחדות</v>
          </cell>
          <cell r="I675" t="str">
            <v>Returns from Funds and Special Revenues</v>
          </cell>
          <cell r="K675" t="str">
            <v>عائدات من الأموال والإيرادات الخاصة</v>
          </cell>
        </row>
        <row r="676">
          <cell r="A676">
            <v>591</v>
          </cell>
          <cell r="B676" t="str">
            <v>59</v>
          </cell>
          <cell r="D676" t="str">
            <v>REVENUE</v>
          </cell>
          <cell r="G676" t="str">
            <v>TRUE</v>
          </cell>
          <cell r="H676" t="str">
            <v>החזרות מקרנות</v>
          </cell>
          <cell r="I676" t="str">
            <v>Returns from Funds</v>
          </cell>
          <cell r="K676" t="str">
            <v>اعادات من الأموال</v>
          </cell>
        </row>
        <row r="677">
          <cell r="A677">
            <v>5911</v>
          </cell>
          <cell r="B677" t="str">
            <v>591</v>
          </cell>
          <cell r="D677" t="str">
            <v>REVENUE</v>
          </cell>
          <cell r="G677" t="str">
            <v>FALSE</v>
          </cell>
          <cell r="H677" t="str">
            <v>החזרות מקרן למחסנים</v>
          </cell>
          <cell r="I677" t="str">
            <v>Returns from Storage Fund</v>
          </cell>
          <cell r="K677" t="str">
            <v>عوائد من صندوق التخزين</v>
          </cell>
        </row>
        <row r="678">
          <cell r="A678">
            <v>5912</v>
          </cell>
          <cell r="B678" t="str">
            <v>591</v>
          </cell>
          <cell r="D678" t="str">
            <v>REVENUE</v>
          </cell>
          <cell r="G678" t="str">
            <v>FALSE</v>
          </cell>
          <cell r="H678" t="str">
            <v>החזרות מקרו למניות</v>
          </cell>
          <cell r="I678" t="str">
            <v>Returns from Shares Fund</v>
          </cell>
          <cell r="K678" t="str">
            <v>عوائد من صندوق أسهم</v>
          </cell>
        </row>
        <row r="679">
          <cell r="A679">
            <v>5913</v>
          </cell>
          <cell r="B679" t="str">
            <v>591</v>
          </cell>
          <cell r="D679" t="str">
            <v>REVENUE</v>
          </cell>
          <cell r="G679" t="str">
            <v>FALSE</v>
          </cell>
          <cell r="H679" t="str">
            <v>החזרות מקרן הלוואות לעובדים</v>
          </cell>
          <cell r="I679" t="str">
            <v>Paybacks from Employee Loan Fund</v>
          </cell>
          <cell r="K679" t="str">
            <v>عوائد من صندوق القروض للموظفين</v>
          </cell>
        </row>
        <row r="680">
          <cell r="A680">
            <v>5914</v>
          </cell>
          <cell r="B680" t="str">
            <v>591</v>
          </cell>
          <cell r="D680" t="str">
            <v>REVENUE</v>
          </cell>
          <cell r="G680" t="str">
            <v>FALSE</v>
          </cell>
          <cell r="H680" t="str">
            <v>החזרות מקרך גמ״ח לועדים מקומיים</v>
          </cell>
          <cell r="I680" t="str">
            <v>Paybacks from Local Employee Representative Non-Profit Help Fund</v>
          </cell>
          <cell r="K680" t="str">
            <v>عوائد من صندوق اللجان المحلية</v>
          </cell>
        </row>
        <row r="681">
          <cell r="A681">
            <v>5915</v>
          </cell>
          <cell r="B681" t="str">
            <v>591</v>
          </cell>
          <cell r="D681" t="str">
            <v>REVENUE</v>
          </cell>
          <cell r="G681" t="str">
            <v>FALSE</v>
          </cell>
          <cell r="H681" t="str">
            <v>החזרות מקרן לחידוש רכב וציוד</v>
          </cell>
          <cell r="I681" t="str">
            <v>Returns from Vehicle and Equipment Renewal</v>
          </cell>
          <cell r="K681" t="str">
            <v>عوائد من صندوق تجديد وتأجير المعدات</v>
          </cell>
        </row>
        <row r="682">
          <cell r="A682">
            <v>5916</v>
          </cell>
          <cell r="B682" t="str">
            <v>591</v>
          </cell>
          <cell r="D682" t="str">
            <v>REVENUE</v>
          </cell>
          <cell r="G682" t="str">
            <v>FALSE</v>
          </cell>
          <cell r="H682" t="str">
            <v>החזרות מקרן לשיכונים</v>
          </cell>
          <cell r="I682" t="str">
            <v>Returns from Housing Fund</v>
          </cell>
          <cell r="K682" t="str">
            <v>عوائد من صندوق الأحياء</v>
          </cell>
        </row>
        <row r="683">
          <cell r="A683">
            <v>5919</v>
          </cell>
          <cell r="B683" t="str">
            <v>591</v>
          </cell>
          <cell r="D683" t="str">
            <v>REVENUE</v>
          </cell>
          <cell r="G683" t="str">
            <v>FALSE</v>
          </cell>
          <cell r="H683" t="str">
            <v>החזרות מקרנות אחרות</v>
          </cell>
          <cell r="I683" t="str">
            <v>Returns from other funds</v>
          </cell>
          <cell r="K683" t="str">
            <v>عوائد من صنادبق اخرى</v>
          </cell>
        </row>
        <row r="684">
          <cell r="A684">
            <v>594</v>
          </cell>
          <cell r="B684" t="str">
            <v>59</v>
          </cell>
          <cell r="D684" t="str">
            <v>REVENUE</v>
          </cell>
          <cell r="G684" t="str">
            <v>TRUE</v>
          </cell>
          <cell r="H684" t="str">
            <v>הכנסות מיוחדות ובלתי נצפות מראש</v>
          </cell>
          <cell r="I684" t="str">
            <v>Special and Unforeseeable Revenues</v>
          </cell>
          <cell r="K684" t="str">
            <v>دخل خاص غير المخطط له</v>
          </cell>
        </row>
        <row r="685">
          <cell r="A685">
            <v>599</v>
          </cell>
          <cell r="B685" t="str">
            <v>59</v>
          </cell>
          <cell r="D685" t="str">
            <v>REVENUE</v>
          </cell>
          <cell r="G685" t="str">
            <v>TRUE</v>
          </cell>
          <cell r="H685" t="str">
            <v>הכנסות לכיסוי גרעון</v>
          </cell>
          <cell r="I685" t="str">
            <v>Revenues for Deficit Recovery</v>
          </cell>
          <cell r="K685" t="str">
            <v>الإيرادات لتغطية العجز</v>
          </cell>
        </row>
        <row r="686">
          <cell r="A686">
            <v>5991</v>
          </cell>
          <cell r="B686" t="str">
            <v>599</v>
          </cell>
          <cell r="D686" t="str">
            <v>REVENUE</v>
          </cell>
          <cell r="G686" t="str">
            <v>FALSE</v>
          </cell>
          <cell r="H686" t="str">
            <v>העברת מענק לכיסוי גרעון מצטבר</v>
          </cell>
          <cell r="I686" t="str">
            <v>Transfer of Grant for Cumulative Deficit Recovery</v>
          </cell>
          <cell r="K686" t="str">
            <v>نقل منح لتغطية العجز المتراكم</v>
          </cell>
        </row>
        <row r="687">
          <cell r="A687">
            <v>5992</v>
          </cell>
          <cell r="B687" t="str">
            <v>599</v>
          </cell>
          <cell r="D687" t="str">
            <v>REVENUE</v>
          </cell>
          <cell r="G687" t="str">
            <v>FALSE</v>
          </cell>
          <cell r="H687" t="str">
            <v>יתרה מתקציבים רגילים קודמים</v>
          </cell>
          <cell r="I687" t="str">
            <v>Balance from Regular Budgets</v>
          </cell>
          <cell r="K687" t="str">
            <v>موازنة من ميزانيات العادية السابقة</v>
          </cell>
        </row>
        <row r="688">
          <cell r="A688">
            <v>5999</v>
          </cell>
          <cell r="B688" t="str">
            <v>599</v>
          </cell>
          <cell r="D688" t="str">
            <v>REVENUE</v>
          </cell>
          <cell r="G688" t="str">
            <v>FALSE</v>
          </cell>
          <cell r="H688" t="str">
            <v>הלוואות לאיזון התקציב הרגיל</v>
          </cell>
          <cell r="I688" t="str">
            <v>Loans for Regular Budget Balancing</v>
          </cell>
          <cell r="K688" t="str">
            <v>القروض لتوازن الميزانية  العادية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0C00A-5A55-49AE-B589-9A4233C605D2}">
  <dimension ref="A1:BQ104"/>
  <sheetViews>
    <sheetView rightToLeft="1" topLeftCell="BC1" zoomScale="85" zoomScaleNormal="85" workbookViewId="0">
      <selection activeCell="BO25" sqref="BO25"/>
    </sheetView>
  </sheetViews>
  <sheetFormatPr defaultRowHeight="15"/>
  <cols>
    <col min="1" max="1" width="14.140625" bestFit="1" customWidth="1"/>
    <col min="2" max="2" width="9.28515625" bestFit="1" customWidth="1"/>
    <col min="3" max="3" width="8.5703125" bestFit="1" customWidth="1"/>
    <col min="4" max="4" width="12.42578125" bestFit="1" customWidth="1"/>
    <col min="5" max="6" width="18.140625" bestFit="1" customWidth="1"/>
    <col min="7" max="7" width="9.42578125" customWidth="1"/>
    <col min="8" max="20" width="6.28515625" bestFit="1" customWidth="1"/>
    <col min="21" max="21" width="5.5703125" bestFit="1" customWidth="1"/>
    <col min="22" max="22" width="18.85546875" bestFit="1" customWidth="1"/>
    <col min="24" max="24" width="17.7109375" bestFit="1" customWidth="1"/>
    <col min="25" max="25" width="5" bestFit="1" customWidth="1"/>
    <col min="26" max="26" width="5.140625" bestFit="1" customWidth="1"/>
    <col min="27" max="27" width="6.7109375" bestFit="1" customWidth="1"/>
    <col min="28" max="28" width="5.140625" bestFit="1" customWidth="1"/>
    <col min="29" max="29" width="6.85546875" bestFit="1" customWidth="1"/>
    <col min="30" max="30" width="9.7109375" bestFit="1" customWidth="1"/>
    <col min="31" max="31" width="6" bestFit="1" customWidth="1"/>
    <col min="32" max="32" width="5" bestFit="1" customWidth="1"/>
    <col min="33" max="33" width="21.85546875" customWidth="1"/>
    <col min="34" max="34" width="22.85546875" bestFit="1" customWidth="1"/>
    <col min="35" max="35" width="22.85546875" customWidth="1"/>
    <col min="36" max="36" width="24.85546875" bestFit="1" customWidth="1"/>
    <col min="45" max="45" width="13.28515625" bestFit="1" customWidth="1"/>
    <col min="47" max="47" width="10.5703125" bestFit="1" customWidth="1"/>
    <col min="50" max="50" width="17.85546875" bestFit="1" customWidth="1"/>
    <col min="51" max="53" width="14" bestFit="1" customWidth="1"/>
    <col min="54" max="54" width="12" bestFit="1" customWidth="1"/>
    <col min="55" max="55" width="10.28515625" bestFit="1" customWidth="1"/>
    <col min="56" max="58" width="12.85546875" bestFit="1" customWidth="1"/>
    <col min="59" max="59" width="12.85546875" customWidth="1"/>
    <col min="60" max="60" width="12.28515625" bestFit="1" customWidth="1"/>
    <col min="61" max="61" width="6.7109375" bestFit="1" customWidth="1"/>
    <col min="62" max="62" width="31.140625" bestFit="1" customWidth="1"/>
    <col min="63" max="63" width="33" bestFit="1" customWidth="1"/>
    <col min="64" max="64" width="26.7109375" bestFit="1" customWidth="1"/>
    <col min="65" max="65" width="12" bestFit="1" customWidth="1"/>
  </cols>
  <sheetData>
    <row r="1" spans="1:69">
      <c r="A1" s="130" t="s">
        <v>90</v>
      </c>
      <c r="B1" s="132" t="s">
        <v>89</v>
      </c>
      <c r="C1" s="130" t="s">
        <v>88</v>
      </c>
      <c r="D1" s="132" t="s">
        <v>87</v>
      </c>
      <c r="E1" s="132" t="s">
        <v>86</v>
      </c>
      <c r="F1" s="134" t="s">
        <v>85</v>
      </c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6"/>
      <c r="V1" s="24"/>
      <c r="AJ1" s="129" t="s">
        <v>84</v>
      </c>
      <c r="AK1" s="129"/>
      <c r="AL1" s="129"/>
      <c r="AM1" s="129"/>
      <c r="AN1" s="129"/>
      <c r="AO1" s="129"/>
      <c r="AP1" s="129"/>
      <c r="AQ1" s="129"/>
      <c r="AR1" s="129"/>
      <c r="AX1" s="129" t="s">
        <v>256</v>
      </c>
      <c r="AY1" s="129"/>
      <c r="AZ1" s="129"/>
      <c r="BA1" s="129"/>
      <c r="BB1" s="129"/>
      <c r="BC1" s="129"/>
      <c r="BD1" s="129"/>
      <c r="BE1" s="129"/>
      <c r="BF1" s="129"/>
      <c r="BG1" s="25"/>
    </row>
    <row r="2" spans="1:69">
      <c r="A2" s="131"/>
      <c r="B2" s="133"/>
      <c r="C2" s="131"/>
      <c r="D2" s="133"/>
      <c r="E2" s="133"/>
      <c r="F2" s="12" t="s">
        <v>34</v>
      </c>
      <c r="G2" s="7" t="s">
        <v>25</v>
      </c>
      <c r="H2" s="7" t="s">
        <v>33</v>
      </c>
      <c r="I2" s="7" t="s">
        <v>32</v>
      </c>
      <c r="J2" s="7" t="s">
        <v>31</v>
      </c>
      <c r="K2" s="7" t="s">
        <v>30</v>
      </c>
      <c r="L2" s="7" t="s">
        <v>29</v>
      </c>
      <c r="M2" s="7" t="s">
        <v>1</v>
      </c>
      <c r="N2" s="7" t="s">
        <v>0</v>
      </c>
      <c r="O2" s="7" t="s">
        <v>28</v>
      </c>
      <c r="P2" s="7" t="s">
        <v>27</v>
      </c>
      <c r="Q2" s="7" t="s">
        <v>26</v>
      </c>
      <c r="R2" s="7" t="s">
        <v>83</v>
      </c>
      <c r="S2" s="7" t="s">
        <v>82</v>
      </c>
      <c r="T2" s="7" t="s">
        <v>81</v>
      </c>
      <c r="U2" s="7" t="s">
        <v>80</v>
      </c>
      <c r="V2" s="4" t="s">
        <v>79</v>
      </c>
      <c r="W2" s="4" t="s">
        <v>78</v>
      </c>
      <c r="X2" s="23" t="s">
        <v>77</v>
      </c>
      <c r="Y2" s="23" t="s">
        <v>76</v>
      </c>
      <c r="Z2" s="23" t="s">
        <v>75</v>
      </c>
      <c r="AA2" s="23" t="s">
        <v>74</v>
      </c>
      <c r="AB2" s="23" t="s">
        <v>73</v>
      </c>
      <c r="AC2" s="23" t="s">
        <v>72</v>
      </c>
      <c r="AD2" s="23" t="s">
        <v>71</v>
      </c>
      <c r="AE2" s="4" t="s">
        <v>70</v>
      </c>
      <c r="AF2" s="4" t="s">
        <v>69</v>
      </c>
      <c r="AG2" s="25" t="s">
        <v>343</v>
      </c>
      <c r="AH2" s="64" t="s">
        <v>397</v>
      </c>
      <c r="AI2" s="64" t="s">
        <v>325</v>
      </c>
      <c r="AJ2" s="23" t="s">
        <v>77</v>
      </c>
      <c r="AK2" s="23" t="s">
        <v>76</v>
      </c>
      <c r="AL2" s="23" t="s">
        <v>75</v>
      </c>
      <c r="AM2" s="23" t="s">
        <v>74</v>
      </c>
      <c r="AN2" s="23" t="s">
        <v>73</v>
      </c>
      <c r="AO2" s="23" t="s">
        <v>72</v>
      </c>
      <c r="AP2" s="23" t="s">
        <v>71</v>
      </c>
      <c r="AQ2" s="4" t="s">
        <v>70</v>
      </c>
      <c r="AR2" s="4" t="s">
        <v>69</v>
      </c>
      <c r="AS2" s="4" t="s">
        <v>68</v>
      </c>
      <c r="AX2" s="23" t="s">
        <v>78</v>
      </c>
      <c r="AY2" s="23" t="s">
        <v>76</v>
      </c>
      <c r="AZ2" s="23" t="s">
        <v>75</v>
      </c>
      <c r="BA2" s="23" t="s">
        <v>74</v>
      </c>
      <c r="BB2" s="23" t="s">
        <v>73</v>
      </c>
      <c r="BC2" s="23" t="s">
        <v>72</v>
      </c>
      <c r="BD2" s="23" t="s">
        <v>71</v>
      </c>
      <c r="BE2" s="25" t="s">
        <v>70</v>
      </c>
      <c r="BF2" s="25" t="s">
        <v>69</v>
      </c>
      <c r="BG2" s="25" t="s">
        <v>258</v>
      </c>
      <c r="BH2" s="64" t="s">
        <v>257</v>
      </c>
      <c r="BI2" s="64"/>
      <c r="BJ2" s="64" t="s">
        <v>1178</v>
      </c>
      <c r="BL2" s="64" t="s">
        <v>1181</v>
      </c>
      <c r="BM2" s="64" t="s">
        <v>1182</v>
      </c>
      <c r="BO2" s="64" t="s">
        <v>1183</v>
      </c>
    </row>
    <row r="3" spans="1:69">
      <c r="A3" s="22">
        <v>140</v>
      </c>
      <c r="B3" s="22">
        <v>6900</v>
      </c>
      <c r="C3" s="22" t="s">
        <v>37</v>
      </c>
      <c r="D3" s="22" t="s">
        <v>67</v>
      </c>
      <c r="E3" s="21">
        <v>100764</v>
      </c>
      <c r="F3" s="21">
        <v>8484</v>
      </c>
      <c r="G3" s="21">
        <v>8576</v>
      </c>
      <c r="H3" s="21">
        <v>7116</v>
      </c>
      <c r="I3" s="21">
        <v>5920</v>
      </c>
      <c r="J3" s="21">
        <v>5136</v>
      </c>
      <c r="K3" s="21">
        <v>4833</v>
      </c>
      <c r="L3" s="21">
        <v>5690</v>
      </c>
      <c r="M3" s="21">
        <v>7290</v>
      </c>
      <c r="N3" s="21">
        <v>7971</v>
      </c>
      <c r="O3" s="21">
        <v>6395</v>
      </c>
      <c r="P3" s="21">
        <v>4776</v>
      </c>
      <c r="Q3" s="21">
        <v>4637</v>
      </c>
      <c r="R3" s="21">
        <v>5241</v>
      </c>
      <c r="S3" s="21">
        <v>6300</v>
      </c>
      <c r="T3" s="21">
        <v>5142</v>
      </c>
      <c r="U3" s="21">
        <v>7255</v>
      </c>
      <c r="V3" s="18">
        <f>W3/$E$3</f>
        <v>1</v>
      </c>
      <c r="W3" s="15">
        <f>E3</f>
        <v>100764</v>
      </c>
      <c r="X3">
        <f>ROUNDUP(F3*3/5,0)</f>
        <v>5091</v>
      </c>
      <c r="Y3">
        <f>ROUNDUP(F3*2/5+G3*0.25,0)</f>
        <v>5538</v>
      </c>
      <c r="Z3">
        <f>ROUNDUP(G3*0.75+H3*2/5,0)</f>
        <v>9279</v>
      </c>
      <c r="AA3">
        <f>ROUNDUP(H3*3/5,0)</f>
        <v>4270</v>
      </c>
      <c r="AB3">
        <f>ROUNDUP(I3*0.25,0)</f>
        <v>1480</v>
      </c>
      <c r="AC3" s="15">
        <f>E3-AD3-AB3-AA3-Z3-Y3-X3</f>
        <v>56409</v>
      </c>
      <c r="AD3" s="15">
        <f>S3+T3+U3</f>
        <v>18697</v>
      </c>
      <c r="AE3">
        <f>SUM(X3:AB3)</f>
        <v>25658</v>
      </c>
      <c r="AF3">
        <f>AB3+AA3</f>
        <v>5750</v>
      </c>
      <c r="AG3" s="68">
        <f>AD3/$AD$3</f>
        <v>1</v>
      </c>
      <c r="AJ3" s="17">
        <f t="shared" ref="AJ3:AR6" si="0">X3/$W3</f>
        <v>5.0523996665475766E-2</v>
      </c>
      <c r="AK3" s="17">
        <f t="shared" si="0"/>
        <v>5.4960104799333095E-2</v>
      </c>
      <c r="AL3" s="17">
        <f t="shared" si="0"/>
        <v>9.2086459449803496E-2</v>
      </c>
      <c r="AM3" s="17">
        <f t="shared" si="0"/>
        <v>4.2376245484498434E-2</v>
      </c>
      <c r="AN3" s="17">
        <f t="shared" si="0"/>
        <v>1.4687785320154023E-2</v>
      </c>
      <c r="AO3" s="17">
        <f t="shared" si="0"/>
        <v>0.5598130284625461</v>
      </c>
      <c r="AP3" s="17">
        <f t="shared" si="0"/>
        <v>0.18555237981818903</v>
      </c>
      <c r="AQ3" s="17">
        <f t="shared" si="0"/>
        <v>0.25463459171926484</v>
      </c>
      <c r="AR3" s="17">
        <f t="shared" si="0"/>
        <v>5.7064030804652457E-2</v>
      </c>
      <c r="AS3" s="16">
        <f>SUMPRODUCT($F3:$U3,$F$31:$U$31)/E3</f>
        <v>38.051764519074275</v>
      </c>
      <c r="AW3" t="str">
        <f>D3</f>
        <v>סה"כ</v>
      </c>
      <c r="AX3" s="63">
        <f>VLOOKUP(AX$2,'עלויות שירותים במימון ארנונה'!$I$23:$J$33,2,FALSE)*'כפר סבא'!W3</f>
        <v>290195968.69221002</v>
      </c>
      <c r="AY3" s="63">
        <f>VLOOKUP(AY$2,'עלויות שירותים במימון ארנונה'!$I$23:$J$33,2,FALSE)*'כפר סבא'!Y3</f>
        <v>33032933.988164108</v>
      </c>
      <c r="AZ3" s="63">
        <f>VLOOKUP(AZ$2,'עלויות שירותים במימון ארנונה'!$I$23:$J$33,2,FALSE)*'כפר סבא'!Z3</f>
        <v>40313698.677096322</v>
      </c>
      <c r="BA3" s="63">
        <f>VLOOKUP(BA$2,'עלויות שירותים במימון ארנונה'!$I$23:$J$33,2,FALSE)*'כפר סבא'!AA3</f>
        <v>13428315.661920629</v>
      </c>
      <c r="BB3" s="63">
        <f>VLOOKUP(BB$2,'עלויות שירותים במימון ארנונה'!$I$23:$J$33,2,FALSE)*'כפר סבא'!AB3</f>
        <v>5182450.7175524365</v>
      </c>
      <c r="BC3" s="63">
        <f>VLOOKUP(BC$2,'עלויות שירותים במימון ארנונה'!$I$23:$J$33,2,FALSE)*'כפר סבא'!AC3</f>
        <v>962256.95682826696</v>
      </c>
      <c r="BD3" s="63">
        <f>VLOOKUP(BD$2,'עלויות שירותים במימון ארנונה'!$I$23:$J$33,2,FALSE)*'כפר סבא'!AD3</f>
        <v>2973006.4674397851</v>
      </c>
      <c r="BE3" s="63">
        <f>VLOOKUP(BE$2,'עלויות שירותים במימון ארנונה'!$I$23:$J$33,2,FALSE)*'כפר סבא'!AE3</f>
        <v>2729751.8411552347</v>
      </c>
      <c r="BF3" s="63">
        <f>VLOOKUP(BF$2,'עלויות שירותים במימון ארנונה'!$I$23:$J$33,2,FALSE)*'כפר סבא'!AF3</f>
        <v>4979052.3868271457</v>
      </c>
      <c r="BG3" s="63">
        <f>'עלויות שירותים במימון ארנונה'!$K$21*'כפר סבא'!W3</f>
        <v>49355111.506512456</v>
      </c>
      <c r="BH3" s="67">
        <f>SUM(AX3:BG3)</f>
        <v>443152546.89570642</v>
      </c>
      <c r="BI3" s="67">
        <f>BH3/W3</f>
        <v>4397.9253195159617</v>
      </c>
      <c r="BJ3" s="68">
        <f>BH3/W3/($BH$3/$W$3)</f>
        <v>1</v>
      </c>
      <c r="BK3" t="s">
        <v>347</v>
      </c>
      <c r="BL3" s="67">
        <f>'נתונים דירות ומבנים בכפר סבא'!T13</f>
        <v>1873.0598229526418</v>
      </c>
      <c r="BM3" s="67">
        <f>BL3-BI3</f>
        <v>-2524.86549656332</v>
      </c>
      <c r="BO3" s="63">
        <f>'נתונים דירות ומבנים בכפר סבא'!T11</f>
        <v>5572.2299312095893</v>
      </c>
      <c r="BP3" s="3">
        <f>E3/BQ3</f>
        <v>2.9984709293453382</v>
      </c>
      <c r="BQ3" s="170">
        <f>SUM(K3:U3)/1.95</f>
        <v>33605.128205128203</v>
      </c>
    </row>
    <row r="4" spans="1:69">
      <c r="A4" s="20">
        <v>140</v>
      </c>
      <c r="B4" s="20">
        <v>6900</v>
      </c>
      <c r="C4" s="20" t="s">
        <v>37</v>
      </c>
      <c r="D4" s="20" t="s">
        <v>66</v>
      </c>
      <c r="E4" s="19">
        <v>3288</v>
      </c>
      <c r="F4" s="19">
        <v>197</v>
      </c>
      <c r="G4" s="19">
        <v>175</v>
      </c>
      <c r="H4" s="19">
        <v>229</v>
      </c>
      <c r="I4" s="19">
        <v>241</v>
      </c>
      <c r="J4" s="19">
        <v>256</v>
      </c>
      <c r="K4" s="19">
        <v>252</v>
      </c>
      <c r="L4" s="19">
        <v>196</v>
      </c>
      <c r="M4" s="19">
        <v>159</v>
      </c>
      <c r="N4" s="19">
        <v>194</v>
      </c>
      <c r="O4" s="19">
        <v>254</v>
      </c>
      <c r="P4" s="19">
        <v>212</v>
      </c>
      <c r="Q4" s="19">
        <v>201</v>
      </c>
      <c r="R4" s="19">
        <v>212</v>
      </c>
      <c r="S4" s="19">
        <v>200</v>
      </c>
      <c r="T4" s="19">
        <v>123</v>
      </c>
      <c r="U4" s="19">
        <v>186</v>
      </c>
      <c r="V4" s="18">
        <f>W4/$E$3</f>
        <v>3.2630701440990832E-2</v>
      </c>
      <c r="W4" s="15">
        <f>E4</f>
        <v>3288</v>
      </c>
      <c r="X4">
        <f>ROUNDUP(F4*3/5,0)</f>
        <v>119</v>
      </c>
      <c r="Y4">
        <f>ROUNDUP(F4*2/5+G4*0.25,0)</f>
        <v>123</v>
      </c>
      <c r="Z4">
        <f>ROUNDUP(G4*0.75+H4*2/5,0)</f>
        <v>223</v>
      </c>
      <c r="AA4">
        <f>ROUNDUP(H4*3/5,0)</f>
        <v>138</v>
      </c>
      <c r="AB4">
        <f>ROUNDUP(I4*0.25,0)</f>
        <v>61</v>
      </c>
      <c r="AC4" s="15">
        <f>E4-AD4-AB4-AA4-Z4-Y4-X4</f>
        <v>2115</v>
      </c>
      <c r="AD4" s="15">
        <f>S4+T4+U4</f>
        <v>509</v>
      </c>
      <c r="AE4">
        <f>SUM(X4:AB4)</f>
        <v>664</v>
      </c>
      <c r="AF4">
        <f>AB4+AA4</f>
        <v>199</v>
      </c>
      <c r="AG4" s="68">
        <f t="shared" ref="AG4:AG29" si="1">AD4/$AD$3</f>
        <v>2.7223618762368295E-2</v>
      </c>
      <c r="AH4" s="63">
        <f>$E4/VLOOKUP($D4*1,'כפר סבא מסכם'!$P$31:$W$55,8,FALSE)</f>
        <v>3012.6222274346533</v>
      </c>
      <c r="AI4" s="63" t="str">
        <f>VLOOKUP($D4,'כפר סבא מסכם'!$E$29:$F$54,2,FALSE)</f>
        <v>קפלן, בית ונוף, הדרים</v>
      </c>
      <c r="AJ4" s="17">
        <f t="shared" si="0"/>
        <v>3.6192214111922139E-2</v>
      </c>
      <c r="AK4" s="17">
        <f t="shared" si="0"/>
        <v>3.7408759124087594E-2</v>
      </c>
      <c r="AL4" s="17">
        <f t="shared" si="0"/>
        <v>6.7822384428223845E-2</v>
      </c>
      <c r="AM4" s="17">
        <f t="shared" si="0"/>
        <v>4.1970802919708027E-2</v>
      </c>
      <c r="AN4" s="17">
        <f t="shared" si="0"/>
        <v>1.8552311435523116E-2</v>
      </c>
      <c r="AO4" s="17">
        <f t="shared" si="0"/>
        <v>0.64324817518248179</v>
      </c>
      <c r="AP4" s="17">
        <f t="shared" si="0"/>
        <v>0.15480535279805352</v>
      </c>
      <c r="AQ4" s="17">
        <f t="shared" si="0"/>
        <v>0.20194647201946472</v>
      </c>
      <c r="AR4" s="17">
        <f t="shared" si="0"/>
        <v>6.0523114355231146E-2</v>
      </c>
      <c r="AS4" s="16">
        <f>SUMPRODUCT($F4:$U4,$F$31:$U$31)/E4</f>
        <v>38.520985401459853</v>
      </c>
      <c r="AT4" s="3">
        <f>(AS4-$AS$3)/$AS$32</f>
        <v>0.12900762575140123</v>
      </c>
      <c r="AU4" t="s">
        <v>38</v>
      </c>
      <c r="AW4" t="str">
        <f t="shared" ref="AW4:AW29" si="2">D4</f>
        <v>0011</v>
      </c>
      <c r="AX4" s="63">
        <f>VLOOKUP(AX$2,'עלויות שירותים במימון ארנונה'!$I$23:$J$33,2,FALSE)*'כפר סבא'!W4</f>
        <v>9469298.0137746278</v>
      </c>
      <c r="AY4" s="63">
        <f>VLOOKUP(AY$2,'עלויות שירותים במימון ארנונה'!$I$23:$J$33,2,FALSE)*'כפר סבא'!Y4</f>
        <v>733667.54794947372</v>
      </c>
      <c r="AZ4" s="63">
        <f>VLOOKUP(AZ$2,'עלויות שירותים במימון ארנונה'!$I$23:$J$33,2,FALSE)*'כפר סבא'!Z4</f>
        <v>968849.5317375235</v>
      </c>
      <c r="BA4" s="63">
        <f>VLOOKUP(BA$2,'עלויות שירותים במימון ארנונה'!$I$23:$J$33,2,FALSE)*'כפר סבא'!AA4</f>
        <v>433983.03544380493</v>
      </c>
      <c r="BB4" s="63">
        <f>VLOOKUP(BB$2,'עלויות שירותים במימון ארנונה'!$I$23:$J$33,2,FALSE)*'כפר סבא'!AB4</f>
        <v>213601.00930452612</v>
      </c>
      <c r="BC4" s="63">
        <f>VLOOKUP(BC$2,'עלויות שירותים במימון ארנונה'!$I$23:$J$33,2,FALSE)*'כפר סבא'!AC4</f>
        <v>36078.878613196204</v>
      </c>
      <c r="BD4" s="63">
        <f>VLOOKUP(BD$2,'עלויות שירותים במימון ארנונה'!$I$23:$J$33,2,FALSE)*'כפר סבא'!AD4</f>
        <v>80935.99464763602</v>
      </c>
      <c r="BE4" s="63">
        <f>VLOOKUP(BE$2,'עלויות שירותים במימון ארנונה'!$I$23:$J$33,2,FALSE)*'כפר סבא'!AE4</f>
        <v>70642.888086642604</v>
      </c>
      <c r="BF4" s="63">
        <f>VLOOKUP(BF$2,'עלויות שירותים במימון ארנונה'!$I$23:$J$33,2,FALSE)*'כפר סבא'!AF4</f>
        <v>172318.50869193079</v>
      </c>
      <c r="BG4" s="63">
        <f>VLOOKUP($AW4,'כפר סבא מסכם'!$E$29:$M$54,9,FALSE)</f>
        <v>1684816.8340253986</v>
      </c>
      <c r="BH4" s="67">
        <f t="shared" ref="BH4:BH6" si="3">SUM(AX4:BG4)</f>
        <v>13864192.242274759</v>
      </c>
      <c r="BI4" s="67">
        <f t="shared" ref="BI4:BI29" si="4">BH4/W4</f>
        <v>4216.6034800105717</v>
      </c>
      <c r="BJ4" s="68">
        <f>BH4/W4/($BH$3/$W$3)</f>
        <v>0.95877105081781011</v>
      </c>
      <c r="BK4" t="str">
        <f>VLOOKUP($AW4,'כפר סבא מסכם'!$E$29:$F$54,2,)</f>
        <v>קפלן, בית ונוף, הדרים</v>
      </c>
      <c r="BL4" s="67">
        <f>BO4/BP4</f>
        <v>2964.2110861563419</v>
      </c>
      <c r="BM4" s="67">
        <f t="shared" ref="BM4:BM6" si="5">BL4-BI4</f>
        <v>-1252.3923938542298</v>
      </c>
      <c r="BO4" s="63">
        <f>VLOOKUP($BK4,'נתונים דירות ומבנים בכפר סבא'!$B$39:$E$64,4,FALSE)</f>
        <v>8682.2000000000007</v>
      </c>
      <c r="BP4" s="3">
        <f>E4/BQ4</f>
        <v>2.9290086797624486</v>
      </c>
      <c r="BQ4" s="170">
        <f t="shared" ref="BQ4:BQ29" si="6">SUM(K4:U4)/1.95</f>
        <v>1122.5641025641025</v>
      </c>
    </row>
    <row r="5" spans="1:69">
      <c r="A5" s="20">
        <v>140</v>
      </c>
      <c r="B5" s="20">
        <v>6900</v>
      </c>
      <c r="C5" s="20" t="s">
        <v>37</v>
      </c>
      <c r="D5" s="20" t="s">
        <v>65</v>
      </c>
      <c r="E5" s="19">
        <v>4929</v>
      </c>
      <c r="F5" s="19">
        <v>395</v>
      </c>
      <c r="G5" s="19">
        <v>346</v>
      </c>
      <c r="H5" s="19">
        <v>312</v>
      </c>
      <c r="I5" s="19">
        <v>296</v>
      </c>
      <c r="J5" s="19">
        <v>333</v>
      </c>
      <c r="K5" s="19">
        <v>326</v>
      </c>
      <c r="L5" s="19">
        <v>327</v>
      </c>
      <c r="M5" s="19">
        <v>309</v>
      </c>
      <c r="N5" s="19">
        <v>292</v>
      </c>
      <c r="O5" s="19">
        <v>278</v>
      </c>
      <c r="P5" s="19">
        <v>308</v>
      </c>
      <c r="Q5" s="19">
        <v>309</v>
      </c>
      <c r="R5" s="19">
        <v>298</v>
      </c>
      <c r="S5" s="19">
        <v>280</v>
      </c>
      <c r="T5" s="19">
        <v>198</v>
      </c>
      <c r="U5" s="19">
        <v>323</v>
      </c>
      <c r="V5" s="18">
        <f>W5/$E$3</f>
        <v>4.8916279623675125E-2</v>
      </c>
      <c r="W5" s="15">
        <f>E5</f>
        <v>4929</v>
      </c>
      <c r="X5">
        <f>ROUNDUP(F5*3/5,0)</f>
        <v>237</v>
      </c>
      <c r="Y5">
        <f>ROUNDUP(F5*2/5+G5*0.25,0)</f>
        <v>245</v>
      </c>
      <c r="Z5">
        <f>ROUNDUP(G5*0.75+H5*2/5,0)</f>
        <v>385</v>
      </c>
      <c r="AA5">
        <f>ROUNDUP(H5*3/5,0)</f>
        <v>188</v>
      </c>
      <c r="AB5">
        <f>ROUNDUP(I5*0.25,0)</f>
        <v>74</v>
      </c>
      <c r="AC5" s="15">
        <f>E5-AD5-AB5-AA5-Z5-Y5-X5</f>
        <v>2999</v>
      </c>
      <c r="AD5" s="15">
        <f>S5+T5+U5</f>
        <v>801</v>
      </c>
      <c r="AE5">
        <f>SUM(X5:AB5)</f>
        <v>1129</v>
      </c>
      <c r="AF5">
        <f>AB5+AA5</f>
        <v>262</v>
      </c>
      <c r="AG5" s="68">
        <f t="shared" si="1"/>
        <v>4.2841097502273093E-2</v>
      </c>
      <c r="AH5" s="63">
        <f>$E5/VLOOKUP($D5*1,'כפר סבא מסכם'!$P$31:$W$55,8,FALSE)</f>
        <v>2473.0555356254963</v>
      </c>
      <c r="AI5" s="63" t="str">
        <f>VLOOKUP($D5,'כפר סבא מסכם'!$E$29:$F$54,2,FALSE)</f>
        <v>גבעת אשכול, יוספטל</v>
      </c>
      <c r="AJ5" s="17">
        <f t="shared" si="0"/>
        <v>4.808277541083384E-2</v>
      </c>
      <c r="AK5" s="17">
        <f t="shared" si="0"/>
        <v>4.9705822682085614E-2</v>
      </c>
      <c r="AL5" s="17">
        <f t="shared" si="0"/>
        <v>7.8109149928991678E-2</v>
      </c>
      <c r="AM5" s="17">
        <f t="shared" si="0"/>
        <v>3.8141610874416719E-2</v>
      </c>
      <c r="AN5" s="17">
        <f t="shared" si="0"/>
        <v>1.5013187259078921E-2</v>
      </c>
      <c r="AO5" s="17">
        <f t="shared" si="0"/>
        <v>0.60843984581050925</v>
      </c>
      <c r="AP5" s="17">
        <f t="shared" si="0"/>
        <v>0.16250760803408398</v>
      </c>
      <c r="AQ5" s="17">
        <f t="shared" si="0"/>
        <v>0.22905254615540677</v>
      </c>
      <c r="AR5" s="17">
        <f t="shared" si="0"/>
        <v>5.3154798133495641E-2</v>
      </c>
      <c r="AS5" s="16">
        <f>SUMPRODUCT($F5:$U5,$F$31:$U$31)/E5</f>
        <v>38.074254412659769</v>
      </c>
      <c r="AT5" s="3">
        <f>(AS5-$AS$3)/$AS$32</f>
        <v>6.1833730845807745E-3</v>
      </c>
      <c r="AU5" t="s">
        <v>38</v>
      </c>
      <c r="AW5" t="str">
        <f t="shared" si="2"/>
        <v>0012</v>
      </c>
      <c r="AX5" s="63">
        <f>VLOOKUP(AX$2,'עלויות שירותים במימון ארנונה'!$I$23:$J$33,2,FALSE)*'כפר סבא'!W5</f>
        <v>14195307.150211416</v>
      </c>
      <c r="AY5" s="63">
        <f>VLOOKUP(AY$2,'עלויות שירותים במימון ארנונה'!$I$23:$J$33,2,FALSE)*'כפר סבא'!Y5</f>
        <v>1461370.31908635</v>
      </c>
      <c r="AZ5" s="63">
        <f>VLOOKUP(AZ$2,'עלויות שירותים במימון ארנונה'!$I$23:$J$33,2,FALSE)*'כפר סבא'!Z5</f>
        <v>1672677.442685859</v>
      </c>
      <c r="BA5" s="63">
        <f>VLOOKUP(BA$2,'עלויות שירותים במימון ארנונה'!$I$23:$J$33,2,FALSE)*'כפר סבא'!AA5</f>
        <v>591223.26567706757</v>
      </c>
      <c r="BB5" s="63">
        <f>VLOOKUP(BB$2,'עלויות שירותים במימון ארנונה'!$I$23:$J$33,2,FALSE)*'כפר סבא'!AB5</f>
        <v>259122.53587762185</v>
      </c>
      <c r="BC5" s="63">
        <f>VLOOKUP(BC$2,'עלויות שירותים במימון ארנונה'!$I$23:$J$33,2,FALSE)*'כפר סבא'!AC5</f>
        <v>51158.655773510836</v>
      </c>
      <c r="BD5" s="63">
        <f>VLOOKUP(BD$2,'עלויות שירותים במימון ארנונה'!$I$23:$J$33,2,FALSE)*'כפר סבא'!AD5</f>
        <v>127366.85994647634</v>
      </c>
      <c r="BE5" s="63">
        <f>VLOOKUP(BE$2,'עלויות שירותים במימון ארנונה'!$I$23:$J$33,2,FALSE)*'כפר סבא'!AE5</f>
        <v>120114.18772563178</v>
      </c>
      <c r="BF5" s="63">
        <f>VLOOKUP(BF$2,'עלויות שירותים במימון ארנונה'!$I$23:$J$33,2,FALSE)*'כפר סבא'!AF5</f>
        <v>226871.6044084717</v>
      </c>
      <c r="BG5" s="63">
        <f>VLOOKUP($AW5,'כפר סבא מסכם'!$E$29:$M$54,9,FALSE)</f>
        <v>3035191.0755594354</v>
      </c>
      <c r="BH5" s="67">
        <f t="shared" si="3"/>
        <v>21740403.096951842</v>
      </c>
      <c r="BI5" s="67">
        <f t="shared" si="4"/>
        <v>4410.7127403026661</v>
      </c>
      <c r="BJ5" s="68">
        <f>BH5/W5/($BH$3/$W$3)</f>
        <v>1.0029076029849711</v>
      </c>
      <c r="BK5" t="str">
        <f>VLOOKUP($AW5,'כפר סבא מסכם'!$E$29:$F$54,2,)</f>
        <v>גבעת אשכול, יוספטל</v>
      </c>
      <c r="BL5" s="67">
        <f t="shared" ref="BL5:BL6" si="7">BO5/BP5</f>
        <v>2558.5753307218924</v>
      </c>
      <c r="BM5" s="67">
        <f t="shared" si="5"/>
        <v>-1852.1374095807737</v>
      </c>
      <c r="BO5" s="63">
        <f>VLOOKUP($BK5,'נתונים דירות ומבנים בכפר סבא'!$B$39:$E$64,4,FALSE)</f>
        <v>7571.3900000000012</v>
      </c>
      <c r="BP5" s="3">
        <f t="shared" ref="BP5:BP29" si="8">E5/BQ5</f>
        <v>2.9592210591133004</v>
      </c>
      <c r="BQ5" s="170">
        <f t="shared" si="6"/>
        <v>1665.6410256410256</v>
      </c>
    </row>
    <row r="6" spans="1:69">
      <c r="A6" s="20">
        <v>140</v>
      </c>
      <c r="B6" s="20">
        <v>6900</v>
      </c>
      <c r="C6" s="20" t="s">
        <v>37</v>
      </c>
      <c r="D6" s="20" t="s">
        <v>64</v>
      </c>
      <c r="E6" s="19">
        <v>5292</v>
      </c>
      <c r="F6" s="19">
        <v>431</v>
      </c>
      <c r="G6" s="19">
        <v>580</v>
      </c>
      <c r="H6" s="19">
        <v>622</v>
      </c>
      <c r="I6" s="19">
        <v>521</v>
      </c>
      <c r="J6" s="19">
        <v>270</v>
      </c>
      <c r="K6" s="19">
        <v>171</v>
      </c>
      <c r="L6" s="19">
        <v>236</v>
      </c>
      <c r="M6" s="19">
        <v>384</v>
      </c>
      <c r="N6" s="19">
        <v>536</v>
      </c>
      <c r="O6" s="19">
        <v>521</v>
      </c>
      <c r="P6" s="19">
        <v>275</v>
      </c>
      <c r="Q6" s="19">
        <v>204</v>
      </c>
      <c r="R6" s="19">
        <v>148</v>
      </c>
      <c r="S6" s="19">
        <v>152</v>
      </c>
      <c r="T6" s="19">
        <v>129</v>
      </c>
      <c r="U6" s="19">
        <v>111</v>
      </c>
      <c r="V6" s="18">
        <f>W6/$E$3</f>
        <v>5.2518756698821008E-2</v>
      </c>
      <c r="W6" s="15">
        <f>E6</f>
        <v>5292</v>
      </c>
      <c r="X6">
        <f>ROUNDUP(F6*3/5,0)</f>
        <v>259</v>
      </c>
      <c r="Y6">
        <f>ROUNDUP(F6*2/5+G6*0.25,0)</f>
        <v>318</v>
      </c>
      <c r="Z6">
        <f>ROUNDUP(G6*0.75+H6*2/5,0)</f>
        <v>684</v>
      </c>
      <c r="AA6">
        <f>ROUNDUP(H6*3/5,0)</f>
        <v>374</v>
      </c>
      <c r="AB6">
        <f>ROUNDUP(I6*0.25,0)</f>
        <v>131</v>
      </c>
      <c r="AC6" s="15">
        <f>E6-AD6-AB6-AA6-Z6-Y6-X6</f>
        <v>3134</v>
      </c>
      <c r="AD6" s="15">
        <f>S6+T6+U6</f>
        <v>392</v>
      </c>
      <c r="AE6">
        <f>SUM(X6:AB6)</f>
        <v>1766</v>
      </c>
      <c r="AF6">
        <f>AB6+AA6</f>
        <v>505</v>
      </c>
      <c r="AG6" s="68">
        <f t="shared" si="1"/>
        <v>2.0965930363159864E-2</v>
      </c>
      <c r="AH6" s="63">
        <f>$E6/VLOOKUP($D6*1,'כפר סבא מסכם'!$P$31:$W$55,8,FALSE)</f>
        <v>12519.07313438132</v>
      </c>
      <c r="AI6" s="63" t="str">
        <f>VLOOKUP($D6,'כפר סבא מסכם'!$E$29:$F$54,2,FALSE)</f>
        <v>הדרים</v>
      </c>
      <c r="AJ6" s="17">
        <f t="shared" si="0"/>
        <v>4.8941798941798939E-2</v>
      </c>
      <c r="AK6" s="17">
        <f t="shared" si="0"/>
        <v>6.0090702947845805E-2</v>
      </c>
      <c r="AL6" s="17">
        <f t="shared" si="0"/>
        <v>0.12925170068027211</v>
      </c>
      <c r="AM6" s="17">
        <f t="shared" si="0"/>
        <v>7.0672713529856393E-2</v>
      </c>
      <c r="AN6" s="17">
        <f t="shared" si="0"/>
        <v>2.4754346182917612E-2</v>
      </c>
      <c r="AO6" s="17">
        <f t="shared" si="0"/>
        <v>0.59221466364323505</v>
      </c>
      <c r="AP6" s="17">
        <f t="shared" si="0"/>
        <v>7.407407407407407E-2</v>
      </c>
      <c r="AQ6" s="17">
        <f t="shared" si="0"/>
        <v>0.33371126228269088</v>
      </c>
      <c r="AR6" s="17">
        <f t="shared" si="0"/>
        <v>9.5427059712774001E-2</v>
      </c>
      <c r="AS6" s="16">
        <f>SUMPRODUCT($F6:$U6,$F$31:$U$31)/E6</f>
        <v>31.137377173091458</v>
      </c>
      <c r="AT6" s="3">
        <f>(AS6-$AS$3)/$AS$32</f>
        <v>-1.9010421925292229</v>
      </c>
      <c r="AU6" t="s">
        <v>59</v>
      </c>
      <c r="AW6" t="str">
        <f t="shared" si="2"/>
        <v>0013</v>
      </c>
      <c r="AX6" s="63">
        <f>VLOOKUP(AX$2,'עלויות שירותים במימון ארנונה'!$I$23:$J$33,2,FALSE)*'כפר סבא'!W6</f>
        <v>15240731.474724857</v>
      </c>
      <c r="AY6" s="63">
        <f>VLOOKUP(AY$2,'עלויות שירותים במימון ארנונה'!$I$23:$J$33,2,FALSE)*'כפר סבא'!Y6</f>
        <v>1896799.0264059564</v>
      </c>
      <c r="AZ6" s="63">
        <f>VLOOKUP(AZ$2,'עלויות שירותים במימון ארנונה'!$I$23:$J$33,2,FALSE)*'כפר סבא'!Z6</f>
        <v>2971717.8462263052</v>
      </c>
      <c r="BA6" s="63">
        <f>VLOOKUP(BA$2,'עלויות שירותים במימון ארנונה'!$I$23:$J$33,2,FALSE)*'כפר סבא'!AA6</f>
        <v>1176156.9221448046</v>
      </c>
      <c r="BB6" s="63">
        <f>VLOOKUP(BB$2,'עלויות שירותים במימון ארנונה'!$I$23:$J$33,2,FALSE)*'כפר סבא'!AB6</f>
        <v>458716.92162119545</v>
      </c>
      <c r="BC6" s="63">
        <f>VLOOKUP(BC$2,'עלויות שירותים במימון ארנונה'!$I$23:$J$33,2,FALSE)*'כפר סבא'!AC6</f>
        <v>53461.562919033997</v>
      </c>
      <c r="BD6" s="63">
        <f>VLOOKUP(BD$2,'עלויות שירותים במימון ארנונה'!$I$23:$J$33,2,FALSE)*'כפר סבא'!AD6</f>
        <v>62331.846565566448</v>
      </c>
      <c r="BE6" s="63">
        <f>VLOOKUP(BE$2,'עלויות שירותים במימון ארנונה'!$I$23:$J$33,2,FALSE)*'כפר סבא'!AE6</f>
        <v>187884.54873646211</v>
      </c>
      <c r="BF6" s="63">
        <f>VLOOKUP(BF$2,'עלויות שירותים במימון ארנונה'!$I$23:$J$33,2,FALSE)*'כפר סבא'!AF6</f>
        <v>437290.68788655807</v>
      </c>
      <c r="BG6" s="63">
        <f>VLOOKUP($AW6,'כפר סבא מסכם'!$E$29:$M$54,9,FALSE)</f>
        <v>2133108.2582156858</v>
      </c>
      <c r="BH6" s="67">
        <f t="shared" si="3"/>
        <v>24618199.095446423</v>
      </c>
      <c r="BI6" s="67">
        <f t="shared" si="4"/>
        <v>4651.9650596081674</v>
      </c>
      <c r="BJ6" s="68">
        <f>BH6/W6/($BH$3/$W$3)</f>
        <v>1.0577635411326551</v>
      </c>
      <c r="BK6" t="str">
        <f>VLOOKUP($AW6,'כפר סבא מסכם'!$E$29:$F$54,2,)</f>
        <v>הדרים</v>
      </c>
      <c r="BL6" s="67">
        <f t="shared" si="7"/>
        <v>2103.5307411283607</v>
      </c>
      <c r="BM6" s="67">
        <f t="shared" si="5"/>
        <v>-2548.4343184798067</v>
      </c>
      <c r="BO6" s="63">
        <f>VLOOKUP($BK6,'נתונים דירות ומבנים בכפר סבא'!$B$39:$E$64,4,FALSE)</f>
        <v>7571.3900000000012</v>
      </c>
      <c r="BP6" s="3">
        <f t="shared" si="8"/>
        <v>3.599372166027206</v>
      </c>
      <c r="BQ6" s="170">
        <f t="shared" si="6"/>
        <v>1470.2564102564104</v>
      </c>
    </row>
    <row r="7" spans="1:69">
      <c r="A7" s="20">
        <v>140</v>
      </c>
      <c r="B7" s="20">
        <v>6900</v>
      </c>
      <c r="C7" s="20" t="s">
        <v>37</v>
      </c>
      <c r="D7" s="20" t="s">
        <v>63</v>
      </c>
      <c r="E7" s="19">
        <v>10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8"/>
      <c r="W7" s="15"/>
      <c r="AC7" s="15"/>
      <c r="AD7" s="15"/>
      <c r="AG7" s="68"/>
      <c r="AJ7" s="17"/>
      <c r="AK7" s="17"/>
      <c r="AL7" s="17"/>
      <c r="AM7" s="17"/>
      <c r="AN7" s="17"/>
      <c r="AO7" s="17"/>
      <c r="AP7" s="17"/>
      <c r="AQ7" s="17"/>
      <c r="AR7" s="17"/>
      <c r="AS7" s="16"/>
      <c r="AT7" s="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7"/>
      <c r="BI7" s="67"/>
      <c r="BJ7" s="67"/>
      <c r="BO7" s="63"/>
      <c r="BP7" s="3"/>
      <c r="BQ7" s="170">
        <f t="shared" si="6"/>
        <v>0</v>
      </c>
    </row>
    <row r="8" spans="1:69">
      <c r="A8" s="20">
        <v>140</v>
      </c>
      <c r="B8" s="20">
        <v>6900</v>
      </c>
      <c r="C8" s="20" t="s">
        <v>37</v>
      </c>
      <c r="D8" s="20" t="s">
        <v>62</v>
      </c>
      <c r="E8" s="19">
        <v>4476</v>
      </c>
      <c r="F8" s="19">
        <v>469</v>
      </c>
      <c r="G8" s="19">
        <v>608</v>
      </c>
      <c r="H8" s="19">
        <v>442</v>
      </c>
      <c r="I8" s="19">
        <v>218</v>
      </c>
      <c r="J8" s="19">
        <v>127</v>
      </c>
      <c r="K8" s="19">
        <v>95</v>
      </c>
      <c r="L8" s="19">
        <v>208</v>
      </c>
      <c r="M8" s="19">
        <v>430</v>
      </c>
      <c r="N8" s="19">
        <v>526</v>
      </c>
      <c r="O8" s="19">
        <v>303</v>
      </c>
      <c r="P8" s="19">
        <v>146</v>
      </c>
      <c r="Q8" s="19">
        <v>91</v>
      </c>
      <c r="R8" s="19">
        <v>102</v>
      </c>
      <c r="S8" s="19">
        <v>100</v>
      </c>
      <c r="T8" s="19">
        <v>93</v>
      </c>
      <c r="U8" s="19">
        <v>518</v>
      </c>
      <c r="V8" s="18">
        <f t="shared" ref="V8:V29" si="9">W8/$E$3</f>
        <v>4.4420626414195544E-2</v>
      </c>
      <c r="W8" s="15">
        <f t="shared" ref="W8:W29" si="10">E8</f>
        <v>4476</v>
      </c>
      <c r="X8">
        <f t="shared" ref="X8:X29" si="11">ROUNDUP(F8*3/5,0)</f>
        <v>282</v>
      </c>
      <c r="Y8">
        <f t="shared" ref="Y8:Y29" si="12">ROUNDUP(F8*2/5+G8*0.25,0)</f>
        <v>340</v>
      </c>
      <c r="Z8">
        <f t="shared" ref="Z8:Z29" si="13">ROUNDUP(G8*0.75+H8*2/5,0)</f>
        <v>633</v>
      </c>
      <c r="AA8">
        <f t="shared" ref="AA8:AA29" si="14">ROUNDUP(H8*3/5,0)</f>
        <v>266</v>
      </c>
      <c r="AB8">
        <f t="shared" ref="AB8:AB29" si="15">ROUNDUP(I8*0.25,0)</f>
        <v>55</v>
      </c>
      <c r="AC8" s="15">
        <f t="shared" ref="AC8:AC29" si="16">E8-AD8-AB8-AA8-Z8-Y8-X8</f>
        <v>2189</v>
      </c>
      <c r="AD8" s="15">
        <f t="shared" ref="AD8:AD29" si="17">S8+T8+U8</f>
        <v>711</v>
      </c>
      <c r="AE8">
        <f t="shared" ref="AE8:AE29" si="18">SUM(X8:AB8)</f>
        <v>1576</v>
      </c>
      <c r="AF8">
        <f t="shared" ref="AF8:AF29" si="19">AB8+AA8</f>
        <v>321</v>
      </c>
      <c r="AG8" s="68">
        <f t="shared" si="1"/>
        <v>3.8027491041343529E-2</v>
      </c>
      <c r="AH8" s="63">
        <f>$E8/VLOOKUP($D8*1,'כפר סבא מסכם'!$P$31:$W$55,8,FALSE)</f>
        <v>2797.187064697137</v>
      </c>
      <c r="AI8" s="63" t="str">
        <f>VLOOKUP($D8,'כפר סבא מסכם'!$E$29:$F$54,2,FALSE)</f>
        <v>גני השרון, כפר סבא הצעירה</v>
      </c>
      <c r="AJ8" s="17">
        <f t="shared" ref="AJ8:AJ29" si="20">X8/$W8</f>
        <v>6.3002680965147453E-2</v>
      </c>
      <c r="AK8" s="17">
        <f t="shared" ref="AK8:AK29" si="21">Y8/$W8</f>
        <v>7.5960679177837359E-2</v>
      </c>
      <c r="AL8" s="17">
        <f t="shared" ref="AL8:AL29" si="22">Z8/$W8</f>
        <v>0.14142091152815014</v>
      </c>
      <c r="AM8" s="17">
        <f t="shared" ref="AM8:AM29" si="23">AA8/$W8</f>
        <v>5.9428060768543345E-2</v>
      </c>
      <c r="AN8" s="17">
        <f t="shared" ref="AN8:AN29" si="24">AB8/$W8</f>
        <v>1.2287756925826631E-2</v>
      </c>
      <c r="AO8" s="17">
        <f t="shared" ref="AO8:AO29" si="25">AC8/$W8</f>
        <v>0.48905272564789992</v>
      </c>
      <c r="AP8" s="17">
        <f t="shared" ref="AP8:AP29" si="26">AD8/$W8</f>
        <v>0.15884718498659517</v>
      </c>
      <c r="AQ8" s="17">
        <f t="shared" ref="AQ8:AQ29" si="27">AE8/$W8</f>
        <v>0.35210008936550491</v>
      </c>
      <c r="AR8" s="17">
        <f t="shared" ref="AR8:AR29" si="28">AF8/$W8</f>
        <v>7.1715817694369979E-2</v>
      </c>
      <c r="AS8" s="16">
        <f t="shared" ref="AS8:AS29" si="29">SUMPRODUCT($F8:$U8,$F$31:$U$31)/E8</f>
        <v>34.500446827524577</v>
      </c>
      <c r="AT8" s="3">
        <f t="shared" ref="AT8:AT29" si="30">(AS8-$AS$3)/$AS$32</f>
        <v>-0.9763995612183678</v>
      </c>
      <c r="AU8" t="s">
        <v>57</v>
      </c>
      <c r="AW8" t="str">
        <f t="shared" si="2"/>
        <v>0015</v>
      </c>
      <c r="AX8" s="63">
        <f>VLOOKUP(AX$2,'עלויות שירותים במימון ארנונה'!$I$23:$J$33,2,FALSE)*'כפר סבא'!W8</f>
        <v>12890686.712182248</v>
      </c>
      <c r="AY8" s="63">
        <f>VLOOKUP(AY$2,'עלויות שירותים במימון ארנונה'!$I$23:$J$33,2,FALSE)*'כפר סבא'!Y8</f>
        <v>2028024.116283098</v>
      </c>
      <c r="AZ8" s="63">
        <f>VLOOKUP(AZ$2,'עלויות שירותים במימון ארנונה'!$I$23:$J$33,2,FALSE)*'כפר סבא'!Z8</f>
        <v>2750142.3927796073</v>
      </c>
      <c r="BA8" s="63">
        <f>VLOOKUP(BA$2,'עלויות שירותים במימון ארנונה'!$I$23:$J$33,2,FALSE)*'כפר סבא'!AA8</f>
        <v>836518.02484095725</v>
      </c>
      <c r="BB8" s="63">
        <f>VLOOKUP(BB$2,'עלויות שירותים במימון ארנונה'!$I$23:$J$33,2,FALSE)*'כפר סבא'!AB8</f>
        <v>192591.07396309733</v>
      </c>
      <c r="BC8" s="63">
        <f>VLOOKUP(BC$2,'עלויות שירותים במימון ארנונה'!$I$23:$J$33,2,FALSE)*'כפר סבא'!AC8</f>
        <v>37341.212900371866</v>
      </c>
      <c r="BD8" s="63">
        <f>VLOOKUP(BD$2,'עלויות שירותים במימון ארנונה'!$I$23:$J$33,2,FALSE)*'כפר סבא'!AD8</f>
        <v>113055.97680642281</v>
      </c>
      <c r="BE8" s="63">
        <f>VLOOKUP(BE$2,'עלויות שירותים במימון ארנונה'!$I$23:$J$33,2,FALSE)*'כפר סבא'!AE8</f>
        <v>167670.46931407944</v>
      </c>
      <c r="BF8" s="63">
        <f>VLOOKUP(BF$2,'עלויות שירותים במימון ארנונה'!$I$23:$J$33,2,FALSE)*'כפר סבא'!AF8</f>
        <v>277961.01150808937</v>
      </c>
      <c r="BG8" s="63">
        <f>VLOOKUP($AW8,'כפר סבא מסכם'!$E$29:$M$54,9,FALSE)</f>
        <v>1841373.3360178808</v>
      </c>
      <c r="BH8" s="67">
        <f t="shared" ref="BH8:BH29" si="31">SUM(AX8:BG8)</f>
        <v>21135364.326595854</v>
      </c>
      <c r="BI8" s="67">
        <f t="shared" si="4"/>
        <v>4721.9312615272238</v>
      </c>
      <c r="BJ8" s="68">
        <f t="shared" ref="BJ8:BJ29" si="32">BH8/W8/($BH$3/$W$3)</f>
        <v>1.0736724520021914</v>
      </c>
      <c r="BK8" t="str">
        <f>VLOOKUP($AW8,'כפר סבא מסכם'!$E$29:$F$54,2,)</f>
        <v>גני השרון, כפר סבא הצעירה</v>
      </c>
      <c r="BL8" s="67">
        <f t="shared" ref="BL8:BL29" si="33">BO8/BP8</f>
        <v>1783.5747618065582</v>
      </c>
      <c r="BM8" s="67">
        <f t="shared" ref="BM8:BM29" si="34">BL8-BI8</f>
        <v>-2938.3564997206659</v>
      </c>
      <c r="BO8" s="63">
        <f>VLOOKUP($BK8,'נתונים דירות ומבנים בכפר סבא'!$B$39:$E$64,4,FALSE)</f>
        <v>5959.9530000000004</v>
      </c>
      <c r="BP8" s="3">
        <f t="shared" si="8"/>
        <v>3.3415773353751916</v>
      </c>
      <c r="BQ8" s="170">
        <f t="shared" si="6"/>
        <v>1339.4871794871794</v>
      </c>
    </row>
    <row r="9" spans="1:69">
      <c r="A9" s="20">
        <v>140</v>
      </c>
      <c r="B9" s="20">
        <v>6900</v>
      </c>
      <c r="C9" s="20" t="s">
        <v>37</v>
      </c>
      <c r="D9" s="20" t="s">
        <v>61</v>
      </c>
      <c r="E9" s="19">
        <v>1688</v>
      </c>
      <c r="F9" s="19">
        <v>97</v>
      </c>
      <c r="G9" s="19">
        <v>125</v>
      </c>
      <c r="H9" s="19">
        <v>145</v>
      </c>
      <c r="I9" s="19">
        <v>113</v>
      </c>
      <c r="J9" s="19">
        <v>140</v>
      </c>
      <c r="K9" s="19">
        <v>109</v>
      </c>
      <c r="L9" s="19">
        <v>82</v>
      </c>
      <c r="M9" s="19">
        <v>74</v>
      </c>
      <c r="N9" s="19">
        <v>127</v>
      </c>
      <c r="O9" s="19">
        <v>115</v>
      </c>
      <c r="P9" s="19">
        <v>112</v>
      </c>
      <c r="Q9" s="19">
        <v>107</v>
      </c>
      <c r="R9" s="19">
        <v>138</v>
      </c>
      <c r="S9" s="19">
        <v>90</v>
      </c>
      <c r="T9" s="19">
        <v>64</v>
      </c>
      <c r="U9" s="19">
        <v>48</v>
      </c>
      <c r="V9" s="18">
        <f t="shared" si="9"/>
        <v>1.6752014608391885E-2</v>
      </c>
      <c r="W9" s="15">
        <f t="shared" si="10"/>
        <v>1688</v>
      </c>
      <c r="X9">
        <f t="shared" si="11"/>
        <v>59</v>
      </c>
      <c r="Y9">
        <f t="shared" si="12"/>
        <v>71</v>
      </c>
      <c r="Z9">
        <f t="shared" si="13"/>
        <v>152</v>
      </c>
      <c r="AA9">
        <f t="shared" si="14"/>
        <v>87</v>
      </c>
      <c r="AB9">
        <f t="shared" si="15"/>
        <v>29</v>
      </c>
      <c r="AC9" s="15">
        <f t="shared" si="16"/>
        <v>1088</v>
      </c>
      <c r="AD9" s="15">
        <f t="shared" si="17"/>
        <v>202</v>
      </c>
      <c r="AE9">
        <f t="shared" si="18"/>
        <v>398</v>
      </c>
      <c r="AF9">
        <f t="shared" si="19"/>
        <v>116</v>
      </c>
      <c r="AG9" s="68">
        <f t="shared" si="1"/>
        <v>1.0803872278975236E-2</v>
      </c>
      <c r="AH9" s="63">
        <f>$E9/VLOOKUP($D9*1,'כפר סבא מסכם'!$P$31:$W$55,8,FALSE)</f>
        <v>6847.5090563175163</v>
      </c>
      <c r="AI9" s="63" t="str">
        <f>VLOOKUP($D9,'כפר סבא מסכם'!$E$29:$F$54,2,FALSE)</f>
        <v>צפון</v>
      </c>
      <c r="AJ9" s="17">
        <f t="shared" si="20"/>
        <v>3.495260663507109E-2</v>
      </c>
      <c r="AK9" s="17">
        <f t="shared" si="21"/>
        <v>4.206161137440758E-2</v>
      </c>
      <c r="AL9" s="17">
        <f t="shared" si="22"/>
        <v>9.004739336492891E-2</v>
      </c>
      <c r="AM9" s="17">
        <f t="shared" si="23"/>
        <v>5.1540284360189571E-2</v>
      </c>
      <c r="AN9" s="17">
        <f t="shared" si="24"/>
        <v>1.7180094786729858E-2</v>
      </c>
      <c r="AO9" s="17">
        <f t="shared" si="25"/>
        <v>0.64454976303317535</v>
      </c>
      <c r="AP9" s="17">
        <f t="shared" si="26"/>
        <v>0.11966824644549763</v>
      </c>
      <c r="AQ9" s="17">
        <f t="shared" si="27"/>
        <v>0.23578199052132701</v>
      </c>
      <c r="AR9" s="17">
        <f t="shared" si="28"/>
        <v>6.8720379146919433E-2</v>
      </c>
      <c r="AS9" s="16">
        <f t="shared" si="29"/>
        <v>36.760663507109008</v>
      </c>
      <c r="AT9" s="3">
        <f t="shared" si="30"/>
        <v>-0.35497541224518631</v>
      </c>
      <c r="AU9" t="s">
        <v>38</v>
      </c>
      <c r="AW9" t="str">
        <f t="shared" si="2"/>
        <v>0016</v>
      </c>
      <c r="AX9" s="63">
        <f>VLOOKUP(AX$2,'עלויות שירותים במימון ארנונה'!$I$23:$J$33,2,FALSE)*'כפר סבא'!W9</f>
        <v>4861367.1068283366</v>
      </c>
      <c r="AY9" s="63">
        <f>VLOOKUP(AY$2,'עלויות שירותים במימון ארנונה'!$I$23:$J$33,2,FALSE)*'כפר סבא'!Y9</f>
        <v>423499.15369441162</v>
      </c>
      <c r="AZ9" s="63">
        <f>VLOOKUP(AZ$2,'עלויות שירותים במימון ארנונה'!$I$23:$J$33,2,FALSE)*'כפר סבא'!Z9</f>
        <v>660381.74360584561</v>
      </c>
      <c r="BA9" s="63">
        <f>VLOOKUP(BA$2,'עלויות שירותים במימון ארנונה'!$I$23:$J$33,2,FALSE)*'כפר סבא'!AA9</f>
        <v>273598.00060587702</v>
      </c>
      <c r="BB9" s="63">
        <f>VLOOKUP(BB$2,'עלויות שירותים במימון ארנונה'!$I$23:$J$33,2,FALSE)*'כפר סבא'!AB9</f>
        <v>101548.02081690586</v>
      </c>
      <c r="BC9" s="63">
        <f>VLOOKUP(BC$2,'עלויות שירותים במימון ארנונה'!$I$23:$J$33,2,FALSE)*'כפר סבא'!AC9</f>
        <v>18559.725735771852</v>
      </c>
      <c r="BD9" s="63">
        <f>VLOOKUP(BD$2,'עלויות שירותים במימון ארנונה'!$I$23:$J$33,2,FALSE)*'כפר סבא'!AD9</f>
        <v>32119.982158786792</v>
      </c>
      <c r="BE9" s="63">
        <f>VLOOKUP(BE$2,'עלויות שירותים במימון ארנונה'!$I$23:$J$33,2,FALSE)*'כפר סבא'!AE9</f>
        <v>42343.17689530686</v>
      </c>
      <c r="BF9" s="63">
        <f>VLOOKUP(BF$2,'עלויות שירותים במימון ארנונה'!$I$23:$J$33,2,FALSE)*'כפר סבא'!AF9</f>
        <v>100446.96989077373</v>
      </c>
      <c r="BG9" s="63">
        <f>VLOOKUP($AW9,'כפר סבא מסכם'!$E$29:$M$54,9,FALSE)</f>
        <v>779442.40566950536</v>
      </c>
      <c r="BH9" s="67">
        <f t="shared" si="31"/>
        <v>7293306.2859015204</v>
      </c>
      <c r="BI9" s="67">
        <f t="shared" si="4"/>
        <v>4320.679079325545</v>
      </c>
      <c r="BJ9" s="68">
        <f t="shared" si="32"/>
        <v>0.98243575445730436</v>
      </c>
      <c r="BK9" t="str">
        <f>VLOOKUP($AW9,'כפר סבא מסכם'!$E$29:$F$54,2,)</f>
        <v>צפון</v>
      </c>
      <c r="BL9" s="67">
        <f t="shared" si="33"/>
        <v>2100.0655420616113</v>
      </c>
      <c r="BM9" s="67">
        <f t="shared" si="34"/>
        <v>-2220.6135372639337</v>
      </c>
      <c r="BO9" s="63">
        <f>VLOOKUP($BK9,'נתונים דירות ומבנים בכפר סבא'!$B$39:$E$64,4,FALSE)</f>
        <v>6484.5926249999993</v>
      </c>
      <c r="BP9" s="3">
        <f t="shared" si="8"/>
        <v>3.0878048780487806</v>
      </c>
      <c r="BQ9" s="170">
        <f t="shared" si="6"/>
        <v>546.66666666666663</v>
      </c>
    </row>
    <row r="10" spans="1:69">
      <c r="A10" s="20">
        <v>140</v>
      </c>
      <c r="B10" s="20">
        <v>6900</v>
      </c>
      <c r="C10" s="20" t="s">
        <v>37</v>
      </c>
      <c r="D10" s="20" t="s">
        <v>60</v>
      </c>
      <c r="E10" s="19">
        <v>10638</v>
      </c>
      <c r="F10" s="19">
        <v>1604</v>
      </c>
      <c r="G10" s="19">
        <v>1474</v>
      </c>
      <c r="H10" s="19">
        <v>742</v>
      </c>
      <c r="I10" s="19">
        <v>408</v>
      </c>
      <c r="J10" s="19">
        <v>314</v>
      </c>
      <c r="K10" s="19">
        <v>385</v>
      </c>
      <c r="L10" s="19">
        <v>653</v>
      </c>
      <c r="M10" s="19">
        <v>1250</v>
      </c>
      <c r="N10" s="19">
        <v>1104</v>
      </c>
      <c r="O10" s="19">
        <v>610</v>
      </c>
      <c r="P10" s="19">
        <v>316</v>
      </c>
      <c r="Q10" s="19">
        <v>336</v>
      </c>
      <c r="R10" s="19">
        <v>378</v>
      </c>
      <c r="S10" s="19">
        <v>402</v>
      </c>
      <c r="T10" s="19">
        <v>305</v>
      </c>
      <c r="U10" s="19">
        <v>359</v>
      </c>
      <c r="V10" s="18">
        <f t="shared" si="9"/>
        <v>0.10557341907824223</v>
      </c>
      <c r="W10" s="15">
        <f t="shared" si="10"/>
        <v>10638</v>
      </c>
      <c r="X10">
        <f t="shared" si="11"/>
        <v>963</v>
      </c>
      <c r="Y10">
        <f t="shared" si="12"/>
        <v>1011</v>
      </c>
      <c r="Z10">
        <f t="shared" si="13"/>
        <v>1403</v>
      </c>
      <c r="AA10">
        <f t="shared" si="14"/>
        <v>446</v>
      </c>
      <c r="AB10">
        <f t="shared" si="15"/>
        <v>102</v>
      </c>
      <c r="AC10" s="15">
        <f t="shared" si="16"/>
        <v>5647</v>
      </c>
      <c r="AD10" s="15">
        <f t="shared" si="17"/>
        <v>1066</v>
      </c>
      <c r="AE10">
        <f t="shared" si="18"/>
        <v>3925</v>
      </c>
      <c r="AF10">
        <f t="shared" si="19"/>
        <v>548</v>
      </c>
      <c r="AG10" s="68">
        <f t="shared" si="1"/>
        <v>5.7014494303899023E-2</v>
      </c>
      <c r="AH10" s="63">
        <f>$E10/VLOOKUP($D10*1,'כפר סבא מסכם'!$P$31:$W$55,8,FALSE)</f>
        <v>7331.7835366378968</v>
      </c>
      <c r="AI10" s="63" t="str">
        <f>VLOOKUP($D10,'כפר סבא מסכם'!$E$29:$F$54,2,FALSE)</f>
        <v>השכונה הירוקה, שיכון עליה, שבזי</v>
      </c>
      <c r="AJ10" s="17">
        <f t="shared" si="20"/>
        <v>9.0524534686971234E-2</v>
      </c>
      <c r="AK10" s="17">
        <f t="shared" si="21"/>
        <v>9.5036661026508748E-2</v>
      </c>
      <c r="AL10" s="17">
        <f t="shared" si="22"/>
        <v>0.13188569279939838</v>
      </c>
      <c r="AM10" s="17">
        <f t="shared" si="23"/>
        <v>4.1925173904869335E-2</v>
      </c>
      <c r="AN10" s="17">
        <f t="shared" si="24"/>
        <v>9.5882684715172025E-3</v>
      </c>
      <c r="AO10" s="17">
        <f t="shared" si="25"/>
        <v>0.53083286332017299</v>
      </c>
      <c r="AP10" s="17">
        <f t="shared" si="26"/>
        <v>0.10020680579056214</v>
      </c>
      <c r="AQ10" s="17">
        <f t="shared" si="27"/>
        <v>0.36896033088926489</v>
      </c>
      <c r="AR10" s="17">
        <f t="shared" si="28"/>
        <v>5.151344237638654E-2</v>
      </c>
      <c r="AS10" s="16">
        <f t="shared" si="29"/>
        <v>30.848655762361346</v>
      </c>
      <c r="AT10" s="3">
        <f t="shared" si="30"/>
        <v>-1.9804232795612347</v>
      </c>
      <c r="AU10" t="s">
        <v>59</v>
      </c>
      <c r="AW10" t="str">
        <f t="shared" si="2"/>
        <v>0021</v>
      </c>
      <c r="AX10" s="63">
        <f>VLOOKUP(AX$2,'עלויות שירותים במימון ארנונה'!$I$23:$J$33,2,FALSE)*'כפר סבא'!W10</f>
        <v>30636980.61755915</v>
      </c>
      <c r="AY10" s="63">
        <f>VLOOKUP(AY$2,'עלויות שירותים במימון ארנונה'!$I$23:$J$33,2,FALSE)*'כפר סבא'!Y10</f>
        <v>6030389.3575359182</v>
      </c>
      <c r="AZ10" s="63">
        <f>VLOOKUP(AZ$2,'עלויות שירותים במימון ארנונה'!$I$23:$J$33,2,FALSE)*'כפר סבא'!Z10</f>
        <v>6095497.278151325</v>
      </c>
      <c r="BA10" s="63">
        <f>VLOOKUP(BA$2,'עלויות שירותים במימון ארנונה'!$I$23:$J$33,2,FALSE)*'כפר סבא'!AA10</f>
        <v>1402582.8536807029</v>
      </c>
      <c r="BB10" s="63">
        <f>VLOOKUP(BB$2,'עלויות שירותים במימון ארנונה'!$I$23:$J$33,2,FALSE)*'כפר סבא'!AB10</f>
        <v>357168.90080428956</v>
      </c>
      <c r="BC10" s="63">
        <f>VLOOKUP(BC$2,'עלויות שירותים במימון ארנונה'!$I$23:$J$33,2,FALSE)*'כפר סבא'!AC10</f>
        <v>96329.752968661443</v>
      </c>
      <c r="BD10" s="63">
        <f>VLOOKUP(BD$2,'עלויות שירותים במימון ארנונה'!$I$23:$J$33,2,FALSE)*'כפר סבא'!AD10</f>
        <v>169504.46030330058</v>
      </c>
      <c r="BE10" s="63">
        <f>VLOOKUP(BE$2,'עלויות שירותים במימון ארנונה'!$I$23:$J$33,2,FALSE)*'כפר סבא'!AE10</f>
        <v>417580.32490974729</v>
      </c>
      <c r="BF10" s="63">
        <f>VLOOKUP(BF$2,'עלויות שירותים במימון ארנונה'!$I$23:$J$33,2,FALSE)*'כפר סבא'!AF10</f>
        <v>474525.34051848279</v>
      </c>
      <c r="BG10" s="63">
        <f>VLOOKUP($AW10,'כפר סבא מסכם'!$E$29:$M$54,9,FALSE)</f>
        <v>4310685.1773412917</v>
      </c>
      <c r="BH10" s="67">
        <f t="shared" si="31"/>
        <v>49991244.063772865</v>
      </c>
      <c r="BI10" s="67">
        <f t="shared" si="4"/>
        <v>4699.3085226332832</v>
      </c>
      <c r="BJ10" s="68">
        <f t="shared" si="32"/>
        <v>1.0685284949655516</v>
      </c>
      <c r="BK10" t="str">
        <f>VLOOKUP($AW10,'כפר סבא מסכם'!$E$29:$F$54,2,)</f>
        <v>השכונה הירוקה, שיכון עליה, שבזי</v>
      </c>
      <c r="BL10" s="67">
        <f t="shared" si="33"/>
        <v>2594.1713582777757</v>
      </c>
      <c r="BM10" s="67">
        <f t="shared" si="34"/>
        <v>-2105.1371643555076</v>
      </c>
      <c r="BO10" s="63">
        <f>VLOOKUP($BK10,'נתונים דירות ומבנים בכפר סבא'!$B$39:$E$64,4,FALSE)</f>
        <v>8824.8196250000001</v>
      </c>
      <c r="BP10" s="3">
        <f t="shared" si="8"/>
        <v>3.4017874713020659</v>
      </c>
      <c r="BQ10" s="170">
        <f t="shared" si="6"/>
        <v>3127.1794871794873</v>
      </c>
    </row>
    <row r="11" spans="1:69">
      <c r="A11" s="20">
        <v>140</v>
      </c>
      <c r="B11" s="20">
        <v>6900</v>
      </c>
      <c r="C11" s="20" t="s">
        <v>37</v>
      </c>
      <c r="D11" s="20" t="s">
        <v>58</v>
      </c>
      <c r="E11" s="19">
        <v>12767</v>
      </c>
      <c r="F11" s="19">
        <v>1310</v>
      </c>
      <c r="G11" s="19">
        <v>1549</v>
      </c>
      <c r="H11" s="19">
        <v>1127</v>
      </c>
      <c r="I11" s="19">
        <v>711</v>
      </c>
      <c r="J11" s="19">
        <v>514</v>
      </c>
      <c r="K11" s="19">
        <v>444</v>
      </c>
      <c r="L11" s="19">
        <v>633</v>
      </c>
      <c r="M11" s="19">
        <v>1028</v>
      </c>
      <c r="N11" s="19">
        <v>1332</v>
      </c>
      <c r="O11" s="19">
        <v>907</v>
      </c>
      <c r="P11" s="19">
        <v>535</v>
      </c>
      <c r="Q11" s="19">
        <v>437</v>
      </c>
      <c r="R11" s="19">
        <v>461</v>
      </c>
      <c r="S11" s="19">
        <v>597</v>
      </c>
      <c r="T11" s="19">
        <v>502</v>
      </c>
      <c r="U11" s="19">
        <v>679</v>
      </c>
      <c r="V11" s="18">
        <f t="shared" si="9"/>
        <v>0.12670199674486921</v>
      </c>
      <c r="W11" s="15">
        <f t="shared" si="10"/>
        <v>12767</v>
      </c>
      <c r="X11">
        <f t="shared" si="11"/>
        <v>786</v>
      </c>
      <c r="Y11">
        <f t="shared" si="12"/>
        <v>912</v>
      </c>
      <c r="Z11">
        <f t="shared" si="13"/>
        <v>1613</v>
      </c>
      <c r="AA11">
        <f t="shared" si="14"/>
        <v>677</v>
      </c>
      <c r="AB11">
        <f t="shared" si="15"/>
        <v>178</v>
      </c>
      <c r="AC11" s="15">
        <f t="shared" si="16"/>
        <v>6823</v>
      </c>
      <c r="AD11" s="15">
        <f t="shared" si="17"/>
        <v>1778</v>
      </c>
      <c r="AE11">
        <f t="shared" si="18"/>
        <v>4166</v>
      </c>
      <c r="AF11">
        <f t="shared" si="19"/>
        <v>855</v>
      </c>
      <c r="AG11" s="68">
        <f t="shared" si="1"/>
        <v>9.5095469861475102E-2</v>
      </c>
      <c r="AH11" s="63">
        <f>$E11/VLOOKUP($D11*1,'כפר סבא מסכם'!$P$31:$W$55,8,FALSE)</f>
        <v>9205.8735304636757</v>
      </c>
      <c r="AI11" s="63" t="str">
        <f>VLOOKUP($D11,'כפר סבא מסכם'!$E$29:$F$54,2,FALSE)</f>
        <v>הזמר העברי, סביוני הכפר, סירקין, ותיקים</v>
      </c>
      <c r="AJ11" s="17">
        <f t="shared" si="20"/>
        <v>6.1564972193937494E-2</v>
      </c>
      <c r="AK11" s="17">
        <f t="shared" si="21"/>
        <v>7.1434166209759536E-2</v>
      </c>
      <c r="AL11" s="17">
        <f t="shared" si="22"/>
        <v>0.12634134878984882</v>
      </c>
      <c r="AM11" s="17">
        <f t="shared" si="23"/>
        <v>5.3027336100885093E-2</v>
      </c>
      <c r="AN11" s="17">
        <f t="shared" si="24"/>
        <v>1.394219472076447E-2</v>
      </c>
      <c r="AO11" s="17">
        <f t="shared" si="25"/>
        <v>0.53442468865042692</v>
      </c>
      <c r="AP11" s="17">
        <f t="shared" si="26"/>
        <v>0.1392652933343777</v>
      </c>
      <c r="AQ11" s="17">
        <f t="shared" si="27"/>
        <v>0.32631001801519544</v>
      </c>
      <c r="AR11" s="17">
        <f t="shared" si="28"/>
        <v>6.6969530821649567E-2</v>
      </c>
      <c r="AS11" s="16">
        <f t="shared" si="29"/>
        <v>34.021774888384115</v>
      </c>
      <c r="AT11" s="3">
        <f t="shared" si="30"/>
        <v>-1.1080056612460851</v>
      </c>
      <c r="AU11" t="s">
        <v>57</v>
      </c>
      <c r="AW11" t="str">
        <f t="shared" si="2"/>
        <v>0022</v>
      </c>
      <c r="AX11" s="63">
        <f>VLOOKUP(AX$2,'עלויות שירותים במימון ארנונה'!$I$23:$J$33,2,FALSE)*'כפר סבא'!W11</f>
        <v>36768408.680614561</v>
      </c>
      <c r="AY11" s="63">
        <f>VLOOKUP(AY$2,'עלויות שירותים במימון ארנונה'!$I$23:$J$33,2,FALSE)*'כפר סבא'!Y11</f>
        <v>5439876.4530887809</v>
      </c>
      <c r="AZ11" s="63">
        <f>VLOOKUP(AZ$2,'עלויות שירותים במימון ארנונה'!$I$23:$J$33,2,FALSE)*'כפר סבא'!Z11</f>
        <v>7007866.7923436118</v>
      </c>
      <c r="BA11" s="63">
        <f>VLOOKUP(BA$2,'עלויות שירותים במימון ארנונה'!$I$23:$J$33,2,FALSE)*'כפר סבא'!AA11</f>
        <v>2129032.7173583764</v>
      </c>
      <c r="BB11" s="63">
        <f>VLOOKUP(BB$2,'עלויות שירותים במימון ארנונה'!$I$23:$J$33,2,FALSE)*'כפר סבא'!AB11</f>
        <v>623294.74846238771</v>
      </c>
      <c r="BC11" s="63">
        <f>VLOOKUP(BC$2,'עלויות שירותים במימון ארנונה'!$I$23:$J$33,2,FALSE)*'כפר סבא'!AC11</f>
        <v>116390.63299188543</v>
      </c>
      <c r="BD11" s="63">
        <f>VLOOKUP(BD$2,'עלויות שירותים במימון ארנונה'!$I$23:$J$33,2,FALSE)*'כפר סבא'!AD11</f>
        <v>282719.44692239066</v>
      </c>
      <c r="BE11" s="63">
        <f>VLOOKUP(BE$2,'עלויות שירותים במימון ארנונה'!$I$23:$J$33,2,FALSE)*'כפר סבא'!AE11</f>
        <v>443220.28880866431</v>
      </c>
      <c r="BF11" s="63">
        <f>VLOOKUP(BF$2,'עלויות שירותים במימון ארנונה'!$I$23:$J$33,2,FALSE)*'כפר סבא'!AF11</f>
        <v>740363.44186734082</v>
      </c>
      <c r="BG11" s="63">
        <f>VLOOKUP($AW11,'כפר סבא מסכם'!$E$29:$M$54,9,FALSE)</f>
        <v>4718869.0305783562</v>
      </c>
      <c r="BH11" s="67">
        <f t="shared" si="31"/>
        <v>58270042.233036354</v>
      </c>
      <c r="BI11" s="67">
        <f t="shared" si="4"/>
        <v>4564.1139056188886</v>
      </c>
      <c r="BJ11" s="68">
        <f t="shared" si="32"/>
        <v>1.0377879509152779</v>
      </c>
      <c r="BK11" t="str">
        <f>VLOOKUP($AW11,'כפר סבא מסכם'!$E$29:$F$54,2,)</f>
        <v>הזמר העברי, סביוני הכפר, סירקין, ותיקים</v>
      </c>
      <c r="BL11" s="67">
        <f t="shared" si="33"/>
        <v>3272.4631813188248</v>
      </c>
      <c r="BM11" s="67">
        <f t="shared" si="34"/>
        <v>-1291.6507243000638</v>
      </c>
      <c r="BO11" s="63">
        <f>VLOOKUP($BK11,'נתונים דירות ומבנים בכפר סבא'!$B$39:$E$64,4,FALSE)</f>
        <v>10783.599999999999</v>
      </c>
      <c r="BP11" s="3">
        <f t="shared" si="8"/>
        <v>3.2952547981469222</v>
      </c>
      <c r="BQ11" s="170">
        <f t="shared" si="6"/>
        <v>3874.3589743589746</v>
      </c>
    </row>
    <row r="12" spans="1:69">
      <c r="A12" s="20">
        <v>140</v>
      </c>
      <c r="B12" s="20">
        <v>6900</v>
      </c>
      <c r="C12" s="20" t="s">
        <v>37</v>
      </c>
      <c r="D12" s="20" t="s">
        <v>56</v>
      </c>
      <c r="E12" s="19">
        <v>2752</v>
      </c>
      <c r="F12" s="19">
        <v>186</v>
      </c>
      <c r="G12" s="19">
        <v>165</v>
      </c>
      <c r="H12" s="19">
        <v>171</v>
      </c>
      <c r="I12" s="19">
        <v>165</v>
      </c>
      <c r="J12" s="19">
        <v>163</v>
      </c>
      <c r="K12" s="19">
        <v>140</v>
      </c>
      <c r="L12" s="19">
        <v>138</v>
      </c>
      <c r="M12" s="19">
        <v>160</v>
      </c>
      <c r="N12" s="19">
        <v>220</v>
      </c>
      <c r="O12" s="19">
        <v>165</v>
      </c>
      <c r="P12" s="19">
        <v>134</v>
      </c>
      <c r="Q12" s="19">
        <v>144</v>
      </c>
      <c r="R12" s="19">
        <v>187</v>
      </c>
      <c r="S12" s="19">
        <v>208</v>
      </c>
      <c r="T12" s="19">
        <v>211</v>
      </c>
      <c r="U12" s="19">
        <v>195</v>
      </c>
      <c r="V12" s="18">
        <f t="shared" si="9"/>
        <v>2.7311341352070185E-2</v>
      </c>
      <c r="W12" s="15">
        <f t="shared" si="10"/>
        <v>2752</v>
      </c>
      <c r="X12">
        <f t="shared" si="11"/>
        <v>112</v>
      </c>
      <c r="Y12">
        <f t="shared" si="12"/>
        <v>116</v>
      </c>
      <c r="Z12">
        <f t="shared" si="13"/>
        <v>193</v>
      </c>
      <c r="AA12">
        <f t="shared" si="14"/>
        <v>103</v>
      </c>
      <c r="AB12">
        <f t="shared" si="15"/>
        <v>42</v>
      </c>
      <c r="AC12" s="15">
        <f t="shared" si="16"/>
        <v>1572</v>
      </c>
      <c r="AD12" s="15">
        <f t="shared" si="17"/>
        <v>614</v>
      </c>
      <c r="AE12">
        <f t="shared" si="18"/>
        <v>566</v>
      </c>
      <c r="AF12">
        <f t="shared" si="19"/>
        <v>145</v>
      </c>
      <c r="AG12" s="68">
        <f t="shared" si="1"/>
        <v>3.2839492966786114E-2</v>
      </c>
      <c r="AH12" s="63">
        <f>$E12/VLOOKUP($D12*1,'כפר סבא מסכם'!$P$31:$W$55,8,FALSE)</f>
        <v>10631.804238813811</v>
      </c>
      <c r="AI12" s="63" t="str">
        <f>VLOOKUP($D12,'כפר סבא מסכם'!$E$29:$F$54,2,FALSE)</f>
        <v>מעוז</v>
      </c>
      <c r="AJ12" s="17">
        <f t="shared" si="20"/>
        <v>4.0697674418604654E-2</v>
      </c>
      <c r="AK12" s="17">
        <f t="shared" si="21"/>
        <v>4.2151162790697673E-2</v>
      </c>
      <c r="AL12" s="17">
        <f t="shared" si="22"/>
        <v>7.0130813953488372E-2</v>
      </c>
      <c r="AM12" s="17">
        <f t="shared" si="23"/>
        <v>3.7427325581395346E-2</v>
      </c>
      <c r="AN12" s="17">
        <f t="shared" si="24"/>
        <v>1.5261627906976744E-2</v>
      </c>
      <c r="AO12" s="17">
        <f t="shared" si="25"/>
        <v>0.57122093023255816</v>
      </c>
      <c r="AP12" s="17">
        <f t="shared" si="26"/>
        <v>0.22311046511627908</v>
      </c>
      <c r="AQ12" s="17">
        <f t="shared" si="27"/>
        <v>0.2056686046511628</v>
      </c>
      <c r="AR12" s="17">
        <f t="shared" si="28"/>
        <v>5.2688953488372096E-2</v>
      </c>
      <c r="AS12" s="16">
        <f t="shared" si="29"/>
        <v>41.188226744186046</v>
      </c>
      <c r="AT12" s="3">
        <f t="shared" si="30"/>
        <v>0.86233916713904379</v>
      </c>
      <c r="AU12" t="s">
        <v>35</v>
      </c>
      <c r="AW12" t="str">
        <f t="shared" si="2"/>
        <v>0031</v>
      </c>
      <c r="AX12" s="63">
        <f>VLOOKUP(AX$2,'עלויות שירותים במימון ארנונה'!$I$23:$J$33,2,FALSE)*'כפר סבא'!W12</f>
        <v>7925641.1599476198</v>
      </c>
      <c r="AY12" s="63">
        <f>VLOOKUP(AY$2,'עלויות שירותים במימון ארנונה'!$I$23:$J$33,2,FALSE)*'כפר סבא'!Y12</f>
        <v>691914.11026129231</v>
      </c>
      <c r="AZ12" s="63">
        <f>VLOOKUP(AZ$2,'עלויות שירותים במימון ארנונה'!$I$23:$J$33,2,FALSE)*'כפר סבא'!Z12</f>
        <v>838511.02971005393</v>
      </c>
      <c r="BA12" s="63">
        <f>VLOOKUP(BA$2,'עלויות שירותים במימון ארנונה'!$I$23:$J$33,2,FALSE)*'כפר סבא'!AA12</f>
        <v>323914.87428052106</v>
      </c>
      <c r="BB12" s="63">
        <f>VLOOKUP(BB$2,'עלויות שירותים במימון ארנונה'!$I$23:$J$33,2,FALSE)*'כפר סבא'!AB12</f>
        <v>147069.54739000159</v>
      </c>
      <c r="BC12" s="63">
        <f>VLOOKUP(BC$2,'עלויות שירותים במימון ארנונה'!$I$23:$J$33,2,FALSE)*'כפר סבא'!AC12</f>
        <v>26816.074316758597</v>
      </c>
      <c r="BD12" s="63">
        <f>VLOOKUP(BD$2,'עלויות שירותים במימון ארנונה'!$I$23:$J$33,2,FALSE)*'כפר סבא'!AD12</f>
        <v>97632.024977698471</v>
      </c>
      <c r="BE12" s="63">
        <f>VLOOKUP(BE$2,'עלויות שירותים במימון ארנונה'!$I$23:$J$33,2,FALSE)*'כפר סבא'!AE12</f>
        <v>60216.678700361015</v>
      </c>
      <c r="BF12" s="63">
        <f>VLOOKUP(BF$2,'עלויות שירותים במימון ארנונה'!$I$23:$J$33,2,FALSE)*'כפר סבא'!AF12</f>
        <v>125558.71236346716</v>
      </c>
      <c r="BG12" s="63">
        <f>VLOOKUP($AW12,'כפר סבא מסכם'!$E$29:$M$54,9,FALSE)</f>
        <v>1424714.6630828639</v>
      </c>
      <c r="BH12" s="67">
        <f t="shared" si="31"/>
        <v>11661988.875030639</v>
      </c>
      <c r="BI12" s="67">
        <f t="shared" si="4"/>
        <v>4237.6413063338077</v>
      </c>
      <c r="BJ12" s="68">
        <f t="shared" si="32"/>
        <v>0.96355463052751544</v>
      </c>
      <c r="BK12" t="str">
        <f>VLOOKUP($AW12,'כפר סבא מסכם'!$E$29:$F$54,2,)</f>
        <v>מעוז</v>
      </c>
      <c r="BL12" s="67">
        <f t="shared" si="33"/>
        <v>2433.5134640541146</v>
      </c>
      <c r="BM12" s="67">
        <f t="shared" si="34"/>
        <v>-1804.1278422796931</v>
      </c>
      <c r="BO12" s="63">
        <f>VLOOKUP($BK12,'נתונים דירות ומבנים בכפר סבא'!$B$39:$E$64,4,FALSE)</f>
        <v>6866.0392499999998</v>
      </c>
      <c r="BP12" s="3">
        <f t="shared" si="8"/>
        <v>2.8214511041009462</v>
      </c>
      <c r="BQ12" s="170">
        <f t="shared" si="6"/>
        <v>975.38461538461536</v>
      </c>
    </row>
    <row r="13" spans="1:69">
      <c r="A13" s="20">
        <v>140</v>
      </c>
      <c r="B13" s="20">
        <v>6900</v>
      </c>
      <c r="C13" s="20" t="s">
        <v>37</v>
      </c>
      <c r="D13" s="20" t="s">
        <v>55</v>
      </c>
      <c r="E13" s="19">
        <v>2626</v>
      </c>
      <c r="F13" s="19">
        <v>141</v>
      </c>
      <c r="G13" s="19">
        <v>115</v>
      </c>
      <c r="H13" s="19">
        <v>160</v>
      </c>
      <c r="I13" s="19">
        <v>183</v>
      </c>
      <c r="J13" s="19">
        <v>167</v>
      </c>
      <c r="K13" s="19">
        <v>143</v>
      </c>
      <c r="L13" s="19">
        <v>122</v>
      </c>
      <c r="M13" s="19">
        <v>149</v>
      </c>
      <c r="N13" s="19">
        <v>180</v>
      </c>
      <c r="O13" s="19">
        <v>177</v>
      </c>
      <c r="P13" s="19">
        <v>126</v>
      </c>
      <c r="Q13" s="19">
        <v>141</v>
      </c>
      <c r="R13" s="19">
        <v>170</v>
      </c>
      <c r="S13" s="19">
        <v>215</v>
      </c>
      <c r="T13" s="19">
        <v>202</v>
      </c>
      <c r="U13" s="19">
        <v>236</v>
      </c>
      <c r="V13" s="18">
        <f t="shared" si="9"/>
        <v>2.6060894764003018E-2</v>
      </c>
      <c r="W13" s="15">
        <f t="shared" si="10"/>
        <v>2626</v>
      </c>
      <c r="X13">
        <f t="shared" si="11"/>
        <v>85</v>
      </c>
      <c r="Y13">
        <f t="shared" si="12"/>
        <v>86</v>
      </c>
      <c r="Z13">
        <f t="shared" si="13"/>
        <v>151</v>
      </c>
      <c r="AA13">
        <f t="shared" si="14"/>
        <v>96</v>
      </c>
      <c r="AB13">
        <f t="shared" si="15"/>
        <v>46</v>
      </c>
      <c r="AC13" s="15">
        <f t="shared" si="16"/>
        <v>1509</v>
      </c>
      <c r="AD13" s="15">
        <f t="shared" si="17"/>
        <v>653</v>
      </c>
      <c r="AE13">
        <f t="shared" si="18"/>
        <v>464</v>
      </c>
      <c r="AF13">
        <f t="shared" si="19"/>
        <v>142</v>
      </c>
      <c r="AG13" s="68">
        <f t="shared" si="1"/>
        <v>3.492538909985559E-2</v>
      </c>
      <c r="AH13" s="63">
        <f>$E13/VLOOKUP($D13*1,'כפר סבא מסכם'!$P$31:$W$55,8,FALSE)</f>
        <v>5556.7428937807217</v>
      </c>
      <c r="AI13" s="63" t="str">
        <f>VLOOKUP($D13,'כפר סבא מסכם'!$E$29:$F$54,2,FALSE)</f>
        <v>מעוז, אליעזר, שיכוני מזרחי</v>
      </c>
      <c r="AJ13" s="17">
        <f t="shared" si="20"/>
        <v>3.2368621477532368E-2</v>
      </c>
      <c r="AK13" s="17">
        <f t="shared" si="21"/>
        <v>3.2749428789032753E-2</v>
      </c>
      <c r="AL13" s="17">
        <f t="shared" si="22"/>
        <v>5.75019040365575E-2</v>
      </c>
      <c r="AM13" s="17">
        <f t="shared" si="23"/>
        <v>3.655750190403656E-2</v>
      </c>
      <c r="AN13" s="17">
        <f t="shared" si="24"/>
        <v>1.7517136329017517E-2</v>
      </c>
      <c r="AO13" s="17">
        <f t="shared" si="25"/>
        <v>0.57463823305407469</v>
      </c>
      <c r="AP13" s="17">
        <f t="shared" si="26"/>
        <v>0.24866717440974867</v>
      </c>
      <c r="AQ13" s="17">
        <f t="shared" si="27"/>
        <v>0.1766945925361767</v>
      </c>
      <c r="AR13" s="17">
        <f t="shared" si="28"/>
        <v>5.4074638233054077E-2</v>
      </c>
      <c r="AS13" s="16">
        <f t="shared" si="29"/>
        <v>42.93830921553694</v>
      </c>
      <c r="AT13" s="3">
        <f t="shared" si="30"/>
        <v>1.3435069773828252</v>
      </c>
      <c r="AU13" t="s">
        <v>41</v>
      </c>
      <c r="AW13" t="str">
        <f t="shared" si="2"/>
        <v>0032</v>
      </c>
      <c r="AX13" s="63">
        <f>VLOOKUP(AX$2,'עלויות שירותים במימון ארנונה'!$I$23:$J$33,2,FALSE)*'כפר סבא'!W13</f>
        <v>7562766.6010255991</v>
      </c>
      <c r="AY13" s="63">
        <f>VLOOKUP(AY$2,'עלויות שירותים במימון ארנונה'!$I$23:$J$33,2,FALSE)*'כפר סבא'!Y13</f>
        <v>512970.80588337185</v>
      </c>
      <c r="AZ13" s="63">
        <f>VLOOKUP(AZ$2,'עלויות שירותים במימון ארנונה'!$I$23:$J$33,2,FALSE)*'כפר סבא'!Z13</f>
        <v>656037.12687159667</v>
      </c>
      <c r="BA13" s="63">
        <f>VLOOKUP(BA$2,'עלויות שירותים במימון ארנונה'!$I$23:$J$33,2,FALSE)*'כפר סבא'!AA13</f>
        <v>301901.2420478643</v>
      </c>
      <c r="BB13" s="63">
        <f>VLOOKUP(BB$2,'עלויות שירותים במימון ארנונה'!$I$23:$J$33,2,FALSE)*'כפר סבא'!AB13</f>
        <v>161076.17095095411</v>
      </c>
      <c r="BC13" s="63">
        <f>VLOOKUP(BC$2,'עלויות שירותים במימון ארנונה'!$I$23:$J$33,2,FALSE)*'כפר סבא'!AC13</f>
        <v>25741.384315514453</v>
      </c>
      <c r="BD13" s="63">
        <f>VLOOKUP(BD$2,'עלויות שירותים במימון ארנונה'!$I$23:$J$33,2,FALSE)*'כפר סבא'!AD13</f>
        <v>103833.40767172165</v>
      </c>
      <c r="BE13" s="63">
        <f>VLOOKUP(BE$2,'עלויות שירותים במימון ארנונה'!$I$23:$J$33,2,FALSE)*'כפר סבא'!AE13</f>
        <v>49364.909747292419</v>
      </c>
      <c r="BF13" s="63">
        <f>VLOOKUP(BF$2,'עלויות שירותים במימון ארנונה'!$I$23:$J$33,2,FALSE)*'כפר סבא'!AF13</f>
        <v>122960.94590077474</v>
      </c>
      <c r="BG13" s="63">
        <f>VLOOKUP($AW13,'כפר סבא מסכם'!$E$29:$M$54,9,FALSE)</f>
        <v>1395781.6488088649</v>
      </c>
      <c r="BH13" s="67">
        <f t="shared" si="31"/>
        <v>10892434.243223557</v>
      </c>
      <c r="BI13" s="67">
        <f t="shared" si="4"/>
        <v>4147.9185998566481</v>
      </c>
      <c r="BJ13" s="68">
        <f t="shared" si="32"/>
        <v>0.94315348681572664</v>
      </c>
      <c r="BK13" t="str">
        <f>VLOOKUP($AW13,'כפר סבא מסכם'!$E$29:$F$54,2,)</f>
        <v>מעוז, אליעזר, שיכוני מזרחי</v>
      </c>
      <c r="BL13" s="67">
        <f t="shared" si="33"/>
        <v>2495.3031898470913</v>
      </c>
      <c r="BM13" s="67">
        <f t="shared" si="34"/>
        <v>-1652.6154100095569</v>
      </c>
      <c r="BO13" s="63">
        <f>VLOOKUP($BK13,'נתונים דירות ומבנים בכפר סבא'!$B$39:$E$64,4,FALSE)</f>
        <v>6866.0392499999998</v>
      </c>
      <c r="BP13" s="3">
        <f t="shared" si="8"/>
        <v>2.7515851692638367</v>
      </c>
      <c r="BQ13" s="170">
        <f t="shared" si="6"/>
        <v>954.35897435897436</v>
      </c>
    </row>
    <row r="14" spans="1:69">
      <c r="A14" s="20">
        <v>140</v>
      </c>
      <c r="B14" s="20">
        <v>6900</v>
      </c>
      <c r="C14" s="20" t="s">
        <v>37</v>
      </c>
      <c r="D14" s="20" t="s">
        <v>54</v>
      </c>
      <c r="E14" s="19">
        <v>2557</v>
      </c>
      <c r="F14" s="19">
        <v>175</v>
      </c>
      <c r="G14" s="19">
        <v>185</v>
      </c>
      <c r="H14" s="19">
        <v>137</v>
      </c>
      <c r="I14" s="19">
        <v>145</v>
      </c>
      <c r="J14" s="19">
        <v>150</v>
      </c>
      <c r="K14" s="19">
        <v>147</v>
      </c>
      <c r="L14" s="19">
        <v>133</v>
      </c>
      <c r="M14" s="19">
        <v>162</v>
      </c>
      <c r="N14" s="19">
        <v>173</v>
      </c>
      <c r="O14" s="19">
        <v>144</v>
      </c>
      <c r="P14" s="19">
        <v>129</v>
      </c>
      <c r="Q14" s="19">
        <v>134</v>
      </c>
      <c r="R14" s="19">
        <v>157</v>
      </c>
      <c r="S14" s="19">
        <v>198</v>
      </c>
      <c r="T14" s="19">
        <v>182</v>
      </c>
      <c r="U14" s="19">
        <v>208</v>
      </c>
      <c r="V14" s="18">
        <f t="shared" si="9"/>
        <v>2.5376126394347189E-2</v>
      </c>
      <c r="W14" s="15">
        <f t="shared" si="10"/>
        <v>2557</v>
      </c>
      <c r="X14">
        <f t="shared" si="11"/>
        <v>105</v>
      </c>
      <c r="Y14">
        <f t="shared" si="12"/>
        <v>117</v>
      </c>
      <c r="Z14">
        <f t="shared" si="13"/>
        <v>194</v>
      </c>
      <c r="AA14">
        <f t="shared" si="14"/>
        <v>83</v>
      </c>
      <c r="AB14">
        <f t="shared" si="15"/>
        <v>37</v>
      </c>
      <c r="AC14" s="15">
        <f t="shared" si="16"/>
        <v>1433</v>
      </c>
      <c r="AD14" s="15">
        <f t="shared" si="17"/>
        <v>588</v>
      </c>
      <c r="AE14">
        <f t="shared" si="18"/>
        <v>536</v>
      </c>
      <c r="AF14">
        <f t="shared" si="19"/>
        <v>120</v>
      </c>
      <c r="AG14" s="68">
        <f t="shared" si="1"/>
        <v>3.1448895544739799E-2</v>
      </c>
      <c r="AH14" s="63">
        <f>$E14/VLOOKUP($D14*1,'כפר סבא מסכם'!$P$31:$W$55,8,FALSE)</f>
        <v>8633.7299604273321</v>
      </c>
      <c r="AI14" s="63" t="str">
        <f>VLOOKUP($D14,'כפר סבא מסכם'!$E$29:$F$54,2,FALSE)</f>
        <v>למפרט, פועלים ב', קרית ספיר</v>
      </c>
      <c r="AJ14" s="17">
        <f t="shared" si="20"/>
        <v>4.1063746578021115E-2</v>
      </c>
      <c r="AK14" s="17">
        <f t="shared" si="21"/>
        <v>4.575674618693782E-2</v>
      </c>
      <c r="AL14" s="17">
        <f t="shared" si="22"/>
        <v>7.5870160344153309E-2</v>
      </c>
      <c r="AM14" s="17">
        <f t="shared" si="23"/>
        <v>3.2459913961673838E-2</v>
      </c>
      <c r="AN14" s="17">
        <f t="shared" si="24"/>
        <v>1.4470082127493155E-2</v>
      </c>
      <c r="AO14" s="17">
        <f t="shared" si="25"/>
        <v>0.56042236996480255</v>
      </c>
      <c r="AP14" s="17">
        <f t="shared" si="26"/>
        <v>0.22995698083691826</v>
      </c>
      <c r="AQ14" s="17">
        <f t="shared" si="27"/>
        <v>0.20962064919827925</v>
      </c>
      <c r="AR14" s="17">
        <f t="shared" si="28"/>
        <v>4.6929996089166995E-2</v>
      </c>
      <c r="AS14" s="16">
        <f t="shared" si="29"/>
        <v>41.140398904966759</v>
      </c>
      <c r="AT14" s="3">
        <f t="shared" si="30"/>
        <v>0.8491893773190976</v>
      </c>
      <c r="AU14" t="s">
        <v>35</v>
      </c>
      <c r="AW14" t="str">
        <f t="shared" si="2"/>
        <v>0033</v>
      </c>
      <c r="AX14" s="63">
        <f>VLOOKUP(AX$2,'עלויות שירותים במימון ארנונה'!$I$23:$J$33,2,FALSE)*'כפר סבא'!W14</f>
        <v>7364049.5806635404</v>
      </c>
      <c r="AY14" s="63">
        <f>VLOOKUP(AY$2,'עלויות שירותים במימון ארנונה'!$I$23:$J$33,2,FALSE)*'כפר סבא'!Y14</f>
        <v>697878.88707388961</v>
      </c>
      <c r="AZ14" s="63">
        <f>VLOOKUP(AZ$2,'עלויות שירותים במימון ארנונה'!$I$23:$J$33,2,FALSE)*'כפר סבא'!Z14</f>
        <v>842855.64644430298</v>
      </c>
      <c r="BA14" s="63">
        <f>VLOOKUP(BA$2,'עלויות שירותים במימון ארנונה'!$I$23:$J$33,2,FALSE)*'כפר סבא'!AA14</f>
        <v>261018.78218721601</v>
      </c>
      <c r="BB14" s="63">
        <f>VLOOKUP(BB$2,'עלויות שירותים במימון ארנונה'!$I$23:$J$33,2,FALSE)*'כפר סבא'!AB14</f>
        <v>129561.26793881092</v>
      </c>
      <c r="BC14" s="63">
        <f>VLOOKUP(BC$2,'עלויות שירותים במימון ארנונה'!$I$23:$J$33,2,FALSE)*'כפר סבא'!AC14</f>
        <v>24444.932885442155</v>
      </c>
      <c r="BD14" s="63">
        <f>VLOOKUP(BD$2,'עלויות שירותים במימון ארנונה'!$I$23:$J$33,2,FALSE)*'כפר סבא'!AD14</f>
        <v>93497.769848349664</v>
      </c>
      <c r="BE14" s="63">
        <f>VLOOKUP(BE$2,'עלויות שירותים במימון ארנונה'!$I$23:$J$33,2,FALSE)*'כפר סבא'!AE14</f>
        <v>57024.981949458488</v>
      </c>
      <c r="BF14" s="63">
        <f>VLOOKUP(BF$2,'עלויות שירותים במימון ארנונה'!$I$23:$J$33,2,FALSE)*'כפר סבא'!AF14</f>
        <v>103910.65850769696</v>
      </c>
      <c r="BG14" s="63">
        <f>VLOOKUP($AW14,'כפר סבא מסכם'!$E$29:$M$54,9,FALSE)</f>
        <v>1333231.2473924314</v>
      </c>
      <c r="BH14" s="67">
        <f t="shared" si="31"/>
        <v>10907473.754891139</v>
      </c>
      <c r="BI14" s="67">
        <f t="shared" si="4"/>
        <v>4265.7308388311058</v>
      </c>
      <c r="BJ14" s="68">
        <f t="shared" si="32"/>
        <v>0.96994162677155116</v>
      </c>
      <c r="BK14" t="str">
        <f>VLOOKUP($AW14,'כפר סבא מסכם'!$E$29:$F$54,2,)</f>
        <v>למפרט, פועלים ב', קרית ספיר</v>
      </c>
      <c r="BL14" s="67">
        <f t="shared" si="33"/>
        <v>2162.8428711530942</v>
      </c>
      <c r="BM14" s="67">
        <f t="shared" si="34"/>
        <v>-2102.8879676780116</v>
      </c>
      <c r="BO14" s="63">
        <f>VLOOKUP($BK14,'נתונים דירות ומבנים בכפר סבא'!$B$39:$E$64,4,FALSE)</f>
        <v>6103.1459999999997</v>
      </c>
      <c r="BP14" s="3">
        <f t="shared" si="8"/>
        <v>2.8218166383701186</v>
      </c>
      <c r="BQ14" s="170">
        <f t="shared" si="6"/>
        <v>906.15384615384619</v>
      </c>
    </row>
    <row r="15" spans="1:69">
      <c r="A15" s="20">
        <v>140</v>
      </c>
      <c r="B15" s="20">
        <v>6900</v>
      </c>
      <c r="C15" s="20" t="s">
        <v>37</v>
      </c>
      <c r="D15" s="20" t="s">
        <v>53</v>
      </c>
      <c r="E15" s="19">
        <v>3602</v>
      </c>
      <c r="F15" s="19">
        <v>290</v>
      </c>
      <c r="G15" s="19">
        <v>270</v>
      </c>
      <c r="H15" s="19">
        <v>240</v>
      </c>
      <c r="I15" s="19">
        <v>180</v>
      </c>
      <c r="J15" s="19">
        <v>174</v>
      </c>
      <c r="K15" s="19">
        <v>160</v>
      </c>
      <c r="L15" s="19">
        <v>248</v>
      </c>
      <c r="M15" s="19">
        <v>256</v>
      </c>
      <c r="N15" s="19">
        <v>263</v>
      </c>
      <c r="O15" s="19">
        <v>219</v>
      </c>
      <c r="P15" s="19">
        <v>166</v>
      </c>
      <c r="Q15" s="19">
        <v>185</v>
      </c>
      <c r="R15" s="19">
        <v>189</v>
      </c>
      <c r="S15" s="19">
        <v>265</v>
      </c>
      <c r="T15" s="19">
        <v>219</v>
      </c>
      <c r="U15" s="19">
        <v>279</v>
      </c>
      <c r="V15" s="18">
        <f t="shared" si="9"/>
        <v>3.5746893731888371E-2</v>
      </c>
      <c r="W15" s="15">
        <f t="shared" si="10"/>
        <v>3602</v>
      </c>
      <c r="X15">
        <f t="shared" si="11"/>
        <v>174</v>
      </c>
      <c r="Y15">
        <f t="shared" si="12"/>
        <v>184</v>
      </c>
      <c r="Z15">
        <f t="shared" si="13"/>
        <v>299</v>
      </c>
      <c r="AA15">
        <f t="shared" si="14"/>
        <v>144</v>
      </c>
      <c r="AB15">
        <f t="shared" si="15"/>
        <v>45</v>
      </c>
      <c r="AC15" s="15">
        <f t="shared" si="16"/>
        <v>1993</v>
      </c>
      <c r="AD15" s="15">
        <f t="shared" si="17"/>
        <v>763</v>
      </c>
      <c r="AE15">
        <f t="shared" si="18"/>
        <v>846</v>
      </c>
      <c r="AF15">
        <f t="shared" si="19"/>
        <v>189</v>
      </c>
      <c r="AG15" s="68">
        <f t="shared" si="1"/>
        <v>4.0808685885436166E-2</v>
      </c>
      <c r="AH15" s="63">
        <f>$E15/VLOOKUP($D15*1,'כפר סבא מסכם'!$P$31:$W$55,8,FALSE)</f>
        <v>9909.8702527814767</v>
      </c>
      <c r="AI15" s="63" t="str">
        <f>VLOOKUP($D15,'כפר סבא מסכם'!$E$29:$F$54,2,FALSE)</f>
        <v>הפרחים, דגניה</v>
      </c>
      <c r="AJ15" s="17">
        <f t="shared" si="20"/>
        <v>4.8306496390893947E-2</v>
      </c>
      <c r="AK15" s="17">
        <f t="shared" si="21"/>
        <v>5.1082731815657971E-2</v>
      </c>
      <c r="AL15" s="17">
        <f t="shared" si="22"/>
        <v>8.3009439200444193E-2</v>
      </c>
      <c r="AM15" s="17">
        <f t="shared" si="23"/>
        <v>3.9977790116601887E-2</v>
      </c>
      <c r="AN15" s="17">
        <f t="shared" si="24"/>
        <v>1.2493059411438089E-2</v>
      </c>
      <c r="AO15" s="17">
        <f t="shared" si="25"/>
        <v>0.55330372015546914</v>
      </c>
      <c r="AP15" s="17">
        <f t="shared" si="26"/>
        <v>0.21182676290949473</v>
      </c>
      <c r="AQ15" s="17">
        <f t="shared" si="27"/>
        <v>0.2348695169350361</v>
      </c>
      <c r="AR15" s="17">
        <f t="shared" si="28"/>
        <v>5.247084952803998E-2</v>
      </c>
      <c r="AS15" s="16">
        <f t="shared" si="29"/>
        <v>39.747362576346475</v>
      </c>
      <c r="AT15" s="3">
        <f t="shared" si="30"/>
        <v>0.46618786121633693</v>
      </c>
      <c r="AU15" t="s">
        <v>38</v>
      </c>
      <c r="AW15" t="str">
        <f t="shared" si="2"/>
        <v>0034</v>
      </c>
      <c r="AX15" s="63">
        <f>VLOOKUP(AX$2,'עלויות שירותים במימון ארנונה'!$I$23:$J$33,2,FALSE)*'כפר סבא'!W15</f>
        <v>10373604.454262836</v>
      </c>
      <c r="AY15" s="63">
        <f>VLOOKUP(AY$2,'עלויות שירותים במימון ארנונה'!$I$23:$J$33,2,FALSE)*'כפר סבא'!Y15</f>
        <v>1097518.9335179119</v>
      </c>
      <c r="AZ15" s="63">
        <f>VLOOKUP(AZ$2,'עלויות שירותים במימון ארנונה'!$I$23:$J$33,2,FALSE)*'כפר סבא'!Z15</f>
        <v>1299040.4035404464</v>
      </c>
      <c r="BA15" s="63">
        <f>VLOOKUP(BA$2,'עלויות שירותים במימון ארנונה'!$I$23:$J$33,2,FALSE)*'כפר סבא'!AA15</f>
        <v>452851.86307179643</v>
      </c>
      <c r="BB15" s="63">
        <f>VLOOKUP(BB$2,'עלויות שירותים במימון ארנונה'!$I$23:$J$33,2,FALSE)*'כפר סבא'!AB15</f>
        <v>157574.51506071599</v>
      </c>
      <c r="BC15" s="63">
        <f>VLOOKUP(BC$2,'עלויות שירותים במימון ארנונה'!$I$23:$J$33,2,FALSE)*'כפר סבא'!AC15</f>
        <v>33997.732896501198</v>
      </c>
      <c r="BD15" s="63">
        <f>VLOOKUP(BD$2,'עלויות שירותים במימון ארנונה'!$I$23:$J$33,2,FALSE)*'כפר סבא'!AD15</f>
        <v>121324.48706512041</v>
      </c>
      <c r="BE15" s="63">
        <f>VLOOKUP(BE$2,'עלויות שירותים במימון ארנונה'!$I$23:$J$33,2,FALSE)*'כפר סבא'!AE15</f>
        <v>90005.848375451271</v>
      </c>
      <c r="BF15" s="63">
        <f>VLOOKUP(BF$2,'עלויות שירותים במימון ארנונה'!$I$23:$J$33,2,FALSE)*'כפר סבא'!AF15</f>
        <v>163659.28714962272</v>
      </c>
      <c r="BG15" s="63">
        <f>VLOOKUP($AW15,'כפר סבא מסכם'!$E$29:$M$54,9,FALSE)</f>
        <v>1842778.7897287928</v>
      </c>
      <c r="BH15" s="67">
        <f t="shared" si="31"/>
        <v>15632356.314669194</v>
      </c>
      <c r="BI15" s="67">
        <f t="shared" si="4"/>
        <v>4339.9101373318135</v>
      </c>
      <c r="BJ15" s="68">
        <f t="shared" si="32"/>
        <v>0.98680851129356295</v>
      </c>
      <c r="BK15" t="str">
        <f>VLOOKUP($AW15,'כפר סבא מסכם'!$E$29:$F$54,2,)</f>
        <v>הפרחים, דגניה</v>
      </c>
      <c r="BL15" s="67">
        <f t="shared" si="33"/>
        <v>1531.2396993835332</v>
      </c>
      <c r="BM15" s="67">
        <f t="shared" si="34"/>
        <v>-2808.6704379482803</v>
      </c>
      <c r="BO15" s="63">
        <f>VLOOKUP($BK15,'נתונים דירות ומבנים בכפר סבא'!$B$39:$E$64,4,FALSE)</f>
        <v>4391.700499999999</v>
      </c>
      <c r="BP15" s="3">
        <f t="shared" si="8"/>
        <v>2.8680685994283377</v>
      </c>
      <c r="BQ15" s="170">
        <f t="shared" si="6"/>
        <v>1255.897435897436</v>
      </c>
    </row>
    <row r="16" spans="1:69">
      <c r="A16" s="20">
        <v>140</v>
      </c>
      <c r="B16" s="20">
        <v>6900</v>
      </c>
      <c r="C16" s="20" t="s">
        <v>37</v>
      </c>
      <c r="D16" s="20" t="s">
        <v>52</v>
      </c>
      <c r="E16" s="19">
        <v>2105</v>
      </c>
      <c r="F16" s="19">
        <v>122</v>
      </c>
      <c r="G16" s="19">
        <v>131</v>
      </c>
      <c r="H16" s="19">
        <v>137</v>
      </c>
      <c r="I16" s="19">
        <v>171</v>
      </c>
      <c r="J16" s="19">
        <v>104</v>
      </c>
      <c r="K16" s="19">
        <v>124</v>
      </c>
      <c r="L16" s="19">
        <v>138</v>
      </c>
      <c r="M16" s="19">
        <v>137</v>
      </c>
      <c r="N16" s="19">
        <v>132</v>
      </c>
      <c r="O16" s="19">
        <v>101</v>
      </c>
      <c r="P16" s="19">
        <v>94</v>
      </c>
      <c r="Q16" s="19">
        <v>90</v>
      </c>
      <c r="R16" s="19">
        <v>128</v>
      </c>
      <c r="S16" s="19">
        <v>162</v>
      </c>
      <c r="T16" s="19">
        <v>159</v>
      </c>
      <c r="U16" s="19">
        <v>174</v>
      </c>
      <c r="V16" s="18">
        <f t="shared" si="9"/>
        <v>2.0890397364137985E-2</v>
      </c>
      <c r="W16" s="15">
        <f t="shared" si="10"/>
        <v>2105</v>
      </c>
      <c r="X16">
        <f t="shared" si="11"/>
        <v>74</v>
      </c>
      <c r="Y16">
        <f t="shared" si="12"/>
        <v>82</v>
      </c>
      <c r="Z16">
        <f t="shared" si="13"/>
        <v>154</v>
      </c>
      <c r="AA16">
        <f t="shared" si="14"/>
        <v>83</v>
      </c>
      <c r="AB16">
        <f t="shared" si="15"/>
        <v>43</v>
      </c>
      <c r="AC16" s="15">
        <f t="shared" si="16"/>
        <v>1174</v>
      </c>
      <c r="AD16" s="15">
        <f t="shared" si="17"/>
        <v>495</v>
      </c>
      <c r="AE16">
        <f t="shared" si="18"/>
        <v>436</v>
      </c>
      <c r="AF16">
        <f t="shared" si="19"/>
        <v>126</v>
      </c>
      <c r="AG16" s="68">
        <f t="shared" si="1"/>
        <v>2.6474835535112585E-2</v>
      </c>
      <c r="AH16" s="63">
        <f>$E16/VLOOKUP($D16*1,'כפר סבא מסכם'!$P$31:$W$55,8,FALSE)</f>
        <v>11711.751811009603</v>
      </c>
      <c r="AI16" s="63" t="str">
        <f>VLOOKUP($D16,'כפר סבא מסכם'!$E$29:$F$54,2,FALSE)</f>
        <v>מרכז, ארלוזורוב</v>
      </c>
      <c r="AJ16" s="17">
        <f t="shared" si="20"/>
        <v>3.5154394299287413E-2</v>
      </c>
      <c r="AK16" s="17">
        <f t="shared" si="21"/>
        <v>3.8954869358669833E-2</v>
      </c>
      <c r="AL16" s="17">
        <f t="shared" si="22"/>
        <v>7.3159144893111636E-2</v>
      </c>
      <c r="AM16" s="17">
        <f t="shared" si="23"/>
        <v>3.9429928741092635E-2</v>
      </c>
      <c r="AN16" s="17">
        <f t="shared" si="24"/>
        <v>2.0427553444180523E-2</v>
      </c>
      <c r="AO16" s="17">
        <f t="shared" si="25"/>
        <v>0.55771971496437056</v>
      </c>
      <c r="AP16" s="17">
        <f t="shared" si="26"/>
        <v>0.23515439429928742</v>
      </c>
      <c r="AQ16" s="17">
        <f t="shared" si="27"/>
        <v>0.20712589073634205</v>
      </c>
      <c r="AR16" s="17">
        <f t="shared" si="28"/>
        <v>5.9857482185273161E-2</v>
      </c>
      <c r="AS16" s="16">
        <f t="shared" si="29"/>
        <v>40.828503562945372</v>
      </c>
      <c r="AT16" s="3">
        <f t="shared" si="30"/>
        <v>0.7634368478226885</v>
      </c>
      <c r="AU16" t="s">
        <v>35</v>
      </c>
      <c r="AW16" t="str">
        <f t="shared" si="2"/>
        <v>0035</v>
      </c>
      <c r="AX16" s="63">
        <f>VLOOKUP(AX$2,'עלויות שירותים במימון ארנונה'!$I$23:$J$33,2,FALSE)*'כפר סבא'!W16</f>
        <v>6062309.0994512141</v>
      </c>
      <c r="AY16" s="63">
        <f>VLOOKUP(AY$2,'עלויות שירותים במימון ארנונה'!$I$23:$J$33,2,FALSE)*'כפר סבא'!Y16</f>
        <v>489111.69863298244</v>
      </c>
      <c r="AZ16" s="63">
        <f>VLOOKUP(AZ$2,'עלויות שירותים במימון ארנונה'!$I$23:$J$33,2,FALSE)*'כפר סבא'!Z16</f>
        <v>669070.97707434359</v>
      </c>
      <c r="BA16" s="63">
        <f>VLOOKUP(BA$2,'עלויות שירותים במימון ארנונה'!$I$23:$J$33,2,FALSE)*'כפר סבא'!AA16</f>
        <v>261018.78218721601</v>
      </c>
      <c r="BB16" s="63">
        <f>VLOOKUP(BB$2,'עלויות שירותים במימון ארנונה'!$I$23:$J$33,2,FALSE)*'כפר סבא'!AB16</f>
        <v>150571.20328023972</v>
      </c>
      <c r="BC16" s="63">
        <f>VLOOKUP(BC$2,'עלויות שירותים במימון ארנונה'!$I$23:$J$33,2,FALSE)*'כפר סבא'!AC16</f>
        <v>20026.762880327347</v>
      </c>
      <c r="BD16" s="63">
        <f>VLOOKUP(BD$2,'עלויות שירותים במימון ארנונה'!$I$23:$J$33,2,FALSE)*'כפר סבא'!AD16</f>
        <v>78709.857270294364</v>
      </c>
      <c r="BE16" s="63">
        <f>VLOOKUP(BE$2,'עלויות שירותים במימון ארנונה'!$I$23:$J$33,2,FALSE)*'כפר סבא'!AE16</f>
        <v>46385.992779783395</v>
      </c>
      <c r="BF16" s="63">
        <f>VLOOKUP(BF$2,'עלויות שירותים במימון ארנונה'!$I$23:$J$33,2,FALSE)*'כפר סבא'!AF16</f>
        <v>109106.19143308181</v>
      </c>
      <c r="BG16" s="63">
        <f>VLOOKUP($AW16,'כפר סבא מסכם'!$E$29:$M$54,9,FALSE)</f>
        <v>1103473.6068501561</v>
      </c>
      <c r="BH16" s="67">
        <f t="shared" si="31"/>
        <v>8989784.1718396377</v>
      </c>
      <c r="BI16" s="67">
        <f t="shared" si="4"/>
        <v>4270.6813167884266</v>
      </c>
      <c r="BJ16" s="68">
        <f t="shared" si="32"/>
        <v>0.97106726615777561</v>
      </c>
      <c r="BK16" t="str">
        <f>VLOOKUP($AW16,'כפר סבא מסכם'!$E$29:$F$54,2,)</f>
        <v>מרכז, ארלוזורוב</v>
      </c>
      <c r="BL16" s="67">
        <f t="shared" si="33"/>
        <v>2139.576610999452</v>
      </c>
      <c r="BM16" s="67">
        <f t="shared" si="34"/>
        <v>-2131.1047057889746</v>
      </c>
      <c r="BO16" s="63">
        <f>VLOOKUP($BK16,'נתונים דירות ומבנים בכפר סבא'!$B$39:$E$64,4,FALSE)</f>
        <v>6103.1459999999997</v>
      </c>
      <c r="BP16" s="3">
        <f t="shared" si="8"/>
        <v>2.8525017373175814</v>
      </c>
      <c r="BQ16" s="170">
        <f t="shared" si="6"/>
        <v>737.94871794871801</v>
      </c>
    </row>
    <row r="17" spans="1:69">
      <c r="A17" s="20">
        <v>140</v>
      </c>
      <c r="B17" s="20">
        <v>6900</v>
      </c>
      <c r="C17" s="20" t="s">
        <v>37</v>
      </c>
      <c r="D17" s="20" t="s">
        <v>51</v>
      </c>
      <c r="E17" s="19">
        <v>3355</v>
      </c>
      <c r="F17" s="19">
        <v>261</v>
      </c>
      <c r="G17" s="19">
        <v>195</v>
      </c>
      <c r="H17" s="19">
        <v>150</v>
      </c>
      <c r="I17" s="19">
        <v>152</v>
      </c>
      <c r="J17" s="19">
        <v>154</v>
      </c>
      <c r="K17" s="19">
        <v>171</v>
      </c>
      <c r="L17" s="19">
        <v>258</v>
      </c>
      <c r="M17" s="19">
        <v>226</v>
      </c>
      <c r="N17" s="19">
        <v>211</v>
      </c>
      <c r="O17" s="19">
        <v>181</v>
      </c>
      <c r="P17" s="19">
        <v>137</v>
      </c>
      <c r="Q17" s="19">
        <v>167</v>
      </c>
      <c r="R17" s="19">
        <v>231</v>
      </c>
      <c r="S17" s="19">
        <v>255</v>
      </c>
      <c r="T17" s="19">
        <v>226</v>
      </c>
      <c r="U17" s="19">
        <v>381</v>
      </c>
      <c r="V17" s="18">
        <f t="shared" si="9"/>
        <v>3.3295621452105913E-2</v>
      </c>
      <c r="W17" s="15">
        <f t="shared" si="10"/>
        <v>3355</v>
      </c>
      <c r="X17">
        <f t="shared" si="11"/>
        <v>157</v>
      </c>
      <c r="Y17">
        <f t="shared" si="12"/>
        <v>154</v>
      </c>
      <c r="Z17">
        <f t="shared" si="13"/>
        <v>207</v>
      </c>
      <c r="AA17">
        <f t="shared" si="14"/>
        <v>90</v>
      </c>
      <c r="AB17">
        <f t="shared" si="15"/>
        <v>38</v>
      </c>
      <c r="AC17" s="15">
        <f t="shared" si="16"/>
        <v>1847</v>
      </c>
      <c r="AD17" s="15">
        <f t="shared" si="17"/>
        <v>862</v>
      </c>
      <c r="AE17">
        <f t="shared" si="18"/>
        <v>646</v>
      </c>
      <c r="AF17">
        <f t="shared" si="19"/>
        <v>128</v>
      </c>
      <c r="AG17" s="68">
        <f t="shared" si="1"/>
        <v>4.6103652992458687E-2</v>
      </c>
      <c r="AH17" s="63">
        <f>$E17/VLOOKUP($D17*1,'כפר סבא מסכם'!$P$31:$W$55,8,FALSE)</f>
        <v>22795.371622310249</v>
      </c>
      <c r="AI17" s="63" t="str">
        <f>VLOOKUP($D17,'כפר סבא מסכם'!$E$29:$F$54,2,FALSE)</f>
        <v>מרכז</v>
      </c>
      <c r="AJ17" s="17">
        <f t="shared" si="20"/>
        <v>4.6795827123695975E-2</v>
      </c>
      <c r="AK17" s="17">
        <f t="shared" si="21"/>
        <v>4.5901639344262293E-2</v>
      </c>
      <c r="AL17" s="17">
        <f t="shared" si="22"/>
        <v>6.1698956780923991E-2</v>
      </c>
      <c r="AM17" s="17">
        <f t="shared" si="23"/>
        <v>2.6825633383010434E-2</v>
      </c>
      <c r="AN17" s="17">
        <f t="shared" si="24"/>
        <v>1.1326378539493294E-2</v>
      </c>
      <c r="AO17" s="17">
        <f t="shared" si="25"/>
        <v>0.550521609538003</v>
      </c>
      <c r="AP17" s="17">
        <f t="shared" si="26"/>
        <v>0.25692995529061102</v>
      </c>
      <c r="AQ17" s="17">
        <f t="shared" si="27"/>
        <v>0.19254843517138598</v>
      </c>
      <c r="AR17" s="17">
        <f t="shared" si="28"/>
        <v>3.8152011922503726E-2</v>
      </c>
      <c r="AS17" s="16">
        <f t="shared" si="29"/>
        <v>43.060804769001493</v>
      </c>
      <c r="AT17" s="3">
        <f t="shared" si="30"/>
        <v>1.3771859143415175</v>
      </c>
      <c r="AU17" t="s">
        <v>41</v>
      </c>
      <c r="AW17" t="str">
        <f t="shared" si="2"/>
        <v>0036</v>
      </c>
      <c r="AX17" s="63">
        <f>VLOOKUP(AX$2,'עלויות שירותים במימון ארנונה'!$I$23:$J$33,2,FALSE)*'כפר סבא'!W17</f>
        <v>9662255.1205030028</v>
      </c>
      <c r="AY17" s="63">
        <f>VLOOKUP(AY$2,'עלויות שירותים במימון ארנונה'!$I$23:$J$33,2,FALSE)*'כפר סבא'!Y17</f>
        <v>918575.62913999148</v>
      </c>
      <c r="AZ17" s="63">
        <f>VLOOKUP(AZ$2,'עלויות שירותים במימון ארנונה'!$I$23:$J$33,2,FALSE)*'כפר סבא'!Z17</f>
        <v>899335.66398953972</v>
      </c>
      <c r="BA17" s="63">
        <f>VLOOKUP(BA$2,'עלויות שירותים במימון ארנונה'!$I$23:$J$33,2,FALSE)*'כפר סבא'!AA17</f>
        <v>283032.41441987274</v>
      </c>
      <c r="BB17" s="63">
        <f>VLOOKUP(BB$2,'עלויות שירותים במימון ארנונה'!$I$23:$J$33,2,FALSE)*'כפר סבא'!AB17</f>
        <v>133062.92382904905</v>
      </c>
      <c r="BC17" s="63">
        <f>VLOOKUP(BC$2,'עלויות שירותים במימון ארנונה'!$I$23:$J$33,2,FALSE)*'כפר סבא'!AC17</f>
        <v>31507.18146504652</v>
      </c>
      <c r="BD17" s="63">
        <f>VLOOKUP(BD$2,'עלויות שירותים במימון ארנונה'!$I$23:$J$33,2,FALSE)*'כפר סבא'!AD17</f>
        <v>137066.45851917929</v>
      </c>
      <c r="BE17" s="63">
        <f>VLOOKUP(BE$2,'עלויות שירותים במימון ארנונה'!$I$23:$J$33,2,FALSE)*'כפר סבא'!AE17</f>
        <v>68727.870036101085</v>
      </c>
      <c r="BF17" s="63">
        <f>VLOOKUP(BF$2,'עלויות שירותים במימון ארנונה'!$I$23:$J$33,2,FALSE)*'כפר סבא'!AF17</f>
        <v>110838.03574154343</v>
      </c>
      <c r="BG17" s="63">
        <f>VLOOKUP($AW17,'כפר סבא מסכם'!$E$29:$M$54,9,FALSE)</f>
        <v>1798255.742743162</v>
      </c>
      <c r="BH17" s="67">
        <f t="shared" si="31"/>
        <v>14042657.040386489</v>
      </c>
      <c r="BI17" s="67">
        <f t="shared" si="4"/>
        <v>4185.5907720973137</v>
      </c>
      <c r="BJ17" s="68">
        <f t="shared" si="32"/>
        <v>0.95171938311994397</v>
      </c>
      <c r="BK17" t="str">
        <f>VLOOKUP($AW17,'כפר סבא מסכם'!$E$29:$F$54,2,)</f>
        <v>מרכז</v>
      </c>
      <c r="BL17" s="67">
        <f t="shared" si="33"/>
        <v>2279.9631356184796</v>
      </c>
      <c r="BM17" s="67">
        <f t="shared" si="34"/>
        <v>-1905.6276364788341</v>
      </c>
      <c r="BO17" s="63">
        <f>VLOOKUP($BK17,'נתונים דירות ומבנים בכפר סבא'!$B$39:$E$64,4,FALSE)</f>
        <v>6103.1459999999997</v>
      </c>
      <c r="BP17" s="3">
        <f t="shared" si="8"/>
        <v>2.6768617021276597</v>
      </c>
      <c r="BQ17" s="170">
        <f t="shared" si="6"/>
        <v>1253.3333333333333</v>
      </c>
    </row>
    <row r="18" spans="1:69">
      <c r="A18" s="20">
        <v>140</v>
      </c>
      <c r="B18" s="20">
        <v>6900</v>
      </c>
      <c r="C18" s="20" t="s">
        <v>37</v>
      </c>
      <c r="D18" s="20" t="s">
        <v>50</v>
      </c>
      <c r="E18" s="19">
        <v>3271</v>
      </c>
      <c r="F18" s="19">
        <v>246</v>
      </c>
      <c r="G18" s="19">
        <v>227</v>
      </c>
      <c r="H18" s="19">
        <v>192</v>
      </c>
      <c r="I18" s="19">
        <v>154</v>
      </c>
      <c r="J18" s="19">
        <v>146</v>
      </c>
      <c r="K18" s="19">
        <v>169</v>
      </c>
      <c r="L18" s="19">
        <v>206</v>
      </c>
      <c r="M18" s="19">
        <v>225</v>
      </c>
      <c r="N18" s="19">
        <v>225</v>
      </c>
      <c r="O18" s="19">
        <v>211</v>
      </c>
      <c r="P18" s="19">
        <v>144</v>
      </c>
      <c r="Q18" s="19">
        <v>147</v>
      </c>
      <c r="R18" s="19">
        <v>183</v>
      </c>
      <c r="S18" s="19">
        <v>276</v>
      </c>
      <c r="T18" s="19">
        <v>224</v>
      </c>
      <c r="U18" s="19">
        <v>294</v>
      </c>
      <c r="V18" s="18">
        <f t="shared" si="9"/>
        <v>3.2461990393394466E-2</v>
      </c>
      <c r="W18" s="15">
        <f t="shared" si="10"/>
        <v>3271</v>
      </c>
      <c r="X18">
        <f t="shared" si="11"/>
        <v>148</v>
      </c>
      <c r="Y18">
        <f t="shared" si="12"/>
        <v>156</v>
      </c>
      <c r="Z18">
        <f t="shared" si="13"/>
        <v>248</v>
      </c>
      <c r="AA18">
        <f t="shared" si="14"/>
        <v>116</v>
      </c>
      <c r="AB18">
        <f t="shared" si="15"/>
        <v>39</v>
      </c>
      <c r="AC18" s="15">
        <f t="shared" si="16"/>
        <v>1770</v>
      </c>
      <c r="AD18" s="15">
        <f t="shared" si="17"/>
        <v>794</v>
      </c>
      <c r="AE18">
        <f t="shared" si="18"/>
        <v>707</v>
      </c>
      <c r="AF18">
        <f t="shared" si="19"/>
        <v>155</v>
      </c>
      <c r="AG18" s="68">
        <f t="shared" si="1"/>
        <v>4.2466705888645234E-2</v>
      </c>
      <c r="AH18" s="63">
        <f>$E18/VLOOKUP($D18*1,'כפר סבא מסכם'!$P$31:$W$55,8,FALSE)</f>
        <v>19483.575066265599</v>
      </c>
      <c r="AI18" s="63" t="str">
        <f>VLOOKUP($D18,'כפר סבא מסכם'!$E$29:$F$54,2,FALSE)</f>
        <v>עובד בן ציון, פועלים א'</v>
      </c>
      <c r="AJ18" s="17">
        <f t="shared" si="20"/>
        <v>4.524610210944665E-2</v>
      </c>
      <c r="AK18" s="17">
        <f t="shared" si="21"/>
        <v>4.769183735860593E-2</v>
      </c>
      <c r="AL18" s="17">
        <f t="shared" si="22"/>
        <v>7.5817792723937627E-2</v>
      </c>
      <c r="AM18" s="17">
        <f t="shared" si="23"/>
        <v>3.5463161112809539E-2</v>
      </c>
      <c r="AN18" s="17">
        <f t="shared" si="24"/>
        <v>1.1922959339651483E-2</v>
      </c>
      <c r="AO18" s="17">
        <f t="shared" si="25"/>
        <v>0.54111892387649041</v>
      </c>
      <c r="AP18" s="17">
        <f t="shared" si="26"/>
        <v>0.24273922347905838</v>
      </c>
      <c r="AQ18" s="17">
        <f t="shared" si="27"/>
        <v>0.21614185264445124</v>
      </c>
      <c r="AR18" s="17">
        <f t="shared" si="28"/>
        <v>4.7386120452461024E-2</v>
      </c>
      <c r="AS18" s="16">
        <f t="shared" si="29"/>
        <v>41.437786609599513</v>
      </c>
      <c r="AT18" s="3">
        <f t="shared" si="30"/>
        <v>0.93095317586803839</v>
      </c>
      <c r="AU18" t="s">
        <v>35</v>
      </c>
      <c r="AW18" t="str">
        <f t="shared" si="2"/>
        <v>0037</v>
      </c>
      <c r="AX18" s="63">
        <f>VLOOKUP(AX$2,'עלויות שירותים במימון ארנונה'!$I$23:$J$33,2,FALSE)*'כפר סבא'!W18</f>
        <v>9420338.7478883229</v>
      </c>
      <c r="AY18" s="63">
        <f>VLOOKUP(AY$2,'עלויות שירותים במימון ארנונה'!$I$23:$J$33,2,FALSE)*'כפר סבא'!Y18</f>
        <v>930505.18276518618</v>
      </c>
      <c r="AZ18" s="63">
        <f>VLOOKUP(AZ$2,'עלויות שירותים במימון ארנונה'!$I$23:$J$33,2,FALSE)*'כפר סבא'!Z18</f>
        <v>1077464.950093748</v>
      </c>
      <c r="BA18" s="63">
        <f>VLOOKUP(BA$2,'עלויות שירותים במימון ארנונה'!$I$23:$J$33,2,FALSE)*'כפר סבא'!AA18</f>
        <v>364797.33414116933</v>
      </c>
      <c r="BB18" s="63">
        <f>VLOOKUP(BB$2,'עלויות שירותים במימון ארנונה'!$I$23:$J$33,2,FALSE)*'כפר סבא'!AB18</f>
        <v>136564.5797192872</v>
      </c>
      <c r="BC18" s="63">
        <f>VLOOKUP(BC$2,'עלויות שירותים במימון ארנונה'!$I$23:$J$33,2,FALSE)*'כפר סבא'!AC18</f>
        <v>30193.671463525901</v>
      </c>
      <c r="BD18" s="63">
        <f>VLOOKUP(BD$2,'עלויות שירותים במימון ארנונה'!$I$23:$J$33,2,FALSE)*'כפר סבא'!AD18</f>
        <v>126253.79125780551</v>
      </c>
      <c r="BE18" s="63">
        <f>VLOOKUP(BE$2,'עלויות שירותים במימון ארנונה'!$I$23:$J$33,2,FALSE)*'כפר סבא'!AE18</f>
        <v>75217.653429602899</v>
      </c>
      <c r="BF18" s="63">
        <f>VLOOKUP(BF$2,'עלויות שירותים במימון ארנונה'!$I$23:$J$33,2,FALSE)*'כפר סבא'!AF18</f>
        <v>134217.93390577525</v>
      </c>
      <c r="BG18" s="63">
        <f>VLOOKUP($AW18,'כפר סבא מסכם'!$E$29:$M$54,9,FALSE)</f>
        <v>1728127.3069984075</v>
      </c>
      <c r="BH18" s="67">
        <f t="shared" si="31"/>
        <v>14023681.15166283</v>
      </c>
      <c r="BI18" s="67">
        <f t="shared" si="4"/>
        <v>4287.2764144490466</v>
      </c>
      <c r="BJ18" s="68">
        <f t="shared" si="32"/>
        <v>0.9748406584859669</v>
      </c>
      <c r="BK18" t="str">
        <f>VLOOKUP($AW18,'כפר סבא מסכם'!$E$29:$F$54,2,)</f>
        <v>עובד בן ציון, פועלים א'</v>
      </c>
      <c r="BL18" s="67">
        <f t="shared" si="33"/>
        <v>2204.5557124379748</v>
      </c>
      <c r="BM18" s="67">
        <f t="shared" si="34"/>
        <v>-2082.7207020110718</v>
      </c>
      <c r="BO18" s="63">
        <f>VLOOKUP($BK18,'נתונים דירות ומבנים בכפר סבא'!$B$39:$E$64,4,FALSE)</f>
        <v>6103.1459999999997</v>
      </c>
      <c r="BP18" s="3">
        <f t="shared" si="8"/>
        <v>2.7684244791666663</v>
      </c>
      <c r="BQ18" s="170">
        <f t="shared" si="6"/>
        <v>1181.5384615384617</v>
      </c>
    </row>
    <row r="19" spans="1:69">
      <c r="A19" s="20">
        <v>140</v>
      </c>
      <c r="B19" s="20">
        <v>6900</v>
      </c>
      <c r="C19" s="20" t="s">
        <v>37</v>
      </c>
      <c r="D19" s="20" t="s">
        <v>49</v>
      </c>
      <c r="E19" s="19">
        <v>3531</v>
      </c>
      <c r="F19" s="19">
        <v>287</v>
      </c>
      <c r="G19" s="19">
        <v>241</v>
      </c>
      <c r="H19" s="19">
        <v>211</v>
      </c>
      <c r="I19" s="19">
        <v>172</v>
      </c>
      <c r="J19" s="19">
        <v>180</v>
      </c>
      <c r="K19" s="19">
        <v>178</v>
      </c>
      <c r="L19" s="19">
        <v>204</v>
      </c>
      <c r="M19" s="19">
        <v>254</v>
      </c>
      <c r="N19" s="19">
        <v>259</v>
      </c>
      <c r="O19" s="19">
        <v>195</v>
      </c>
      <c r="P19" s="19">
        <v>188</v>
      </c>
      <c r="Q19" s="19">
        <v>160</v>
      </c>
      <c r="R19" s="19">
        <v>206</v>
      </c>
      <c r="S19" s="19">
        <v>264</v>
      </c>
      <c r="T19" s="19">
        <v>240</v>
      </c>
      <c r="U19" s="19">
        <v>294</v>
      </c>
      <c r="V19" s="18">
        <f t="shared" si="9"/>
        <v>3.5042277003691794E-2</v>
      </c>
      <c r="W19" s="15">
        <f t="shared" si="10"/>
        <v>3531</v>
      </c>
      <c r="X19">
        <f t="shared" si="11"/>
        <v>173</v>
      </c>
      <c r="Y19">
        <f t="shared" si="12"/>
        <v>176</v>
      </c>
      <c r="Z19">
        <f t="shared" si="13"/>
        <v>266</v>
      </c>
      <c r="AA19">
        <f t="shared" si="14"/>
        <v>127</v>
      </c>
      <c r="AB19">
        <f t="shared" si="15"/>
        <v>43</v>
      </c>
      <c r="AC19" s="15">
        <f t="shared" si="16"/>
        <v>1948</v>
      </c>
      <c r="AD19" s="15">
        <f t="shared" si="17"/>
        <v>798</v>
      </c>
      <c r="AE19">
        <f t="shared" si="18"/>
        <v>785</v>
      </c>
      <c r="AF19">
        <f t="shared" si="19"/>
        <v>170</v>
      </c>
      <c r="AG19" s="68">
        <f t="shared" si="1"/>
        <v>4.2680643953575438E-2</v>
      </c>
      <c r="AH19" s="63">
        <f>$E19/VLOOKUP($D19*1,'כפר סבא מסכם'!$P$31:$W$55,8,FALSE)</f>
        <v>20695.961034622218</v>
      </c>
      <c r="AI19" s="63" t="str">
        <f>VLOOKUP($D19,'כפר סבא מסכם'!$E$29:$F$54,2,FALSE)</f>
        <v>פועלים ד', מרכז, פועלים א'</v>
      </c>
      <c r="AJ19" s="17">
        <f t="shared" si="20"/>
        <v>4.8994619088077035E-2</v>
      </c>
      <c r="AK19" s="17">
        <f t="shared" si="21"/>
        <v>4.9844236760124609E-2</v>
      </c>
      <c r="AL19" s="17">
        <f t="shared" si="22"/>
        <v>7.5332766921551969E-2</v>
      </c>
      <c r="AM19" s="17">
        <f t="shared" si="23"/>
        <v>3.5967148116680829E-2</v>
      </c>
      <c r="AN19" s="17">
        <f t="shared" si="24"/>
        <v>1.2177853299348626E-2</v>
      </c>
      <c r="AO19" s="17">
        <f t="shared" si="25"/>
        <v>0.55168507504956099</v>
      </c>
      <c r="AP19" s="17">
        <f t="shared" si="26"/>
        <v>0.22599830076465591</v>
      </c>
      <c r="AQ19" s="17">
        <f t="shared" si="27"/>
        <v>0.22231662418578307</v>
      </c>
      <c r="AR19" s="17">
        <f t="shared" si="28"/>
        <v>4.8145001416029454E-2</v>
      </c>
      <c r="AS19" s="16">
        <f t="shared" si="29"/>
        <v>40.718493344661567</v>
      </c>
      <c r="AT19" s="3">
        <f t="shared" si="30"/>
        <v>0.73319062988577088</v>
      </c>
      <c r="AU19" t="s">
        <v>35</v>
      </c>
      <c r="AW19" t="str">
        <f t="shared" si="2"/>
        <v>0041</v>
      </c>
      <c r="AX19" s="63">
        <f>VLOOKUP(AX$2,'עלויות שירותים במימון ארנונה'!$I$23:$J$33,2,FALSE)*'כפר סבא'!W19</f>
        <v>10169127.520267095</v>
      </c>
      <c r="AY19" s="63">
        <f>VLOOKUP(AY$2,'עלויות שירותים במימון ארנונה'!$I$23:$J$33,2,FALSE)*'כפר סבא'!Y19</f>
        <v>1049800.7190171331</v>
      </c>
      <c r="AZ19" s="63">
        <f>VLOOKUP(AZ$2,'עלויות שירותים במימון ארנונה'!$I$23:$J$33,2,FALSE)*'כפר סבא'!Z19</f>
        <v>1155668.0513102298</v>
      </c>
      <c r="BA19" s="63">
        <f>VLOOKUP(BA$2,'עלויות שירותים במימון ארנונה'!$I$23:$J$33,2,FALSE)*'כפר סבא'!AA19</f>
        <v>399390.18479248713</v>
      </c>
      <c r="BB19" s="63">
        <f>VLOOKUP(BB$2,'עלויות שירותים במימון ארנונה'!$I$23:$J$33,2,FALSE)*'כפר סבא'!AB19</f>
        <v>150571.20328023972</v>
      </c>
      <c r="BC19" s="63">
        <f>VLOOKUP(BC$2,'עלויות שירותים במימון ארנונה'!$I$23:$J$33,2,FALSE)*'כפר סבא'!AC19</f>
        <v>33230.097181326812</v>
      </c>
      <c r="BD19" s="63">
        <f>VLOOKUP(BD$2,'עלויות שירותים במימון ארנונה'!$I$23:$J$33,2,FALSE)*'כפר סבא'!AD19</f>
        <v>126889.83050847455</v>
      </c>
      <c r="BE19" s="63">
        <f>VLOOKUP(BE$2,'עלויות שירותים במימון ארנונה'!$I$23:$J$33,2,FALSE)*'כפר סבא'!AE19</f>
        <v>83516.064981949457</v>
      </c>
      <c r="BF19" s="63">
        <f>VLOOKUP(BF$2,'עלויות שירותים במימון ארנונה'!$I$23:$J$33,2,FALSE)*'כפר סבא'!AF19</f>
        <v>147206.76621923735</v>
      </c>
      <c r="BG19" s="63">
        <f>VLOOKUP($AW19,'כפר סבא מסכם'!$E$29:$M$54,9,FALSE)</f>
        <v>1833519.1737356079</v>
      </c>
      <c r="BH19" s="67">
        <f t="shared" si="31"/>
        <v>15148919.611293782</v>
      </c>
      <c r="BI19" s="67">
        <f t="shared" si="4"/>
        <v>4290.263271394444</v>
      </c>
      <c r="BJ19" s="68">
        <f t="shared" si="32"/>
        <v>0.97551980984220821</v>
      </c>
      <c r="BK19" t="str">
        <f>VLOOKUP($AW19,'כפר סבא מסכם'!$E$29:$F$54,2,)</f>
        <v>פועלים ד', מרכז, פועלים א'</v>
      </c>
      <c r="BL19" s="67">
        <f t="shared" si="33"/>
        <v>2164.5473472322069</v>
      </c>
      <c r="BM19" s="67">
        <f t="shared" si="34"/>
        <v>-2125.7159241622371</v>
      </c>
      <c r="BO19" s="63">
        <f>VLOOKUP($BK19,'נתונים דירות ומבנים בכפר סבא'!$B$39:$E$64,4,FALSE)</f>
        <v>6103.1459999999997</v>
      </c>
      <c r="BP19" s="3">
        <f t="shared" si="8"/>
        <v>2.8195945945945944</v>
      </c>
      <c r="BQ19" s="170">
        <f t="shared" si="6"/>
        <v>1252.3076923076924</v>
      </c>
    </row>
    <row r="20" spans="1:69">
      <c r="A20" s="20">
        <v>140</v>
      </c>
      <c r="B20" s="20">
        <v>6900</v>
      </c>
      <c r="C20" s="20" t="s">
        <v>37</v>
      </c>
      <c r="D20" s="20" t="s">
        <v>48</v>
      </c>
      <c r="E20" s="19">
        <v>2311</v>
      </c>
      <c r="F20" s="19">
        <v>174</v>
      </c>
      <c r="G20" s="19">
        <v>167</v>
      </c>
      <c r="H20" s="19">
        <v>138</v>
      </c>
      <c r="I20" s="19">
        <v>114</v>
      </c>
      <c r="J20" s="19">
        <v>128</v>
      </c>
      <c r="K20" s="19">
        <v>101</v>
      </c>
      <c r="L20" s="19">
        <v>137</v>
      </c>
      <c r="M20" s="19">
        <v>142</v>
      </c>
      <c r="N20" s="19">
        <v>177</v>
      </c>
      <c r="O20" s="19">
        <v>156</v>
      </c>
      <c r="P20" s="19">
        <v>118</v>
      </c>
      <c r="Q20" s="19">
        <v>108</v>
      </c>
      <c r="R20" s="19">
        <v>134</v>
      </c>
      <c r="S20" s="19">
        <v>198</v>
      </c>
      <c r="T20" s="19">
        <v>146</v>
      </c>
      <c r="U20" s="19">
        <v>171</v>
      </c>
      <c r="V20" s="18">
        <f t="shared" si="9"/>
        <v>2.2934778293835101E-2</v>
      </c>
      <c r="W20" s="15">
        <f t="shared" si="10"/>
        <v>2311</v>
      </c>
      <c r="X20">
        <f t="shared" si="11"/>
        <v>105</v>
      </c>
      <c r="Y20">
        <f t="shared" si="12"/>
        <v>112</v>
      </c>
      <c r="Z20">
        <f t="shared" si="13"/>
        <v>181</v>
      </c>
      <c r="AA20">
        <f t="shared" si="14"/>
        <v>83</v>
      </c>
      <c r="AB20">
        <f t="shared" si="15"/>
        <v>29</v>
      </c>
      <c r="AC20" s="15">
        <f t="shared" si="16"/>
        <v>1286</v>
      </c>
      <c r="AD20" s="15">
        <f t="shared" si="17"/>
        <v>515</v>
      </c>
      <c r="AE20">
        <f t="shared" si="18"/>
        <v>510</v>
      </c>
      <c r="AF20">
        <f t="shared" si="19"/>
        <v>112</v>
      </c>
      <c r="AG20" s="68">
        <f t="shared" si="1"/>
        <v>2.7544525859763597E-2</v>
      </c>
      <c r="AH20" s="63">
        <f>$E20/VLOOKUP($D20*1,'כפר סבא מסכם'!$P$31:$W$55,8,FALSE)</f>
        <v>15223.678056428398</v>
      </c>
      <c r="AI20" s="63" t="str">
        <f>VLOOKUP($D20,'כפר סבא מסכם'!$E$29:$F$54,2,FALSE)</f>
        <v>מרכז, ארלוזורוב</v>
      </c>
      <c r="AJ20" s="17">
        <f t="shared" si="20"/>
        <v>4.5434876676763304E-2</v>
      </c>
      <c r="AK20" s="17">
        <f t="shared" si="21"/>
        <v>4.8463868455214193E-2</v>
      </c>
      <c r="AL20" s="17">
        <f t="shared" si="22"/>
        <v>7.83210731285158E-2</v>
      </c>
      <c r="AM20" s="17">
        <f t="shared" si="23"/>
        <v>3.5915188230203378E-2</v>
      </c>
      <c r="AN20" s="17">
        <f t="shared" si="24"/>
        <v>1.2548680225010819E-2</v>
      </c>
      <c r="AO20" s="17">
        <f t="shared" si="25"/>
        <v>0.55646906101254867</v>
      </c>
      <c r="AP20" s="17">
        <f t="shared" si="26"/>
        <v>0.22284725227174385</v>
      </c>
      <c r="AQ20" s="17">
        <f t="shared" si="27"/>
        <v>0.22068368671570748</v>
      </c>
      <c r="AR20" s="17">
        <f t="shared" si="28"/>
        <v>4.8463868455214193E-2</v>
      </c>
      <c r="AS20" s="16">
        <f t="shared" si="29"/>
        <v>40.589787970575507</v>
      </c>
      <c r="AT20" s="3">
        <f t="shared" si="30"/>
        <v>0.69780436436435622</v>
      </c>
      <c r="AU20" t="s">
        <v>35</v>
      </c>
      <c r="AW20" t="str">
        <f t="shared" si="2"/>
        <v>0042</v>
      </c>
      <c r="AX20" s="63">
        <f>VLOOKUP(AX$2,'עלויות שירותים במימון ארנונה'!$I$23:$J$33,2,FALSE)*'כפר סבא'!W20</f>
        <v>6655580.2037205482</v>
      </c>
      <c r="AY20" s="63">
        <f>VLOOKUP(AY$2,'עלויות שירותים במימון ארנונה'!$I$23:$J$33,2,FALSE)*'כפר סבא'!Y20</f>
        <v>668055.0030109029</v>
      </c>
      <c r="AZ20" s="63">
        <f>VLOOKUP(AZ$2,'עלויות שירותים במימון ארנונה'!$I$23:$J$33,2,FALSE)*'כפר סבא'!Z20</f>
        <v>786375.62889906613</v>
      </c>
      <c r="BA20" s="63">
        <f>VLOOKUP(BA$2,'עלויות שירותים במימון ארנונה'!$I$23:$J$33,2,FALSE)*'כפר סבא'!AA20</f>
        <v>261018.78218721601</v>
      </c>
      <c r="BB20" s="63">
        <f>VLOOKUP(BB$2,'עלויות שירותים במימון ארנונה'!$I$23:$J$33,2,FALSE)*'כפר סבא'!AB20</f>
        <v>101548.02081690586</v>
      </c>
      <c r="BC20" s="63">
        <f>VLOOKUP(BC$2,'עלויות שירותים במימון ארנונה'!$I$23:$J$33,2,FALSE)*'כפר סבא'!AC20</f>
        <v>21937.322882539156</v>
      </c>
      <c r="BD20" s="63">
        <f>VLOOKUP(BD$2,'עלויות שירותים במימון ארנונה'!$I$23:$J$33,2,FALSE)*'כפר סבא'!AD20</f>
        <v>81890.053523639595</v>
      </c>
      <c r="BE20" s="63">
        <f>VLOOKUP(BE$2,'עלויות שירותים במימון ארנונה'!$I$23:$J$33,2,FALSE)*'כפר סבא'!AE20</f>
        <v>54258.844765342961</v>
      </c>
      <c r="BF20" s="63">
        <f>VLOOKUP(BF$2,'עלויות שירותים במימון ארנונה'!$I$23:$J$33,2,FALSE)*'כפר סבא'!AF20</f>
        <v>96983.281273850502</v>
      </c>
      <c r="BG20" s="63">
        <f>VLOOKUP($AW20,'כפר סבא מסכם'!$E$29:$M$54,9,FALSE)</f>
        <v>1196079.2899656571</v>
      </c>
      <c r="BH20" s="67">
        <f t="shared" si="31"/>
        <v>9923726.4310456682</v>
      </c>
      <c r="BI20" s="67">
        <f t="shared" si="4"/>
        <v>4294.1265387475851</v>
      </c>
      <c r="BJ20" s="68">
        <f t="shared" si="32"/>
        <v>0.97639823934531911</v>
      </c>
      <c r="BK20" t="str">
        <f>VLOOKUP($AW20,'כפר סבא מסכם'!$E$29:$F$54,2,)</f>
        <v>מרכז, ארלוזורוב</v>
      </c>
      <c r="BL20" s="67">
        <f t="shared" si="33"/>
        <v>2150.6498126019374</v>
      </c>
      <c r="BM20" s="67">
        <f t="shared" si="34"/>
        <v>-2143.4767261456477</v>
      </c>
      <c r="BO20" s="63">
        <f>VLOOKUP($BK20,'נתונים דירות ומבנים בכפר סבא'!$B$39:$E$64,4,FALSE)</f>
        <v>6103.1459999999997</v>
      </c>
      <c r="BP20" s="3">
        <f t="shared" si="8"/>
        <v>2.8378148614609571</v>
      </c>
      <c r="BQ20" s="170">
        <f t="shared" si="6"/>
        <v>814.35897435897436</v>
      </c>
    </row>
    <row r="21" spans="1:69">
      <c r="A21" s="20">
        <v>140</v>
      </c>
      <c r="B21" s="20">
        <v>6900</v>
      </c>
      <c r="C21" s="20" t="s">
        <v>37</v>
      </c>
      <c r="D21" s="20" t="s">
        <v>47</v>
      </c>
      <c r="E21" s="19">
        <v>2729</v>
      </c>
      <c r="F21" s="19">
        <v>220</v>
      </c>
      <c r="G21" s="19">
        <v>179</v>
      </c>
      <c r="H21" s="19">
        <v>136</v>
      </c>
      <c r="I21" s="19">
        <v>116</v>
      </c>
      <c r="J21" s="19">
        <v>143</v>
      </c>
      <c r="K21" s="19">
        <v>140</v>
      </c>
      <c r="L21" s="19">
        <v>158</v>
      </c>
      <c r="M21" s="19">
        <v>200</v>
      </c>
      <c r="N21" s="19">
        <v>193</v>
      </c>
      <c r="O21" s="19">
        <v>151</v>
      </c>
      <c r="P21" s="19">
        <v>122</v>
      </c>
      <c r="Q21" s="19">
        <v>132</v>
      </c>
      <c r="R21" s="19">
        <v>186</v>
      </c>
      <c r="S21" s="19">
        <v>230</v>
      </c>
      <c r="T21" s="19">
        <v>203</v>
      </c>
      <c r="U21" s="19">
        <v>219</v>
      </c>
      <c r="V21" s="18">
        <f t="shared" si="9"/>
        <v>2.7083085228851573E-2</v>
      </c>
      <c r="W21" s="15">
        <f t="shared" si="10"/>
        <v>2729</v>
      </c>
      <c r="X21">
        <f t="shared" si="11"/>
        <v>132</v>
      </c>
      <c r="Y21">
        <f t="shared" si="12"/>
        <v>133</v>
      </c>
      <c r="Z21">
        <f t="shared" si="13"/>
        <v>189</v>
      </c>
      <c r="AA21">
        <f t="shared" si="14"/>
        <v>82</v>
      </c>
      <c r="AB21">
        <f t="shared" si="15"/>
        <v>29</v>
      </c>
      <c r="AC21" s="15">
        <f t="shared" si="16"/>
        <v>1512</v>
      </c>
      <c r="AD21" s="15">
        <f t="shared" si="17"/>
        <v>652</v>
      </c>
      <c r="AE21">
        <f t="shared" si="18"/>
        <v>565</v>
      </c>
      <c r="AF21">
        <f t="shared" si="19"/>
        <v>111</v>
      </c>
      <c r="AG21" s="68">
        <f t="shared" si="1"/>
        <v>3.4871904583623041E-2</v>
      </c>
      <c r="AH21" s="63">
        <f>$E21/VLOOKUP($D21*1,'כפר סבא מסכם'!$P$31:$W$55,8,FALSE)</f>
        <v>18746.093132843787</v>
      </c>
      <c r="AI21" s="63" t="str">
        <f>VLOOKUP($D21,'כפר סבא מסכם'!$E$29:$F$54,2,FALSE)</f>
        <v>ארלוזורוב</v>
      </c>
      <c r="AJ21" s="17">
        <f t="shared" si="20"/>
        <v>4.8369366068156831E-2</v>
      </c>
      <c r="AK21" s="17">
        <f t="shared" si="21"/>
        <v>4.8735800659582267E-2</v>
      </c>
      <c r="AL21" s="17">
        <f t="shared" si="22"/>
        <v>6.9256137779406382E-2</v>
      </c>
      <c r="AM21" s="17">
        <f t="shared" si="23"/>
        <v>3.0047636496885306E-2</v>
      </c>
      <c r="AN21" s="17">
        <f t="shared" si="24"/>
        <v>1.0626603151337486E-2</v>
      </c>
      <c r="AO21" s="17">
        <f t="shared" si="25"/>
        <v>0.55404910223525106</v>
      </c>
      <c r="AP21" s="17">
        <f t="shared" si="26"/>
        <v>0.23891535360938074</v>
      </c>
      <c r="AQ21" s="17">
        <f t="shared" si="27"/>
        <v>0.20703554415536826</v>
      </c>
      <c r="AR21" s="17">
        <f t="shared" si="28"/>
        <v>4.0674239648222789E-2</v>
      </c>
      <c r="AS21" s="16">
        <f t="shared" si="29"/>
        <v>41.66544521802858</v>
      </c>
      <c r="AT21" s="3">
        <f t="shared" si="30"/>
        <v>0.99354565130515582</v>
      </c>
      <c r="AU21" t="s">
        <v>35</v>
      </c>
      <c r="AW21" t="str">
        <f t="shared" si="2"/>
        <v>0043</v>
      </c>
      <c r="AX21" s="63">
        <f>VLOOKUP(AX$2,'עלויות שירותים במימון ארנונה'!$I$23:$J$33,2,FALSE)*'כפר סבא'!W21</f>
        <v>7859402.1531602666</v>
      </c>
      <c r="AY21" s="63">
        <f>VLOOKUP(AY$2,'עלויות שירותים במימון ארנונה'!$I$23:$J$33,2,FALSE)*'כפר סבא'!Y21</f>
        <v>793315.31607544713</v>
      </c>
      <c r="AZ21" s="63">
        <f>VLOOKUP(AZ$2,'עלויות שירותים במימון ארנונה'!$I$23:$J$33,2,FALSE)*'כפר סבא'!Z21</f>
        <v>821132.56277305807</v>
      </c>
      <c r="BA21" s="63">
        <f>VLOOKUP(BA$2,'עלויות שירותים במימון ארנונה'!$I$23:$J$33,2,FALSE)*'כפר סבא'!AA21</f>
        <v>257873.97758255075</v>
      </c>
      <c r="BB21" s="63">
        <f>VLOOKUP(BB$2,'עלויות שירותים במימון ארנונה'!$I$23:$J$33,2,FALSE)*'כפר סבא'!AB21</f>
        <v>101548.02081690586</v>
      </c>
      <c r="BC21" s="63">
        <f>VLOOKUP(BC$2,'עלויות שירותים במימון ארנונה'!$I$23:$J$33,2,FALSE)*'כפר סבא'!AC21</f>
        <v>25792.560029859414</v>
      </c>
      <c r="BD21" s="63">
        <f>VLOOKUP(BD$2,'עלויות שירותים במימון ארנונה'!$I$23:$J$33,2,FALSE)*'כפר סבא'!AD21</f>
        <v>103674.3978590544</v>
      </c>
      <c r="BE21" s="63">
        <f>VLOOKUP(BE$2,'עלויות שירותים במימון ארנונה'!$I$23:$J$33,2,FALSE)*'כפר סבא'!AE21</f>
        <v>60110.288808664263</v>
      </c>
      <c r="BF21" s="63">
        <f>VLOOKUP(BF$2,'עלויות שירותים במימון ארנונה'!$I$23:$J$33,2,FALSE)*'כפר סבא'!AF21</f>
        <v>96117.359119619694</v>
      </c>
      <c r="BG21" s="63">
        <f>VLOOKUP($AW21,'כפר סבא מסכם'!$E$29:$M$54,9,FALSE)</f>
        <v>1436135.1568008389</v>
      </c>
      <c r="BH21" s="67">
        <f t="shared" si="31"/>
        <v>11555101.793026265</v>
      </c>
      <c r="BI21" s="67">
        <f t="shared" si="4"/>
        <v>4234.1890044068396</v>
      </c>
      <c r="BJ21" s="68">
        <f t="shared" si="32"/>
        <v>0.96276964631879125</v>
      </c>
      <c r="BK21" t="str">
        <f>VLOOKUP($AW21,'כפר סבא מסכם'!$E$29:$F$54,2,)</f>
        <v>ארלוזורוב</v>
      </c>
      <c r="BL21" s="67">
        <f t="shared" si="33"/>
        <v>2218.0538309327167</v>
      </c>
      <c r="BM21" s="67">
        <f t="shared" si="34"/>
        <v>-2016.1351734741229</v>
      </c>
      <c r="BO21" s="63">
        <f>VLOOKUP($BK21,'נתונים דירות ומבנים בכפר סבא'!$B$39:$E$64,4,FALSE)</f>
        <v>6103.1459999999997</v>
      </c>
      <c r="BP21" s="3">
        <f t="shared" si="8"/>
        <v>2.7515770423991728</v>
      </c>
      <c r="BQ21" s="170">
        <f t="shared" si="6"/>
        <v>991.79487179487182</v>
      </c>
    </row>
    <row r="22" spans="1:69">
      <c r="A22" s="20">
        <v>140</v>
      </c>
      <c r="B22" s="20">
        <v>6900</v>
      </c>
      <c r="C22" s="20" t="s">
        <v>37</v>
      </c>
      <c r="D22" s="20" t="s">
        <v>46</v>
      </c>
      <c r="E22" s="19">
        <v>4986</v>
      </c>
      <c r="F22" s="19">
        <v>293</v>
      </c>
      <c r="G22" s="19">
        <v>228</v>
      </c>
      <c r="H22" s="19">
        <v>282</v>
      </c>
      <c r="I22" s="19">
        <v>422</v>
      </c>
      <c r="J22" s="19">
        <v>202</v>
      </c>
      <c r="K22" s="19">
        <v>239</v>
      </c>
      <c r="L22" s="19">
        <v>267</v>
      </c>
      <c r="M22" s="19">
        <v>290</v>
      </c>
      <c r="N22" s="19">
        <v>296</v>
      </c>
      <c r="O22" s="19">
        <v>257</v>
      </c>
      <c r="P22" s="19">
        <v>252</v>
      </c>
      <c r="Q22" s="19">
        <v>262</v>
      </c>
      <c r="R22" s="19">
        <v>284</v>
      </c>
      <c r="S22" s="19">
        <v>338</v>
      </c>
      <c r="T22" s="19">
        <v>264</v>
      </c>
      <c r="U22" s="19">
        <v>810</v>
      </c>
      <c r="V22" s="18">
        <f t="shared" si="9"/>
        <v>4.9481957842086456E-2</v>
      </c>
      <c r="W22" s="15">
        <f t="shared" si="10"/>
        <v>4986</v>
      </c>
      <c r="X22">
        <f t="shared" si="11"/>
        <v>176</v>
      </c>
      <c r="Y22">
        <f t="shared" si="12"/>
        <v>175</v>
      </c>
      <c r="Z22">
        <f t="shared" si="13"/>
        <v>284</v>
      </c>
      <c r="AA22">
        <f t="shared" si="14"/>
        <v>170</v>
      </c>
      <c r="AB22">
        <f t="shared" si="15"/>
        <v>106</v>
      </c>
      <c r="AC22" s="15">
        <f t="shared" si="16"/>
        <v>2663</v>
      </c>
      <c r="AD22" s="15">
        <f t="shared" si="17"/>
        <v>1412</v>
      </c>
      <c r="AE22">
        <f t="shared" si="18"/>
        <v>911</v>
      </c>
      <c r="AF22">
        <f t="shared" si="19"/>
        <v>276</v>
      </c>
      <c r="AG22" s="68">
        <f t="shared" si="1"/>
        <v>7.5520136920361552E-2</v>
      </c>
      <c r="AH22" s="63">
        <f>$E22/VLOOKUP($D22*1,'כפר סבא מסכם'!$P$31:$W$55,8,FALSE)</f>
        <v>14697.602575175613</v>
      </c>
      <c r="AI22" s="63" t="str">
        <f>VLOOKUP($D22,'כפר סבא מסכם'!$E$29:$F$54,2,FALSE)</f>
        <v>תקומה, ראשונים</v>
      </c>
      <c r="AJ22" s="17">
        <f t="shared" si="20"/>
        <v>3.5298836742880063E-2</v>
      </c>
      <c r="AK22" s="17">
        <f t="shared" si="21"/>
        <v>3.5098275170477339E-2</v>
      </c>
      <c r="AL22" s="17">
        <f t="shared" si="22"/>
        <v>5.695948656237465E-2</v>
      </c>
      <c r="AM22" s="17">
        <f t="shared" si="23"/>
        <v>3.4095467308463696E-2</v>
      </c>
      <c r="AN22" s="17">
        <f t="shared" si="24"/>
        <v>2.1259526674689128E-2</v>
      </c>
      <c r="AO22" s="17">
        <f t="shared" si="25"/>
        <v>0.53409546730846369</v>
      </c>
      <c r="AP22" s="17">
        <f t="shared" si="26"/>
        <v>0.2831929402326514</v>
      </c>
      <c r="AQ22" s="17">
        <f t="shared" si="27"/>
        <v>0.18271159245888488</v>
      </c>
      <c r="AR22" s="17">
        <f t="shared" si="28"/>
        <v>5.5354993983152828E-2</v>
      </c>
      <c r="AS22" s="16">
        <f t="shared" si="29"/>
        <v>44.573806658644202</v>
      </c>
      <c r="AT22" s="3">
        <f t="shared" si="30"/>
        <v>1.7931707710849454</v>
      </c>
      <c r="AU22" t="s">
        <v>41</v>
      </c>
      <c r="AW22" t="str">
        <f t="shared" si="2"/>
        <v>0044</v>
      </c>
      <c r="AX22" s="63">
        <f>VLOOKUP(AX$2,'עלויות שירותים במימון ארנונה'!$I$23:$J$33,2,FALSE)*'כפר סבא'!W22</f>
        <v>14359464.688771378</v>
      </c>
      <c r="AY22" s="63">
        <f>VLOOKUP(AY$2,'עלויות שירותים במימון ארנונה'!$I$23:$J$33,2,FALSE)*'כפר סבא'!Y22</f>
        <v>1043835.9422045357</v>
      </c>
      <c r="AZ22" s="63">
        <f>VLOOKUP(AZ$2,'עלויות שירותים במימון ארנונה'!$I$23:$J$33,2,FALSE)*'כפר סבא'!Z22</f>
        <v>1233871.1525267116</v>
      </c>
      <c r="BA22" s="63">
        <f>VLOOKUP(BA$2,'עלויות שירותים במימון ארנונה'!$I$23:$J$33,2,FALSE)*'כפר סבא'!AA22</f>
        <v>534616.78279309301</v>
      </c>
      <c r="BB22" s="63">
        <f>VLOOKUP(BB$2,'עלויות שירותים במימון ארנונה'!$I$23:$J$33,2,FALSE)*'כפר סבא'!AB22</f>
        <v>371175.5243652421</v>
      </c>
      <c r="BC22" s="63">
        <f>VLOOKUP(BC$2,'עלויות שירותים במימון ארנונה'!$I$23:$J$33,2,FALSE)*'כפר סבא'!AC22</f>
        <v>45426.97576687541</v>
      </c>
      <c r="BD22" s="63">
        <f>VLOOKUP(BD$2,'עלויות שירותים במימון ארנונה'!$I$23:$J$33,2,FALSE)*'כפר סבא'!AD22</f>
        <v>224521.85548617301</v>
      </c>
      <c r="BE22" s="63">
        <f>VLOOKUP(BE$2,'עלויות שירותים במימון ארנונה'!$I$23:$J$33,2,FALSE)*'כפר סבא'!AE22</f>
        <v>96921.191335740077</v>
      </c>
      <c r="BF22" s="63">
        <f>VLOOKUP(BF$2,'עלויות שירותים במימון ארנונה'!$I$23:$J$33,2,FALSE)*'כפר סבא'!AF22</f>
        <v>238994.51456770301</v>
      </c>
      <c r="BG22" s="63">
        <f>VLOOKUP($AW22,'כפר סבא מסכם'!$E$29:$M$54,9,FALSE)</f>
        <v>3767800.4427354191</v>
      </c>
      <c r="BH22" s="67">
        <f t="shared" si="31"/>
        <v>21916629.070552871</v>
      </c>
      <c r="BI22" s="67">
        <f t="shared" si="4"/>
        <v>4395.633588157415</v>
      </c>
      <c r="BJ22" s="68">
        <f t="shared" si="32"/>
        <v>0.99947890625873592</v>
      </c>
      <c r="BK22" t="str">
        <f>VLOOKUP($AW22,'כפר סבא מסכם'!$E$29:$F$54,2,)</f>
        <v>תקומה, ראשונים</v>
      </c>
      <c r="BL22" s="67">
        <f t="shared" si="33"/>
        <v>2898.2402934970055</v>
      </c>
      <c r="BM22" s="67">
        <f t="shared" si="34"/>
        <v>-1497.3932946604095</v>
      </c>
      <c r="BO22" s="63">
        <f>VLOOKUP($BK22,'נתונים דירות ומבנים בכפר סבא'!$B$39:$E$64,4,FALSE)</f>
        <v>7917.5950833333336</v>
      </c>
      <c r="BP22" s="3">
        <f t="shared" si="8"/>
        <v>2.7318628828322562</v>
      </c>
      <c r="BQ22" s="170">
        <f t="shared" si="6"/>
        <v>1825.1282051282051</v>
      </c>
    </row>
    <row r="23" spans="1:69">
      <c r="A23" s="20">
        <v>140</v>
      </c>
      <c r="B23" s="20">
        <v>6900</v>
      </c>
      <c r="C23" s="20" t="s">
        <v>37</v>
      </c>
      <c r="D23" s="20" t="s">
        <v>45</v>
      </c>
      <c r="E23" s="19">
        <v>2748</v>
      </c>
      <c r="F23" s="19">
        <v>233</v>
      </c>
      <c r="G23" s="19">
        <v>241</v>
      </c>
      <c r="H23" s="19">
        <v>195</v>
      </c>
      <c r="I23" s="19">
        <v>189</v>
      </c>
      <c r="J23" s="19">
        <v>154</v>
      </c>
      <c r="K23" s="19">
        <v>135</v>
      </c>
      <c r="L23" s="19">
        <v>156</v>
      </c>
      <c r="M23" s="19">
        <v>217</v>
      </c>
      <c r="N23" s="19">
        <v>205</v>
      </c>
      <c r="O23" s="19">
        <v>181</v>
      </c>
      <c r="P23" s="19">
        <v>148</v>
      </c>
      <c r="Q23" s="19">
        <v>132</v>
      </c>
      <c r="R23" s="19">
        <v>139</v>
      </c>
      <c r="S23" s="19">
        <v>176</v>
      </c>
      <c r="T23" s="19">
        <v>117</v>
      </c>
      <c r="U23" s="19">
        <v>131</v>
      </c>
      <c r="V23" s="18">
        <f t="shared" si="9"/>
        <v>2.7271644634988688E-2</v>
      </c>
      <c r="W23" s="15">
        <f t="shared" si="10"/>
        <v>2748</v>
      </c>
      <c r="X23">
        <f t="shared" si="11"/>
        <v>140</v>
      </c>
      <c r="Y23">
        <f t="shared" si="12"/>
        <v>154</v>
      </c>
      <c r="Z23">
        <f t="shared" si="13"/>
        <v>259</v>
      </c>
      <c r="AA23">
        <f t="shared" si="14"/>
        <v>117</v>
      </c>
      <c r="AB23">
        <f t="shared" si="15"/>
        <v>48</v>
      </c>
      <c r="AC23" s="15">
        <f t="shared" si="16"/>
        <v>1606</v>
      </c>
      <c r="AD23" s="15">
        <f t="shared" si="17"/>
        <v>424</v>
      </c>
      <c r="AE23">
        <f t="shared" si="18"/>
        <v>718</v>
      </c>
      <c r="AF23">
        <f t="shared" si="19"/>
        <v>165</v>
      </c>
      <c r="AG23" s="68">
        <f t="shared" si="1"/>
        <v>2.2677434882601488E-2</v>
      </c>
      <c r="AH23" s="63">
        <f>$E23/VLOOKUP($D23*1,'כפר סבא מסכם'!$P$31:$W$55,8,FALSE)</f>
        <v>5600.996276193524</v>
      </c>
      <c r="AI23" s="63" t="str">
        <f>VLOOKUP($D23,'כפר סבא מסכם'!$E$29:$F$54,2,FALSE)</f>
        <v>חלוצים, גאולים, ראשונים</v>
      </c>
      <c r="AJ23" s="17">
        <f t="shared" si="20"/>
        <v>5.0946142649199416E-2</v>
      </c>
      <c r="AK23" s="17">
        <f t="shared" si="21"/>
        <v>5.6040756914119361E-2</v>
      </c>
      <c r="AL23" s="17">
        <f t="shared" si="22"/>
        <v>9.4250363901018916E-2</v>
      </c>
      <c r="AM23" s="17">
        <f t="shared" si="23"/>
        <v>4.2576419213973801E-2</v>
      </c>
      <c r="AN23" s="17">
        <f t="shared" si="24"/>
        <v>1.7467248908296942E-2</v>
      </c>
      <c r="AO23" s="17">
        <f t="shared" si="25"/>
        <v>0.5844250363901019</v>
      </c>
      <c r="AP23" s="17">
        <f t="shared" si="26"/>
        <v>0.15429403202328967</v>
      </c>
      <c r="AQ23" s="17">
        <f t="shared" si="27"/>
        <v>0.26128093158660842</v>
      </c>
      <c r="AR23" s="17">
        <f t="shared" si="28"/>
        <v>6.0043668122270744E-2</v>
      </c>
      <c r="AS23" s="16">
        <f t="shared" si="29"/>
        <v>36.403566229985444</v>
      </c>
      <c r="AT23" s="3">
        <f t="shared" si="30"/>
        <v>-0.4531557652801671</v>
      </c>
      <c r="AU23" t="s">
        <v>38</v>
      </c>
      <c r="AW23" t="str">
        <f t="shared" si="2"/>
        <v>0045</v>
      </c>
      <c r="AX23" s="63">
        <f>VLOOKUP(AX$2,'עלויות שירותים במימון ארנונה'!$I$23:$J$33,2,FALSE)*'כפר סבא'!W23</f>
        <v>7914121.3326802542</v>
      </c>
      <c r="AY23" s="63">
        <f>VLOOKUP(AY$2,'עלויות שירותים במימון ארנונה'!$I$23:$J$33,2,FALSE)*'כפר סבא'!Y23</f>
        <v>918575.62913999148</v>
      </c>
      <c r="AZ23" s="63">
        <f>VLOOKUP(AZ$2,'עלויות שירותים במימון ארנונה'!$I$23:$J$33,2,FALSE)*'כפר סבא'!Z23</f>
        <v>1125255.7341704869</v>
      </c>
      <c r="BA23" s="63">
        <f>VLOOKUP(BA$2,'עלויות שירותים במימון ארנונה'!$I$23:$J$33,2,FALSE)*'כפר סבא'!AA23</f>
        <v>367942.13874583459</v>
      </c>
      <c r="BB23" s="63">
        <f>VLOOKUP(BB$2,'עלויות שירותים במימון ארנונה'!$I$23:$J$33,2,FALSE)*'כפר סבא'!AB23</f>
        <v>168079.48273143038</v>
      </c>
      <c r="BC23" s="63">
        <f>VLOOKUP(BC$2,'עלויות שירותים במימון ארנונה'!$I$23:$J$33,2,FALSE)*'כפר סבא'!AC23</f>
        <v>27396.065746001466</v>
      </c>
      <c r="BD23" s="63">
        <f>VLOOKUP(BD$2,'עלויות שירותים במימון ארנונה'!$I$23:$J$33,2,FALSE)*'כפר סבא'!AD23</f>
        <v>67420.160570918815</v>
      </c>
      <c r="BE23" s="63">
        <f>VLOOKUP(BE$2,'עלויות שירותים במימון ארנונה'!$I$23:$J$33,2,FALSE)*'כפר סבא'!AE23</f>
        <v>76387.942238267147</v>
      </c>
      <c r="BF23" s="63">
        <f>VLOOKUP(BF$2,'עלויות שירותים במימון ארנונה'!$I$23:$J$33,2,FALSE)*'כפר סבא'!AF23</f>
        <v>142877.15544808333</v>
      </c>
      <c r="BG23" s="63">
        <f>VLOOKUP($AW23,'כפר סבא מסכם'!$E$29:$M$54,9,FALSE)</f>
        <v>1320365.3165972929</v>
      </c>
      <c r="BH23" s="67">
        <f t="shared" si="31"/>
        <v>12128420.958068561</v>
      </c>
      <c r="BI23" s="67">
        <f t="shared" si="4"/>
        <v>4413.544744566434</v>
      </c>
      <c r="BJ23" s="68">
        <f t="shared" si="32"/>
        <v>1.0035515439475884</v>
      </c>
      <c r="BK23" t="str">
        <f>VLOOKUP($AW23,'כפר סבא מסכם'!$E$29:$F$54,2,)</f>
        <v>חלוצים, גאולים, ראשונים</v>
      </c>
      <c r="BL23" s="67">
        <f t="shared" si="33"/>
        <v>2566.5029410200427</v>
      </c>
      <c r="BM23" s="67">
        <f t="shared" si="34"/>
        <v>-1847.0418035463913</v>
      </c>
      <c r="BO23" s="63">
        <f>VLOOKUP($BK23,'נתונים דירות ומבנים בכפר סבא'!$B$39:$E$64,4,FALSE)</f>
        <v>7917.5950833333336</v>
      </c>
      <c r="BP23" s="3">
        <f t="shared" si="8"/>
        <v>3.0849740932642487</v>
      </c>
      <c r="BQ23" s="170">
        <f t="shared" si="6"/>
        <v>890.76923076923083</v>
      </c>
    </row>
    <row r="24" spans="1:69">
      <c r="A24" s="20">
        <v>140</v>
      </c>
      <c r="B24" s="20">
        <v>6900</v>
      </c>
      <c r="C24" s="20" t="s">
        <v>37</v>
      </c>
      <c r="D24" s="20" t="s">
        <v>44</v>
      </c>
      <c r="E24" s="19">
        <v>4601</v>
      </c>
      <c r="F24" s="19">
        <v>310</v>
      </c>
      <c r="G24" s="19">
        <v>329</v>
      </c>
      <c r="H24" s="19">
        <v>289</v>
      </c>
      <c r="I24" s="19">
        <v>221</v>
      </c>
      <c r="J24" s="19">
        <v>240</v>
      </c>
      <c r="K24" s="19">
        <v>228</v>
      </c>
      <c r="L24" s="19">
        <v>277</v>
      </c>
      <c r="M24" s="19">
        <v>293</v>
      </c>
      <c r="N24" s="19">
        <v>310</v>
      </c>
      <c r="O24" s="19">
        <v>283</v>
      </c>
      <c r="P24" s="19">
        <v>187</v>
      </c>
      <c r="Q24" s="19">
        <v>243</v>
      </c>
      <c r="R24" s="19">
        <v>297</v>
      </c>
      <c r="S24" s="19">
        <v>417</v>
      </c>
      <c r="T24" s="19">
        <v>321</v>
      </c>
      <c r="U24" s="19">
        <v>355</v>
      </c>
      <c r="V24" s="18">
        <f t="shared" si="9"/>
        <v>4.566114882299234E-2</v>
      </c>
      <c r="W24" s="15">
        <f t="shared" si="10"/>
        <v>4601</v>
      </c>
      <c r="X24">
        <f t="shared" si="11"/>
        <v>186</v>
      </c>
      <c r="Y24">
        <f t="shared" si="12"/>
        <v>207</v>
      </c>
      <c r="Z24">
        <f t="shared" si="13"/>
        <v>363</v>
      </c>
      <c r="AA24">
        <f t="shared" si="14"/>
        <v>174</v>
      </c>
      <c r="AB24">
        <f t="shared" si="15"/>
        <v>56</v>
      </c>
      <c r="AC24" s="15">
        <f t="shared" si="16"/>
        <v>2522</v>
      </c>
      <c r="AD24" s="15">
        <f t="shared" si="17"/>
        <v>1093</v>
      </c>
      <c r="AE24">
        <f t="shared" si="18"/>
        <v>986</v>
      </c>
      <c r="AF24">
        <f t="shared" si="19"/>
        <v>230</v>
      </c>
      <c r="AG24" s="68">
        <f t="shared" si="1"/>
        <v>5.8458576242177887E-2</v>
      </c>
      <c r="AH24" s="63">
        <f>$E24/VLOOKUP($D24*1,'כפר סבא מסכם'!$P$31:$W$55,8,FALSE)</f>
        <v>18979.065690419717</v>
      </c>
      <c r="AI24" s="63" t="str">
        <f>VLOOKUP($D24,'כפר סבא מסכם'!$E$29:$F$54,2,FALSE)</f>
        <v>מרכז</v>
      </c>
      <c r="AJ24" s="17">
        <f t="shared" si="20"/>
        <v>4.0425994349054556E-2</v>
      </c>
      <c r="AK24" s="17">
        <f t="shared" si="21"/>
        <v>4.4990219517496197E-2</v>
      </c>
      <c r="AL24" s="17">
        <f t="shared" si="22"/>
        <v>7.8895892197348397E-2</v>
      </c>
      <c r="AM24" s="17">
        <f t="shared" si="23"/>
        <v>3.7817865681373616E-2</v>
      </c>
      <c r="AN24" s="17">
        <f t="shared" si="24"/>
        <v>1.2171267115844382E-2</v>
      </c>
      <c r="AO24" s="17">
        <f t="shared" si="25"/>
        <v>0.54814170832427733</v>
      </c>
      <c r="AP24" s="17">
        <f t="shared" si="26"/>
        <v>0.23755705281460551</v>
      </c>
      <c r="AQ24" s="17">
        <f t="shared" si="27"/>
        <v>0.21430123886111715</v>
      </c>
      <c r="AR24" s="17">
        <f t="shared" si="28"/>
        <v>4.9989132797217999E-2</v>
      </c>
      <c r="AS24" s="16">
        <f t="shared" si="29"/>
        <v>41.387741795261903</v>
      </c>
      <c r="AT24" s="3">
        <f t="shared" si="30"/>
        <v>0.91719385073732196</v>
      </c>
      <c r="AU24" t="s">
        <v>35</v>
      </c>
      <c r="AW24" t="str">
        <f t="shared" si="2"/>
        <v>0051</v>
      </c>
      <c r="AX24" s="63">
        <f>VLOOKUP(AX$2,'עלויות שירותים במימון ארנונה'!$I$23:$J$33,2,FALSE)*'כפר סבא'!W24</f>
        <v>13250681.314287428</v>
      </c>
      <c r="AY24" s="63">
        <f>VLOOKUP(AY$2,'עלויות שירותים במימון ארנונה'!$I$23:$J$33,2,FALSE)*'כפר סבא'!Y24</f>
        <v>1234708.8002076508</v>
      </c>
      <c r="AZ24" s="63">
        <f>VLOOKUP(AZ$2,'עלויות שירותים במימון ארנונה'!$I$23:$J$33,2,FALSE)*'כפר סבא'!Z24</f>
        <v>1577095.8745323813</v>
      </c>
      <c r="BA24" s="63">
        <f>VLOOKUP(BA$2,'עלויות שירותים במימון ארנונה'!$I$23:$J$33,2,FALSE)*'כפר סבא'!AA24</f>
        <v>547196.00121175405</v>
      </c>
      <c r="BB24" s="63">
        <f>VLOOKUP(BB$2,'עלויות שירותים במימון ארנונה'!$I$23:$J$33,2,FALSE)*'כפר סבא'!AB24</f>
        <v>196092.72985333545</v>
      </c>
      <c r="BC24" s="63">
        <f>VLOOKUP(BC$2,'עלויות שירותים במימון ארנונה'!$I$23:$J$33,2,FALSE)*'כפר סבא'!AC24</f>
        <v>43021.717192662327</v>
      </c>
      <c r="BD24" s="63">
        <f>VLOOKUP(BD$2,'עלויות שירותים במימון ארנונה'!$I$23:$J$33,2,FALSE)*'כפר סבא'!AD24</f>
        <v>173797.72524531666</v>
      </c>
      <c r="BE24" s="63">
        <f>VLOOKUP(BE$2,'עלויות שירותים במימון ארנונה'!$I$23:$J$33,2,FALSE)*'כפר סבא'!AE24</f>
        <v>104900.4332129964</v>
      </c>
      <c r="BF24" s="63">
        <f>VLOOKUP(BF$2,'עלויות שירותים במימון ארנונה'!$I$23:$J$33,2,FALSE)*'כפר סבא'!AF24</f>
        <v>199162.09547308585</v>
      </c>
      <c r="BG24" s="63">
        <f>VLOOKUP($AW24,'כפר סבא מסכם'!$E$29:$M$54,9,FALSE)</f>
        <v>2417894.3514734982</v>
      </c>
      <c r="BH24" s="67">
        <f t="shared" si="31"/>
        <v>19744551.042690106</v>
      </c>
      <c r="BI24" s="67">
        <f t="shared" si="4"/>
        <v>4291.3608004108037</v>
      </c>
      <c r="BJ24" s="68">
        <f t="shared" si="32"/>
        <v>0.9757693659252753</v>
      </c>
      <c r="BK24" t="str">
        <f>VLOOKUP($AW24,'כפר סבא מסכם'!$E$29:$F$54,2,)</f>
        <v>מרכז</v>
      </c>
      <c r="BL24" s="67">
        <f t="shared" si="33"/>
        <v>1571.7597964210674</v>
      </c>
      <c r="BM24" s="67">
        <f t="shared" si="34"/>
        <v>-2719.6010039897365</v>
      </c>
      <c r="BO24" s="63">
        <f>'נתונים דירות ומבנים בכפר סבא'!E59</f>
        <v>4391.700499999999</v>
      </c>
      <c r="BP24" s="3">
        <f t="shared" si="8"/>
        <v>2.7941295546558704</v>
      </c>
      <c r="BQ24" s="170">
        <f t="shared" si="6"/>
        <v>1646.6666666666667</v>
      </c>
    </row>
    <row r="25" spans="1:69">
      <c r="A25" s="20">
        <v>140</v>
      </c>
      <c r="B25" s="20">
        <v>6900</v>
      </c>
      <c r="C25" s="20" t="s">
        <v>37</v>
      </c>
      <c r="D25" s="20" t="s">
        <v>43</v>
      </c>
      <c r="E25" s="19">
        <v>3154</v>
      </c>
      <c r="F25" s="19">
        <v>186</v>
      </c>
      <c r="G25" s="19">
        <v>192</v>
      </c>
      <c r="H25" s="19">
        <v>142</v>
      </c>
      <c r="I25" s="19">
        <v>152</v>
      </c>
      <c r="J25" s="19">
        <v>189</v>
      </c>
      <c r="K25" s="19">
        <v>195</v>
      </c>
      <c r="L25" s="19">
        <v>196</v>
      </c>
      <c r="M25" s="19">
        <v>204</v>
      </c>
      <c r="N25" s="19">
        <v>175</v>
      </c>
      <c r="O25" s="19">
        <v>164</v>
      </c>
      <c r="P25" s="19">
        <v>154</v>
      </c>
      <c r="Q25" s="19">
        <v>159</v>
      </c>
      <c r="R25" s="19">
        <v>195</v>
      </c>
      <c r="S25" s="19">
        <v>328</v>
      </c>
      <c r="T25" s="19">
        <v>218</v>
      </c>
      <c r="U25" s="19">
        <v>305</v>
      </c>
      <c r="V25" s="18">
        <f t="shared" si="9"/>
        <v>3.1300861418760671E-2</v>
      </c>
      <c r="W25" s="15">
        <f t="shared" si="10"/>
        <v>3154</v>
      </c>
      <c r="X25">
        <f t="shared" si="11"/>
        <v>112</v>
      </c>
      <c r="Y25">
        <f t="shared" si="12"/>
        <v>123</v>
      </c>
      <c r="Z25">
        <f t="shared" si="13"/>
        <v>201</v>
      </c>
      <c r="AA25">
        <f t="shared" si="14"/>
        <v>86</v>
      </c>
      <c r="AB25">
        <f t="shared" si="15"/>
        <v>38</v>
      </c>
      <c r="AC25" s="15">
        <f t="shared" si="16"/>
        <v>1743</v>
      </c>
      <c r="AD25" s="15">
        <f t="shared" si="17"/>
        <v>851</v>
      </c>
      <c r="AE25">
        <f t="shared" si="18"/>
        <v>560</v>
      </c>
      <c r="AF25">
        <f t="shared" si="19"/>
        <v>124</v>
      </c>
      <c r="AG25" s="68">
        <f t="shared" si="1"/>
        <v>4.5515323313900624E-2</v>
      </c>
      <c r="AH25" s="63">
        <f>$E25/VLOOKUP($D25*1,'כפר סבא מסכם'!$P$31:$W$55,8,FALSE)</f>
        <v>19001.831501831504</v>
      </c>
      <c r="AI25" s="63" t="str">
        <f>VLOOKUP($D25,'כפר סבא מסכם'!$E$29:$F$54,2,FALSE)</f>
        <v>קרית ספיר</v>
      </c>
      <c r="AJ25" s="17">
        <f t="shared" si="20"/>
        <v>3.5510462904248571E-2</v>
      </c>
      <c r="AK25" s="17">
        <f t="shared" si="21"/>
        <v>3.899809765377299E-2</v>
      </c>
      <c r="AL25" s="17">
        <f t="shared" si="22"/>
        <v>6.3728598604946105E-2</v>
      </c>
      <c r="AM25" s="17">
        <f t="shared" si="23"/>
        <v>2.7266962587190868E-2</v>
      </c>
      <c r="AN25" s="17">
        <f t="shared" si="24"/>
        <v>1.2048192771084338E-2</v>
      </c>
      <c r="AO25" s="17">
        <f t="shared" si="25"/>
        <v>0.55263157894736847</v>
      </c>
      <c r="AP25" s="17">
        <f t="shared" si="26"/>
        <v>0.26981610653138871</v>
      </c>
      <c r="AQ25" s="17">
        <f t="shared" si="27"/>
        <v>0.17755231452124287</v>
      </c>
      <c r="AR25" s="17">
        <f t="shared" si="28"/>
        <v>3.9315155358275206E-2</v>
      </c>
      <c r="AS25" s="16">
        <f t="shared" si="29"/>
        <v>43.322447685478757</v>
      </c>
      <c r="AT25" s="3">
        <f t="shared" si="30"/>
        <v>1.4491220380660088</v>
      </c>
      <c r="AU25" t="s">
        <v>41</v>
      </c>
      <c r="AW25" t="str">
        <f t="shared" si="2"/>
        <v>0052</v>
      </c>
      <c r="AX25" s="63">
        <f>VLOOKUP(AX$2,'עלויות שירותים במימון ארנונה'!$I$23:$J$33,2,FALSE)*'כפר סבא'!W25</f>
        <v>9083383.800317876</v>
      </c>
      <c r="AY25" s="63">
        <f>VLOOKUP(AY$2,'עלויות שירותים במימון ארנונה'!$I$23:$J$33,2,FALSE)*'כפר סבא'!Y25</f>
        <v>733667.54794947372</v>
      </c>
      <c r="AZ25" s="63">
        <f>VLOOKUP(AZ$2,'עלויות שירותים במימון ארנונה'!$I$23:$J$33,2,FALSE)*'כפר סבא'!Z25</f>
        <v>873267.96358404588</v>
      </c>
      <c r="BA25" s="63">
        <f>VLOOKUP(BA$2,'עלויות שירותים במימון ארנונה'!$I$23:$J$33,2,FALSE)*'כפר סבא'!AA25</f>
        <v>270453.19600121176</v>
      </c>
      <c r="BB25" s="63">
        <f>VLOOKUP(BB$2,'עלויות שירותים במימון ארנונה'!$I$23:$J$33,2,FALSE)*'כפר סבא'!AB25</f>
        <v>133062.92382904905</v>
      </c>
      <c r="BC25" s="63">
        <f>VLOOKUP(BC$2,'עלויות שירותים במימון ארנונה'!$I$23:$J$33,2,FALSE)*'כפר סבא'!AC25</f>
        <v>29733.090034421268</v>
      </c>
      <c r="BD25" s="63">
        <f>VLOOKUP(BD$2,'עלויות שירותים במימון ארנונה'!$I$23:$J$33,2,FALSE)*'כפר סבא'!AD25</f>
        <v>135317.3505798394</v>
      </c>
      <c r="BE25" s="63">
        <f>VLOOKUP(BE$2,'עלויות שירותים במימון ארנונה'!$I$23:$J$33,2,FALSE)*'כפר סבא'!AE25</f>
        <v>59578.339350180511</v>
      </c>
      <c r="BF25" s="63">
        <f>VLOOKUP(BF$2,'עלויות שירותים במימון ארנונה'!$I$23:$J$33,2,FALSE)*'כפר סבא'!AF25</f>
        <v>107374.3471246202</v>
      </c>
      <c r="BG25" s="63">
        <f>VLOOKUP($AW25,'כפר סבא מסכם'!$E$29:$M$54,9,FALSE)</f>
        <v>1712502.8591182716</v>
      </c>
      <c r="BH25" s="67">
        <f t="shared" si="31"/>
        <v>13138341.41788899</v>
      </c>
      <c r="BI25" s="67">
        <f t="shared" si="4"/>
        <v>4165.6123709223175</v>
      </c>
      <c r="BJ25" s="68">
        <f t="shared" si="32"/>
        <v>0.94717669543801786</v>
      </c>
      <c r="BK25" t="str">
        <f>VLOOKUP($AW25,'כפר סבא מסכם'!$E$29:$F$54,2,)</f>
        <v>קרית ספיר</v>
      </c>
      <c r="BL25" s="67">
        <f t="shared" si="33"/>
        <v>2559.8471619677093</v>
      </c>
      <c r="BM25" s="67">
        <f t="shared" si="34"/>
        <v>-1605.7652089546082</v>
      </c>
      <c r="BO25" s="63">
        <f>VLOOKUP($BK25,'נתונים דירות ומבנים בכפר סבא'!$B$39:$E$64,4,FALSE)</f>
        <v>6866.0392499999998</v>
      </c>
      <c r="BP25" s="3">
        <f t="shared" si="8"/>
        <v>2.682206716092455</v>
      </c>
      <c r="BQ25" s="170">
        <f t="shared" si="6"/>
        <v>1175.897435897436</v>
      </c>
    </row>
    <row r="26" spans="1:69">
      <c r="A26" s="20">
        <v>140</v>
      </c>
      <c r="B26" s="20">
        <v>6900</v>
      </c>
      <c r="C26" s="20" t="s">
        <v>37</v>
      </c>
      <c r="D26" s="20" t="s">
        <v>42</v>
      </c>
      <c r="E26" s="19">
        <v>3300</v>
      </c>
      <c r="F26" s="19">
        <v>200</v>
      </c>
      <c r="G26" s="19">
        <v>185</v>
      </c>
      <c r="H26" s="19">
        <v>179</v>
      </c>
      <c r="I26" s="19">
        <v>185</v>
      </c>
      <c r="J26" s="19">
        <v>194</v>
      </c>
      <c r="K26" s="19">
        <v>194</v>
      </c>
      <c r="L26" s="19">
        <v>195</v>
      </c>
      <c r="M26" s="19">
        <v>186</v>
      </c>
      <c r="N26" s="19">
        <v>182</v>
      </c>
      <c r="O26" s="19">
        <v>200</v>
      </c>
      <c r="P26" s="19">
        <v>187</v>
      </c>
      <c r="Q26" s="19">
        <v>206</v>
      </c>
      <c r="R26" s="19">
        <v>214</v>
      </c>
      <c r="S26" s="19">
        <v>286</v>
      </c>
      <c r="T26" s="19">
        <v>227</v>
      </c>
      <c r="U26" s="19">
        <v>281</v>
      </c>
      <c r="V26" s="18">
        <f t="shared" si="9"/>
        <v>3.2749791592235324E-2</v>
      </c>
      <c r="W26" s="15">
        <f t="shared" si="10"/>
        <v>3300</v>
      </c>
      <c r="X26">
        <f t="shared" si="11"/>
        <v>120</v>
      </c>
      <c r="Y26">
        <f t="shared" si="12"/>
        <v>127</v>
      </c>
      <c r="Z26">
        <f t="shared" si="13"/>
        <v>211</v>
      </c>
      <c r="AA26">
        <f t="shared" si="14"/>
        <v>108</v>
      </c>
      <c r="AB26">
        <f t="shared" si="15"/>
        <v>47</v>
      </c>
      <c r="AC26" s="15">
        <f t="shared" si="16"/>
        <v>1893</v>
      </c>
      <c r="AD26" s="15">
        <f t="shared" si="17"/>
        <v>794</v>
      </c>
      <c r="AE26">
        <f t="shared" si="18"/>
        <v>613</v>
      </c>
      <c r="AF26">
        <f t="shared" si="19"/>
        <v>155</v>
      </c>
      <c r="AG26" s="68">
        <f t="shared" si="1"/>
        <v>4.2466705888645234E-2</v>
      </c>
      <c r="AH26" s="63">
        <f>$E26/VLOOKUP($D26*1,'כפר סבא מסכם'!$P$31:$W$55,8,FALSE)</f>
        <v>9090.408241970139</v>
      </c>
      <c r="AI26" s="63" t="str">
        <f>VLOOKUP($D26,'כפר סבא מסכם'!$E$29:$F$54,2,FALSE)</f>
        <v>שיכוני מזרחי</v>
      </c>
      <c r="AJ26" s="17">
        <f t="shared" si="20"/>
        <v>3.6363636363636362E-2</v>
      </c>
      <c r="AK26" s="17">
        <f t="shared" si="21"/>
        <v>3.8484848484848483E-2</v>
      </c>
      <c r="AL26" s="17">
        <f t="shared" si="22"/>
        <v>6.3939393939393935E-2</v>
      </c>
      <c r="AM26" s="17">
        <f t="shared" si="23"/>
        <v>3.272727272727273E-2</v>
      </c>
      <c r="AN26" s="17">
        <f t="shared" si="24"/>
        <v>1.4242424242424242E-2</v>
      </c>
      <c r="AO26" s="17">
        <f t="shared" si="25"/>
        <v>0.57363636363636361</v>
      </c>
      <c r="AP26" s="17">
        <f t="shared" si="26"/>
        <v>0.2406060606060606</v>
      </c>
      <c r="AQ26" s="17">
        <f t="shared" si="27"/>
        <v>0.18575757575757576</v>
      </c>
      <c r="AR26" s="17">
        <f t="shared" si="28"/>
        <v>4.6969696969696967E-2</v>
      </c>
      <c r="AS26" s="16">
        <f t="shared" si="29"/>
        <v>42.552424242424244</v>
      </c>
      <c r="AT26" s="3">
        <f t="shared" si="30"/>
        <v>1.2374117329825469</v>
      </c>
      <c r="AU26" t="s">
        <v>41</v>
      </c>
      <c r="AW26" t="str">
        <f t="shared" si="2"/>
        <v>0053</v>
      </c>
      <c r="AX26" s="63">
        <f>VLOOKUP(AX$2,'עלויות שירותים במימון ארנונה'!$I$23:$J$33,2,FALSE)*'כפר סבא'!W26</f>
        <v>9503857.4955767244</v>
      </c>
      <c r="AY26" s="63">
        <f>VLOOKUP(AY$2,'עלויות שירותים במימון ארנונה'!$I$23:$J$33,2,FALSE)*'כפר סבא'!Y26</f>
        <v>757526.65519986313</v>
      </c>
      <c r="AZ26" s="63">
        <f>VLOOKUP(AZ$2,'עלויות שירותים במימון ארנונה'!$I$23:$J$33,2,FALSE)*'כפר סבא'!Z26</f>
        <v>916714.1309265357</v>
      </c>
      <c r="BA26" s="63">
        <f>VLOOKUP(BA$2,'עלויות שירותים במימון ארנונה'!$I$23:$J$33,2,FALSE)*'כפר סבא'!AA26</f>
        <v>339638.89730384731</v>
      </c>
      <c r="BB26" s="63">
        <f>VLOOKUP(BB$2,'עלויות שירותים במימון ארנונה'!$I$23:$J$33,2,FALSE)*'כפר סבא'!AB26</f>
        <v>164577.82684119226</v>
      </c>
      <c r="BC26" s="63">
        <f>VLOOKUP(BC$2,'עלויות שירותים במימון ארנונה'!$I$23:$J$33,2,FALSE)*'כפר סבא'!AC26</f>
        <v>32291.875751669228</v>
      </c>
      <c r="BD26" s="63">
        <f>VLOOKUP(BD$2,'עלויות שירותים במימון ארנונה'!$I$23:$J$33,2,FALSE)*'כפר סבא'!AD26</f>
        <v>126253.79125780551</v>
      </c>
      <c r="BE26" s="63">
        <f>VLOOKUP(BE$2,'עלויות שירותים במימון ארנונה'!$I$23:$J$33,2,FALSE)*'כפר סבא'!AE26</f>
        <v>65217.00361010831</v>
      </c>
      <c r="BF26" s="63">
        <f>VLOOKUP(BF$2,'עלויות שירותים במימון ארנונה'!$I$23:$J$33,2,FALSE)*'כפר סבא'!AF26</f>
        <v>134217.93390577525</v>
      </c>
      <c r="BG26" s="63">
        <f>VLOOKUP($AW26,'כפר סבא מסכם'!$E$29:$M$54,9,FALSE)</f>
        <v>1739641.252031812</v>
      </c>
      <c r="BH26" s="67">
        <f t="shared" si="31"/>
        <v>13779936.862405334</v>
      </c>
      <c r="BI26" s="67">
        <f t="shared" si="4"/>
        <v>4175.7384431531318</v>
      </c>
      <c r="BJ26" s="68">
        <f t="shared" si="32"/>
        <v>0.94947916114517283</v>
      </c>
      <c r="BK26" t="str">
        <f>VLOOKUP($AW26,'כפר סבא מסכם'!$E$29:$F$54,2,)</f>
        <v>שיכוני מזרחי</v>
      </c>
      <c r="BL26" s="67">
        <f t="shared" si="33"/>
        <v>3428.931412587413</v>
      </c>
      <c r="BM26" s="67">
        <f t="shared" si="34"/>
        <v>-746.80703056571883</v>
      </c>
      <c r="BO26" s="63">
        <f>VLOOKUP($BK26,'נתונים דירות ומבנים בכפר סבא'!$B$39:$E$64,4,FALSE)</f>
        <v>9357.58</v>
      </c>
      <c r="BP26" s="3">
        <f t="shared" si="8"/>
        <v>2.729007633587786</v>
      </c>
      <c r="BQ26" s="170">
        <f t="shared" si="6"/>
        <v>1209.2307692307693</v>
      </c>
    </row>
    <row r="27" spans="1:69">
      <c r="A27" s="20">
        <v>140</v>
      </c>
      <c r="B27" s="20">
        <v>6900</v>
      </c>
      <c r="C27" s="20" t="s">
        <v>37</v>
      </c>
      <c r="D27" s="20" t="s">
        <v>40</v>
      </c>
      <c r="E27" s="19">
        <v>3349</v>
      </c>
      <c r="F27" s="19">
        <v>260</v>
      </c>
      <c r="G27" s="19">
        <v>231</v>
      </c>
      <c r="H27" s="19">
        <v>222</v>
      </c>
      <c r="I27" s="19">
        <v>184</v>
      </c>
      <c r="J27" s="19">
        <v>221</v>
      </c>
      <c r="K27" s="19">
        <v>200</v>
      </c>
      <c r="L27" s="19">
        <v>230</v>
      </c>
      <c r="M27" s="19">
        <v>202</v>
      </c>
      <c r="N27" s="19">
        <v>241</v>
      </c>
      <c r="O27" s="19">
        <v>191</v>
      </c>
      <c r="P27" s="19">
        <v>192</v>
      </c>
      <c r="Q27" s="19">
        <v>164</v>
      </c>
      <c r="R27" s="19">
        <v>199</v>
      </c>
      <c r="S27" s="19">
        <v>244</v>
      </c>
      <c r="T27" s="19">
        <v>177</v>
      </c>
      <c r="U27" s="19">
        <v>192</v>
      </c>
      <c r="V27" s="18">
        <f t="shared" si="9"/>
        <v>3.3236076376483667E-2</v>
      </c>
      <c r="W27" s="15">
        <f t="shared" si="10"/>
        <v>3349</v>
      </c>
      <c r="X27">
        <f t="shared" si="11"/>
        <v>156</v>
      </c>
      <c r="Y27">
        <f t="shared" si="12"/>
        <v>162</v>
      </c>
      <c r="Z27">
        <f t="shared" si="13"/>
        <v>263</v>
      </c>
      <c r="AA27">
        <f t="shared" si="14"/>
        <v>134</v>
      </c>
      <c r="AB27">
        <f t="shared" si="15"/>
        <v>46</v>
      </c>
      <c r="AC27" s="15">
        <f t="shared" si="16"/>
        <v>1975</v>
      </c>
      <c r="AD27" s="15">
        <f t="shared" si="17"/>
        <v>613</v>
      </c>
      <c r="AE27">
        <f t="shared" si="18"/>
        <v>761</v>
      </c>
      <c r="AF27">
        <f t="shared" si="19"/>
        <v>180</v>
      </c>
      <c r="AG27" s="68">
        <f t="shared" si="1"/>
        <v>3.2786008450553565E-2</v>
      </c>
      <c r="AH27" s="63">
        <f>$E27/VLOOKUP($D27*1,'כפר סבא מסכם'!$P$31:$W$55,8,FALSE)</f>
        <v>11839.779396167716</v>
      </c>
      <c r="AI27" s="63" t="str">
        <f>VLOOKUP($D27,'כפר סבא מסכם'!$E$29:$F$54,2,FALSE)</f>
        <v>דובדבן הכפר, מוצקין, כיסופים</v>
      </c>
      <c r="AJ27" s="17">
        <f t="shared" si="20"/>
        <v>4.6581068975813676E-2</v>
      </c>
      <c r="AK27" s="17">
        <f t="shared" si="21"/>
        <v>4.8372648551806507E-2</v>
      </c>
      <c r="AL27" s="17">
        <f t="shared" si="22"/>
        <v>7.853090474768587E-2</v>
      </c>
      <c r="AM27" s="17">
        <f t="shared" si="23"/>
        <v>4.0011943863839952E-2</v>
      </c>
      <c r="AN27" s="17">
        <f t="shared" si="24"/>
        <v>1.3735443415945058E-2</v>
      </c>
      <c r="AO27" s="17">
        <f t="shared" si="25"/>
        <v>0.58972827709764108</v>
      </c>
      <c r="AP27" s="17">
        <f t="shared" si="26"/>
        <v>0.18303971334726785</v>
      </c>
      <c r="AQ27" s="17">
        <f t="shared" si="27"/>
        <v>0.22723200955509107</v>
      </c>
      <c r="AR27" s="17">
        <f t="shared" si="28"/>
        <v>5.3747387279785008E-2</v>
      </c>
      <c r="AS27" s="16">
        <f t="shared" si="29"/>
        <v>38.543445804717827</v>
      </c>
      <c r="AT27" s="3">
        <f t="shared" si="30"/>
        <v>0.13518289076304907</v>
      </c>
      <c r="AU27" t="s">
        <v>38</v>
      </c>
      <c r="AW27" t="str">
        <f t="shared" si="2"/>
        <v>0054</v>
      </c>
      <c r="AX27" s="63">
        <f>VLOOKUP(AX$2,'עלויות שירותים במימון ארנונה'!$I$23:$J$33,2,FALSE)*'כפר סבא'!W27</f>
        <v>9644975.3796019554</v>
      </c>
      <c r="AY27" s="63">
        <f>VLOOKUP(AY$2,'עלויות שירותים במימון ארנונה'!$I$23:$J$33,2,FALSE)*'כפר סבא'!Y27</f>
        <v>966293.84364077018</v>
      </c>
      <c r="AZ27" s="63">
        <f>VLOOKUP(AZ$2,'עלויות שירותים במימון ארנונה'!$I$23:$J$33,2,FALSE)*'כפר סבא'!Z27</f>
        <v>1142634.2011074829</v>
      </c>
      <c r="BA27" s="63">
        <f>VLOOKUP(BA$2,'עלויות שירותים במימון ארנונה'!$I$23:$J$33,2,FALSE)*'כפר סבא'!AA27</f>
        <v>421403.81702514389</v>
      </c>
      <c r="BB27" s="63">
        <f>VLOOKUP(BB$2,'עלויות שירותים במימון ארנונה'!$I$23:$J$33,2,FALSE)*'כפר סבא'!AB27</f>
        <v>161076.17095095411</v>
      </c>
      <c r="BC27" s="63">
        <f>VLOOKUP(BC$2,'עלויות שירותים במימון ארנונה'!$I$23:$J$33,2,FALSE)*'כפר סבא'!AC27</f>
        <v>33690.678610431445</v>
      </c>
      <c r="BD27" s="63">
        <f>VLOOKUP(BD$2,'עלויות שירותים במימון ארנונה'!$I$23:$J$33,2,FALSE)*'כפר סבא'!AD27</f>
        <v>97473.015165031204</v>
      </c>
      <c r="BE27" s="63">
        <f>VLOOKUP(BE$2,'עלויות שירותים במימון ארנונה'!$I$23:$J$33,2,FALSE)*'כפר סבא'!AE27</f>
        <v>80962.707581227442</v>
      </c>
      <c r="BF27" s="63">
        <f>VLOOKUP(BF$2,'עלויות שירותים במימון ארנונה'!$I$23:$J$33,2,FALSE)*'כפר סבא'!AF27</f>
        <v>155865.98776154543</v>
      </c>
      <c r="BG27" s="63">
        <f>VLOOKUP($AW27,'כפר סבא מסכם'!$E$29:$M$54,9,FALSE)</f>
        <v>1723795.8568705299</v>
      </c>
      <c r="BH27" s="67">
        <f t="shared" si="31"/>
        <v>14428171.658315074</v>
      </c>
      <c r="BI27" s="67">
        <f t="shared" si="4"/>
        <v>4308.202943659323</v>
      </c>
      <c r="BJ27" s="68">
        <f t="shared" si="32"/>
        <v>0.9795989314646858</v>
      </c>
      <c r="BK27" t="str">
        <f>VLOOKUP($AW27,'כפר סבא מסכם'!$E$29:$F$54,2,)</f>
        <v>דובדבן הכפר, מוצקין, כיסופים</v>
      </c>
      <c r="BL27" s="67">
        <f t="shared" si="33"/>
        <v>1362.2768679513977</v>
      </c>
      <c r="BM27" s="67">
        <f t="shared" si="34"/>
        <v>-2945.9260757079255</v>
      </c>
      <c r="BO27" s="63">
        <f>VLOOKUP($BK27,'נתונים דירות ומבנים בכפר סבא'!$B$39:$E$64,4,FALSE)</f>
        <v>3985.8500000000004</v>
      </c>
      <c r="BP27" s="3">
        <f t="shared" si="8"/>
        <v>2.9258736559139789</v>
      </c>
      <c r="BQ27" s="170">
        <f t="shared" si="6"/>
        <v>1144.6153846153845</v>
      </c>
    </row>
    <row r="28" spans="1:69">
      <c r="A28" s="20">
        <v>140</v>
      </c>
      <c r="B28" s="20">
        <v>6900</v>
      </c>
      <c r="C28" s="20" t="s">
        <v>37</v>
      </c>
      <c r="D28" s="20" t="s">
        <v>39</v>
      </c>
      <c r="E28" s="19">
        <v>3235</v>
      </c>
      <c r="F28" s="19">
        <v>224</v>
      </c>
      <c r="G28" s="19">
        <v>243</v>
      </c>
      <c r="H28" s="19">
        <v>267</v>
      </c>
      <c r="I28" s="19">
        <v>223</v>
      </c>
      <c r="J28" s="19">
        <v>172</v>
      </c>
      <c r="K28" s="19">
        <v>160</v>
      </c>
      <c r="L28" s="19">
        <v>175</v>
      </c>
      <c r="M28" s="19">
        <v>214</v>
      </c>
      <c r="N28" s="19">
        <v>241</v>
      </c>
      <c r="O28" s="19">
        <v>175</v>
      </c>
      <c r="P28" s="19">
        <v>151</v>
      </c>
      <c r="Q28" s="19">
        <v>150</v>
      </c>
      <c r="R28" s="19">
        <v>196</v>
      </c>
      <c r="S28" s="19">
        <v>229</v>
      </c>
      <c r="T28" s="19">
        <v>202</v>
      </c>
      <c r="U28" s="19">
        <v>213</v>
      </c>
      <c r="V28" s="18">
        <f t="shared" si="9"/>
        <v>3.2104719939660992E-2</v>
      </c>
      <c r="W28" s="15">
        <f t="shared" si="10"/>
        <v>3235</v>
      </c>
      <c r="X28">
        <f t="shared" si="11"/>
        <v>135</v>
      </c>
      <c r="Y28">
        <f t="shared" si="12"/>
        <v>151</v>
      </c>
      <c r="Z28">
        <f t="shared" si="13"/>
        <v>290</v>
      </c>
      <c r="AA28">
        <f t="shared" si="14"/>
        <v>161</v>
      </c>
      <c r="AB28">
        <f t="shared" si="15"/>
        <v>56</v>
      </c>
      <c r="AC28" s="15">
        <f t="shared" si="16"/>
        <v>1798</v>
      </c>
      <c r="AD28" s="15">
        <f t="shared" si="17"/>
        <v>644</v>
      </c>
      <c r="AE28">
        <f t="shared" si="18"/>
        <v>793</v>
      </c>
      <c r="AF28">
        <f t="shared" si="19"/>
        <v>217</v>
      </c>
      <c r="AG28" s="68">
        <f t="shared" si="1"/>
        <v>3.4444028453762633E-2</v>
      </c>
      <c r="AH28" s="63">
        <f>$E28/VLOOKUP($D28*1,'כפר סבא מסכם'!$P$31:$W$55,8,FALSE)</f>
        <v>14041.347101232252</v>
      </c>
      <c r="AI28" s="63" t="str">
        <f>VLOOKUP($D28,'כפר סבא מסכם'!$E$29:$F$54,2,FALSE)</f>
        <v>מזרחי א', מרכז</v>
      </c>
      <c r="AJ28" s="17">
        <f t="shared" si="20"/>
        <v>4.1731066460587329E-2</v>
      </c>
      <c r="AK28" s="17">
        <f t="shared" si="21"/>
        <v>4.667697063369397E-2</v>
      </c>
      <c r="AL28" s="17">
        <f t="shared" si="22"/>
        <v>8.964451313755796E-2</v>
      </c>
      <c r="AM28" s="17">
        <f t="shared" si="23"/>
        <v>4.9768160741885628E-2</v>
      </c>
      <c r="AN28" s="17">
        <f t="shared" si="24"/>
        <v>1.7310664605873261E-2</v>
      </c>
      <c r="AO28" s="17">
        <f t="shared" si="25"/>
        <v>0.55579598145285936</v>
      </c>
      <c r="AP28" s="17">
        <f t="shared" si="26"/>
        <v>0.19907264296754251</v>
      </c>
      <c r="AQ28" s="17">
        <f t="shared" si="27"/>
        <v>0.24513137557959813</v>
      </c>
      <c r="AR28" s="17">
        <f t="shared" si="28"/>
        <v>6.7078825347758886E-2</v>
      </c>
      <c r="AS28" s="16">
        <f t="shared" si="29"/>
        <v>38.781143740340028</v>
      </c>
      <c r="AT28" s="3">
        <f t="shared" si="30"/>
        <v>0.20053557959634569</v>
      </c>
      <c r="AU28" t="s">
        <v>38</v>
      </c>
      <c r="AW28" t="str">
        <f t="shared" si="2"/>
        <v>0055</v>
      </c>
      <c r="AX28" s="63">
        <f>VLOOKUP(AX$2,'עלויות שירותים במימון ארנונה'!$I$23:$J$33,2,FALSE)*'כפר סבא'!W28</f>
        <v>9316660.3024820313</v>
      </c>
      <c r="AY28" s="63">
        <f>VLOOKUP(AY$2,'עלויות שירותים במימון ארנונה'!$I$23:$J$33,2,FALSE)*'כפר סבא'!Y28</f>
        <v>900681.29870219936</v>
      </c>
      <c r="AZ28" s="63">
        <f>VLOOKUP(AZ$2,'עלויות שירותים במימון ארנונה'!$I$23:$J$33,2,FALSE)*'כפר סבא'!Z28</f>
        <v>1259938.8529322054</v>
      </c>
      <c r="BA28" s="63">
        <f>VLOOKUP(BA$2,'עלויות שירותים במימון ארנונה'!$I$23:$J$33,2,FALSE)*'כפר סבא'!AA28</f>
        <v>506313.54135110573</v>
      </c>
      <c r="BB28" s="63">
        <f>VLOOKUP(BB$2,'עלויות שירותים במימון ארנונה'!$I$23:$J$33,2,FALSE)*'כפר סבא'!AB28</f>
        <v>196092.72985333545</v>
      </c>
      <c r="BC28" s="63">
        <f>VLOOKUP(BC$2,'עלויות שירותים במימון ארנונה'!$I$23:$J$33,2,FALSE)*'כפר סבא'!AC28</f>
        <v>30671.311464078852</v>
      </c>
      <c r="BD28" s="63">
        <f>VLOOKUP(BD$2,'עלויות שירותים במימון ארנונה'!$I$23:$J$33,2,FALSE)*'כפר סבא'!AD28</f>
        <v>102402.3193577163</v>
      </c>
      <c r="BE28" s="63">
        <f>VLOOKUP(BE$2,'עלויות שירותים במימון ארנונה'!$I$23:$J$33,2,FALSE)*'כפר סבא'!AE28</f>
        <v>84367.184115523472</v>
      </c>
      <c r="BF28" s="63">
        <f>VLOOKUP(BF$2,'עלויות שירותים במימון ארנונה'!$I$23:$J$33,2,FALSE)*'כפר סבא'!AF28</f>
        <v>187905.10746808533</v>
      </c>
      <c r="BG28" s="63">
        <f>VLOOKUP($AW28,'כפר סבא מסכם'!$E$29:$M$54,9,FALSE)</f>
        <v>1336991.2441056401</v>
      </c>
      <c r="BH28" s="67">
        <f t="shared" si="31"/>
        <v>13922023.891831921</v>
      </c>
      <c r="BI28" s="67">
        <f t="shared" si="4"/>
        <v>4303.5622540438708</v>
      </c>
      <c r="BJ28" s="68">
        <f t="shared" si="32"/>
        <v>0.97854373173338094</v>
      </c>
      <c r="BK28" t="str">
        <f>VLOOKUP($AW28,'כפר סבא מסכם'!$E$29:$F$54,2,)</f>
        <v>מזרחי א', מרכז</v>
      </c>
      <c r="BL28" s="67">
        <f t="shared" si="33"/>
        <v>1330.6701700154561</v>
      </c>
      <c r="BM28" s="67">
        <f t="shared" si="34"/>
        <v>-2972.8920840284145</v>
      </c>
      <c r="BO28" s="63">
        <f>VLOOKUP($BK28,'נתונים דירות ומבנים בכפר סבא'!$B$39:$E$64,4,FALSE)</f>
        <v>3985.8500000000004</v>
      </c>
      <c r="BP28" s="3">
        <f t="shared" si="8"/>
        <v>2.9953703703703702</v>
      </c>
      <c r="BQ28" s="170">
        <f t="shared" si="6"/>
        <v>1080</v>
      </c>
    </row>
    <row r="29" spans="1:69">
      <c r="A29" s="20">
        <v>140</v>
      </c>
      <c r="B29" s="20">
        <v>6900</v>
      </c>
      <c r="C29" s="20" t="s">
        <v>37</v>
      </c>
      <c r="D29" s="20" t="s">
        <v>36</v>
      </c>
      <c r="E29" s="19">
        <v>3463</v>
      </c>
      <c r="F29" s="19">
        <v>174</v>
      </c>
      <c r="G29" s="19">
        <v>193</v>
      </c>
      <c r="H29" s="19">
        <v>250</v>
      </c>
      <c r="I29" s="19">
        <v>283</v>
      </c>
      <c r="J29" s="19">
        <v>301</v>
      </c>
      <c r="K29" s="19">
        <v>227</v>
      </c>
      <c r="L29" s="19">
        <v>116</v>
      </c>
      <c r="M29" s="19">
        <v>135</v>
      </c>
      <c r="N29" s="19">
        <v>176</v>
      </c>
      <c r="O29" s="19">
        <v>258</v>
      </c>
      <c r="P29" s="19">
        <v>242</v>
      </c>
      <c r="Q29" s="19">
        <v>227</v>
      </c>
      <c r="R29" s="19">
        <v>204</v>
      </c>
      <c r="S29" s="19">
        <v>192</v>
      </c>
      <c r="T29" s="19">
        <v>190</v>
      </c>
      <c r="U29" s="19">
        <v>294</v>
      </c>
      <c r="V29" s="18">
        <f t="shared" si="9"/>
        <v>3.4367432813306342E-2</v>
      </c>
      <c r="W29" s="15">
        <f t="shared" si="10"/>
        <v>3463</v>
      </c>
      <c r="X29">
        <f t="shared" si="11"/>
        <v>105</v>
      </c>
      <c r="Y29">
        <f t="shared" si="12"/>
        <v>118</v>
      </c>
      <c r="Z29">
        <f t="shared" si="13"/>
        <v>245</v>
      </c>
      <c r="AA29">
        <f t="shared" si="14"/>
        <v>150</v>
      </c>
      <c r="AB29">
        <f t="shared" si="15"/>
        <v>71</v>
      </c>
      <c r="AC29" s="15">
        <f t="shared" si="16"/>
        <v>2098</v>
      </c>
      <c r="AD29" s="15">
        <f t="shared" si="17"/>
        <v>676</v>
      </c>
      <c r="AE29">
        <f t="shared" si="18"/>
        <v>689</v>
      </c>
      <c r="AF29">
        <f t="shared" si="19"/>
        <v>221</v>
      </c>
      <c r="AG29" s="68">
        <f t="shared" si="1"/>
        <v>3.6155532973204257E-2</v>
      </c>
      <c r="AH29" s="63">
        <f>$E29/VLOOKUP($D29*1,'כפר סבא מסכם'!$P$31:$W$55,8,FALSE)</f>
        <v>5862.8932861999383</v>
      </c>
      <c r="AI29" s="63" t="str">
        <f>VLOOKUP($D29,'כפר סבא מסכם'!$E$29:$F$54,2,FALSE)</f>
        <v>הפארק, אלי כהן</v>
      </c>
      <c r="AJ29" s="17">
        <f t="shared" si="20"/>
        <v>3.0320531331215709E-2</v>
      </c>
      <c r="AK29" s="17">
        <f t="shared" si="21"/>
        <v>3.4074501876985276E-2</v>
      </c>
      <c r="AL29" s="17">
        <f t="shared" si="22"/>
        <v>7.0747906439503322E-2</v>
      </c>
      <c r="AM29" s="17">
        <f t="shared" si="23"/>
        <v>4.3315044758879581E-2</v>
      </c>
      <c r="AN29" s="17">
        <f t="shared" si="24"/>
        <v>2.0502454519203003E-2</v>
      </c>
      <c r="AO29" s="17">
        <f t="shared" si="25"/>
        <v>0.60583309269419583</v>
      </c>
      <c r="AP29" s="17">
        <f t="shared" si="26"/>
        <v>0.19520646838001732</v>
      </c>
      <c r="AQ29" s="17">
        <f t="shared" si="27"/>
        <v>0.19896043892578688</v>
      </c>
      <c r="AR29" s="17">
        <f t="shared" si="28"/>
        <v>6.3817499278082584E-2</v>
      </c>
      <c r="AS29" s="16">
        <f t="shared" si="29"/>
        <v>40.362980075079413</v>
      </c>
      <c r="AT29" s="3">
        <f t="shared" si="30"/>
        <v>0.63544578400693097</v>
      </c>
      <c r="AU29" t="s">
        <v>35</v>
      </c>
      <c r="AW29" t="str">
        <f t="shared" si="2"/>
        <v>0056</v>
      </c>
      <c r="AX29" s="63">
        <f>VLOOKUP(AX$2,'עלויות שירותים במימון ארנונה'!$I$23:$J$33,2,FALSE)*'כפר סבא'!W29</f>
        <v>9973290.4567218777</v>
      </c>
      <c r="AY29" s="63">
        <f>VLOOKUP(AY$2,'עלויות שירותים במימון ארנונה'!$I$23:$J$33,2,FALSE)*'כפר סבא'!Y29</f>
        <v>703843.6638864869</v>
      </c>
      <c r="AZ29" s="63">
        <f>VLOOKUP(AZ$2,'עלויות שירותים במימון ארנונה'!$I$23:$J$33,2,FALSE)*'כפר סבא'!Z29</f>
        <v>1064431.0998910011</v>
      </c>
      <c r="BA29" s="63">
        <f>VLOOKUP(BA$2,'עלויות שירותים במימון ארנונה'!$I$23:$J$33,2,FALSE)*'כפר סבא'!AA29</f>
        <v>471720.69069978793</v>
      </c>
      <c r="BB29" s="63">
        <f>VLOOKUP(BB$2,'עלויות שירותים במימון ארנונה'!$I$23:$J$33,2,FALSE)*'כפר סבא'!AB29</f>
        <v>248617.56820690745</v>
      </c>
      <c r="BC29" s="63">
        <f>VLOOKUP(BC$2,'עלויות שירותים במימון ארנונה'!$I$23:$J$33,2,FALSE)*'כפר סבא'!AC29</f>
        <v>35788.882898574768</v>
      </c>
      <c r="BD29" s="63">
        <f>VLOOKUP(BD$2,'עלויות שירותים במימון ארנונה'!$I$23:$J$33,2,FALSE)*'כפר סבא'!AD29</f>
        <v>107490.63336306867</v>
      </c>
      <c r="BE29" s="63">
        <f>VLOOKUP(BE$2,'עלויות שירותים במימון ארנונה'!$I$23:$J$33,2,FALSE)*'כפר סבא'!AE29</f>
        <v>73302.635379061379</v>
      </c>
      <c r="BF29" s="63">
        <f>VLOOKUP(BF$2,'עלויות שירותים במימון ארנונה'!$I$23:$J$33,2,FALSE)*'כפר סבא'!AF29</f>
        <v>191368.79608500857</v>
      </c>
      <c r="BG29" s="63">
        <f>VLOOKUP($AW29,'כפר סבא מסכם'!$E$29:$M$54,9,FALSE)</f>
        <v>1740537.4400656926</v>
      </c>
      <c r="BH29" s="67">
        <f t="shared" si="31"/>
        <v>14610391.867197469</v>
      </c>
      <c r="BI29" s="67">
        <f t="shared" si="4"/>
        <v>4218.9985178161905</v>
      </c>
      <c r="BJ29" s="68">
        <f t="shared" si="32"/>
        <v>0.959315634372922</v>
      </c>
      <c r="BK29" t="str">
        <f>VLOOKUP($AW29,'כפר סבא מסכם'!$E$29:$F$54,2,)</f>
        <v>הפארק, אלי כהן</v>
      </c>
      <c r="BL29" s="67">
        <f t="shared" si="33"/>
        <v>3610.5821393929964</v>
      </c>
      <c r="BM29" s="67">
        <f t="shared" si="34"/>
        <v>-608.41637842319415</v>
      </c>
      <c r="BO29" s="63">
        <f>VLOOKUP($BK29,'נתונים דירות ומבנים בכפר סבא'!$B$39:$E$64,4,FALSE)</f>
        <v>10783.599999999999</v>
      </c>
      <c r="BP29" s="3">
        <f t="shared" si="8"/>
        <v>2.9866651923927465</v>
      </c>
      <c r="BQ29" s="170">
        <f t="shared" si="6"/>
        <v>1159.4871794871794</v>
      </c>
    </row>
    <row r="30" spans="1:69">
      <c r="AD30" s="15"/>
    </row>
    <row r="31" spans="1:69">
      <c r="F31" s="14">
        <v>3</v>
      </c>
      <c r="G31" s="14">
        <v>7</v>
      </c>
      <c r="H31" s="14">
        <v>12</v>
      </c>
      <c r="I31" s="14">
        <v>17</v>
      </c>
      <c r="J31" s="14">
        <v>22</v>
      </c>
      <c r="K31" s="14">
        <v>27</v>
      </c>
      <c r="L31" s="14">
        <v>32</v>
      </c>
      <c r="M31" s="14">
        <v>37</v>
      </c>
      <c r="N31" s="14">
        <v>42</v>
      </c>
      <c r="O31" s="14">
        <v>47</v>
      </c>
      <c r="P31" s="14">
        <v>52</v>
      </c>
      <c r="Q31" s="14">
        <v>57</v>
      </c>
      <c r="R31" s="14">
        <v>62</v>
      </c>
      <c r="S31" s="14">
        <v>67</v>
      </c>
      <c r="T31" s="14">
        <v>72</v>
      </c>
      <c r="U31" s="14">
        <v>83</v>
      </c>
      <c r="AC31" s="171"/>
      <c r="AS31" s="3">
        <f>AVERAGE(AS4:AS29)</f>
        <v>39.324273324814811</v>
      </c>
    </row>
    <row r="32" spans="1:69">
      <c r="AS32" s="13">
        <f>STDEV(AS4:AS29)</f>
        <v>3.6371561731534419</v>
      </c>
    </row>
    <row r="35" spans="6:27">
      <c r="F35" s="12" t="s">
        <v>34</v>
      </c>
      <c r="V35" s="7" t="s">
        <v>33</v>
      </c>
    </row>
    <row r="36" spans="6:27" ht="15.75" thickBot="1"/>
    <row r="37" spans="6:27">
      <c r="F37" s="6" t="s">
        <v>24</v>
      </c>
      <c r="G37" s="6"/>
      <c r="V37" s="6" t="s">
        <v>24</v>
      </c>
      <c r="W37" s="6"/>
    </row>
    <row r="38" spans="6:27">
      <c r="F38" t="s">
        <v>23</v>
      </c>
      <c r="G38" s="2">
        <v>0.99838369934604376</v>
      </c>
      <c r="V38" t="s">
        <v>23</v>
      </c>
      <c r="W38" s="2">
        <v>0.9957318512464286</v>
      </c>
    </row>
    <row r="39" spans="6:27">
      <c r="F39" t="s">
        <v>22</v>
      </c>
      <c r="G39" s="2">
        <v>0.99677001111989161</v>
      </c>
      <c r="V39" t="s">
        <v>22</v>
      </c>
      <c r="W39" s="2">
        <v>0.99148191958663989</v>
      </c>
    </row>
    <row r="40" spans="6:27">
      <c r="F40" t="s">
        <v>21</v>
      </c>
      <c r="G40" s="2">
        <v>0.99547801556784821</v>
      </c>
      <c r="V40" t="s">
        <v>21</v>
      </c>
      <c r="W40" s="2">
        <v>0.98722287937995978</v>
      </c>
    </row>
    <row r="41" spans="6:27">
      <c r="F41" t="s">
        <v>9</v>
      </c>
      <c r="G41">
        <v>25.075160831935577</v>
      </c>
      <c r="V41" t="s">
        <v>9</v>
      </c>
      <c r="W41">
        <v>26.491654209213184</v>
      </c>
    </row>
    <row r="42" spans="6:27" ht="15.75" thickBot="1">
      <c r="F42" s="1" t="s">
        <v>20</v>
      </c>
      <c r="G42" s="1">
        <v>22</v>
      </c>
      <c r="V42" s="1" t="s">
        <v>20</v>
      </c>
      <c r="W42" s="1">
        <v>22</v>
      </c>
    </row>
    <row r="44" spans="6:27" ht="15.75" thickBot="1">
      <c r="F44" t="s">
        <v>19</v>
      </c>
      <c r="V44" t="s">
        <v>19</v>
      </c>
    </row>
    <row r="45" spans="6:27">
      <c r="F45" s="5"/>
      <c r="G45" s="5" t="s">
        <v>18</v>
      </c>
      <c r="H45" s="5" t="s">
        <v>17</v>
      </c>
      <c r="I45" s="5" t="s">
        <v>16</v>
      </c>
      <c r="J45" s="5" t="s">
        <v>15</v>
      </c>
      <c r="K45" s="5" t="s">
        <v>14</v>
      </c>
      <c r="V45" s="5"/>
      <c r="W45" s="5" t="s">
        <v>18</v>
      </c>
      <c r="X45" s="5" t="s">
        <v>17</v>
      </c>
      <c r="Y45" s="5" t="s">
        <v>16</v>
      </c>
      <c r="Z45" s="5" t="s">
        <v>15</v>
      </c>
      <c r="AA45" s="5" t="s">
        <v>14</v>
      </c>
    </row>
    <row r="46" spans="6:27">
      <c r="F46" t="s">
        <v>13</v>
      </c>
      <c r="G46">
        <v>6</v>
      </c>
      <c r="H46">
        <v>2910533.8173660608</v>
      </c>
      <c r="I46">
        <v>485088.96956101013</v>
      </c>
      <c r="J46">
        <v>771.49647268016679</v>
      </c>
      <c r="K46">
        <v>8.3683779169974954E-18</v>
      </c>
      <c r="V46" t="s">
        <v>13</v>
      </c>
      <c r="W46">
        <v>7</v>
      </c>
      <c r="X46">
        <v>1143639.7825107237</v>
      </c>
      <c r="Y46">
        <v>163377.11178724625</v>
      </c>
      <c r="Z46">
        <v>232.79468412426908</v>
      </c>
      <c r="AA46">
        <v>2.1607279651335166E-13</v>
      </c>
    </row>
    <row r="47" spans="6:27">
      <c r="F47" t="s">
        <v>12</v>
      </c>
      <c r="G47">
        <v>15</v>
      </c>
      <c r="H47">
        <v>9431.4553612115415</v>
      </c>
      <c r="I47">
        <v>628.76369074743604</v>
      </c>
      <c r="V47" t="s">
        <v>12</v>
      </c>
      <c r="W47">
        <v>14</v>
      </c>
      <c r="X47">
        <v>9825.3083983673168</v>
      </c>
      <c r="Y47">
        <v>701.8077427405226</v>
      </c>
    </row>
    <row r="48" spans="6:27" ht="15.75" thickBot="1">
      <c r="F48" s="1" t="s">
        <v>11</v>
      </c>
      <c r="G48" s="1">
        <v>21</v>
      </c>
      <c r="H48" s="1">
        <v>2919965.2727272725</v>
      </c>
      <c r="I48" s="1"/>
      <c r="J48" s="1"/>
      <c r="K48" s="1"/>
      <c r="V48" s="1" t="s">
        <v>11</v>
      </c>
      <c r="W48" s="1">
        <v>21</v>
      </c>
      <c r="X48" s="1">
        <v>1153465.0909090911</v>
      </c>
      <c r="Y48" s="1"/>
      <c r="Z48" s="1"/>
      <c r="AA48" s="1"/>
    </row>
    <row r="49" spans="6:30" ht="15.75" thickBot="1"/>
    <row r="50" spans="6:30">
      <c r="F50" s="11"/>
      <c r="G50" s="11" t="s">
        <v>10</v>
      </c>
      <c r="H50" s="11" t="s">
        <v>9</v>
      </c>
      <c r="I50" s="11" t="s">
        <v>8</v>
      </c>
      <c r="J50" s="11" t="s">
        <v>7</v>
      </c>
      <c r="K50" s="11" t="s">
        <v>6</v>
      </c>
      <c r="L50" s="11" t="s">
        <v>5</v>
      </c>
      <c r="M50" s="11" t="s">
        <v>4</v>
      </c>
      <c r="N50" s="11" t="s">
        <v>3</v>
      </c>
      <c r="V50" s="11"/>
      <c r="W50" s="11" t="s">
        <v>10</v>
      </c>
      <c r="X50" s="11" t="s">
        <v>9</v>
      </c>
      <c r="Y50" s="11" t="s">
        <v>8</v>
      </c>
      <c r="Z50" s="11" t="s">
        <v>7</v>
      </c>
      <c r="AA50" s="11" t="s">
        <v>6</v>
      </c>
      <c r="AB50" s="11" t="s">
        <v>5</v>
      </c>
      <c r="AC50" s="11" t="s">
        <v>4</v>
      </c>
      <c r="AD50" s="11" t="s">
        <v>3</v>
      </c>
    </row>
    <row r="51" spans="6:30">
      <c r="F51" t="s">
        <v>2</v>
      </c>
      <c r="G51" s="3">
        <v>-68.370893132874045</v>
      </c>
      <c r="H51">
        <v>17.877608937323444</v>
      </c>
      <c r="I51">
        <v>-3.8243868837590891</v>
      </c>
      <c r="J51" s="2">
        <v>1.6584671173111233E-3</v>
      </c>
      <c r="K51">
        <v>-106.47611457802745</v>
      </c>
      <c r="L51">
        <v>-30.265671687720634</v>
      </c>
      <c r="M51">
        <v>-106.47611457802745</v>
      </c>
      <c r="N51">
        <v>-30.265671687720634</v>
      </c>
      <c r="V51" t="s">
        <v>2</v>
      </c>
      <c r="W51" s="3">
        <v>4.7794611880935989</v>
      </c>
      <c r="X51" s="3">
        <v>17.370859841563014</v>
      </c>
      <c r="Y51" s="3">
        <v>0.27514246454616187</v>
      </c>
      <c r="Z51" s="2">
        <v>0.78722578020107026</v>
      </c>
      <c r="AA51" s="3">
        <v>-32.477327757776735</v>
      </c>
      <c r="AB51" s="3">
        <v>42.036250133963932</v>
      </c>
      <c r="AC51" s="3">
        <v>-32.477327757776735</v>
      </c>
      <c r="AD51" s="3">
        <v>42.036250133963932</v>
      </c>
    </row>
    <row r="52" spans="6:30">
      <c r="F52" s="4" t="s">
        <v>31</v>
      </c>
      <c r="G52" s="3">
        <v>0.914759585533654</v>
      </c>
      <c r="H52" s="3">
        <v>0.39272356871609027</v>
      </c>
      <c r="I52" s="3">
        <v>2.3292709131876848</v>
      </c>
      <c r="J52" s="2">
        <v>3.4228496912740401E-2</v>
      </c>
      <c r="K52" s="3">
        <v>7.7689113463130677E-2</v>
      </c>
      <c r="L52" s="3">
        <v>1.7518300576041774</v>
      </c>
      <c r="M52" s="3">
        <v>7.7689113463130677E-2</v>
      </c>
      <c r="N52" s="3">
        <v>1.7518300576041774</v>
      </c>
      <c r="V52" s="4" t="s">
        <v>30</v>
      </c>
      <c r="W52" s="3">
        <v>-0.18276938171809506</v>
      </c>
      <c r="X52" s="3">
        <v>0.42732446246030426</v>
      </c>
      <c r="Y52" s="3">
        <v>-0.42770633973493427</v>
      </c>
      <c r="Z52" s="2">
        <v>0.6753707923062614</v>
      </c>
      <c r="AA52" s="3">
        <v>-1.0992892002245871</v>
      </c>
      <c r="AB52" s="3">
        <v>0.73375043678839702</v>
      </c>
      <c r="AC52" s="3">
        <v>-1.0992892002245871</v>
      </c>
      <c r="AD52" s="3">
        <v>0.73375043678839702</v>
      </c>
    </row>
    <row r="53" spans="6:30">
      <c r="F53" s="4" t="s">
        <v>30</v>
      </c>
      <c r="G53" s="3">
        <v>-0.58064568065956568</v>
      </c>
      <c r="H53" s="3">
        <v>0.45633832328848395</v>
      </c>
      <c r="I53" s="3">
        <v>-1.2724017489377024</v>
      </c>
      <c r="J53" s="2">
        <v>0.22260143505608704</v>
      </c>
      <c r="K53" s="3">
        <v>-1.5533077924543139</v>
      </c>
      <c r="L53" s="3">
        <v>0.3920164311351827</v>
      </c>
      <c r="M53" s="3">
        <v>-1.5533077924543139</v>
      </c>
      <c r="N53" s="3">
        <v>0.3920164311351827</v>
      </c>
      <c r="V53" s="4" t="s">
        <v>29</v>
      </c>
      <c r="W53" s="3">
        <v>-0.1562701047114021</v>
      </c>
      <c r="X53" s="3">
        <v>0.21529743019971007</v>
      </c>
      <c r="Y53" s="3">
        <v>-0.72583358085809857</v>
      </c>
      <c r="Z53" s="2">
        <v>0.47989972366392997</v>
      </c>
      <c r="AA53" s="3">
        <v>-0.61803716694665289</v>
      </c>
      <c r="AB53" s="3">
        <v>0.30549695752384876</v>
      </c>
      <c r="AC53" s="3">
        <v>-0.61803716694665289</v>
      </c>
      <c r="AD53" s="3">
        <v>0.30549695752384876</v>
      </c>
    </row>
    <row r="54" spans="6:30">
      <c r="F54" s="4" t="s">
        <v>29</v>
      </c>
      <c r="G54" s="3">
        <v>0.10731232469784353</v>
      </c>
      <c r="H54" s="3">
        <v>0.22416487486589101</v>
      </c>
      <c r="I54" s="3">
        <v>0.47872051659317394</v>
      </c>
      <c r="J54" s="2">
        <v>0.63904078310971224</v>
      </c>
      <c r="K54" s="3">
        <v>-0.3704837959655235</v>
      </c>
      <c r="L54" s="3">
        <v>0.58510844536121054</v>
      </c>
      <c r="M54" s="3">
        <v>-0.3704837959655235</v>
      </c>
      <c r="N54" s="3">
        <v>0.58510844536121054</v>
      </c>
      <c r="V54" s="4" t="s">
        <v>1</v>
      </c>
      <c r="W54" s="3">
        <v>-0.19182301198851384</v>
      </c>
      <c r="X54" s="3">
        <v>0.17437377797055906</v>
      </c>
      <c r="Y54" s="3">
        <v>-1.1000679931411528</v>
      </c>
      <c r="Z54" s="2">
        <v>0.28985889149761601</v>
      </c>
      <c r="AA54" s="3">
        <v>-0.56581756970170383</v>
      </c>
      <c r="AB54" s="3">
        <v>0.18217154572467611</v>
      </c>
      <c r="AC54" s="3">
        <v>-0.56581756970170383</v>
      </c>
      <c r="AD54" s="3">
        <v>0.18217154572467611</v>
      </c>
    </row>
    <row r="55" spans="6:30">
      <c r="F55" s="4" t="s">
        <v>1</v>
      </c>
      <c r="G55" s="3">
        <v>1.3860591330416685</v>
      </c>
      <c r="H55" s="3">
        <v>0.15120446796391718</v>
      </c>
      <c r="I55" s="3">
        <v>9.16678687942232</v>
      </c>
      <c r="J55" s="2">
        <v>1.5498946579606666E-7</v>
      </c>
      <c r="K55" s="3">
        <v>1.0637744385133698</v>
      </c>
      <c r="L55" s="3">
        <v>1.7083438275699672</v>
      </c>
      <c r="M55" s="3">
        <v>1.0637744385133698</v>
      </c>
      <c r="N55" s="3">
        <v>1.7083438275699672</v>
      </c>
      <c r="V55" s="4" t="s">
        <v>0</v>
      </c>
      <c r="W55" s="3">
        <v>0.76376829266921398</v>
      </c>
      <c r="X55" s="3">
        <v>0.28595423563965811</v>
      </c>
      <c r="Y55" s="3">
        <v>2.670945897901186</v>
      </c>
      <c r="Z55" s="2">
        <v>1.8266100140827319E-2</v>
      </c>
      <c r="AA55" s="3">
        <v>0.15045745471556426</v>
      </c>
      <c r="AB55" s="3">
        <v>1.3770791306228638</v>
      </c>
      <c r="AC55" s="3">
        <v>0.15045745471556426</v>
      </c>
      <c r="AD55" s="3">
        <v>1.3770791306228638</v>
      </c>
    </row>
    <row r="56" spans="6:30">
      <c r="F56" s="4" t="s">
        <v>0</v>
      </c>
      <c r="G56" s="3">
        <v>7.0612730325105358E-2</v>
      </c>
      <c r="H56" s="3">
        <v>0.22870998502931994</v>
      </c>
      <c r="I56" s="3">
        <v>0.30874353962313023</v>
      </c>
      <c r="J56" s="2">
        <v>0.76176321398821534</v>
      </c>
      <c r="K56" s="3">
        <v>-0.41687106333062141</v>
      </c>
      <c r="L56" s="3">
        <v>0.55809652398083209</v>
      </c>
      <c r="M56" s="3">
        <v>-0.41687106333062141</v>
      </c>
      <c r="N56" s="3">
        <v>0.55809652398083209</v>
      </c>
      <c r="V56" s="4" t="s">
        <v>28</v>
      </c>
      <c r="W56" s="3">
        <v>0.2540849728239496</v>
      </c>
      <c r="X56" s="3">
        <v>0.36441729713163468</v>
      </c>
      <c r="Y56" s="3">
        <v>0.69723631348972193</v>
      </c>
      <c r="Z56" s="2">
        <v>0.49707086145595458</v>
      </c>
      <c r="AA56" s="3">
        <v>-0.52751239491096757</v>
      </c>
      <c r="AB56" s="3">
        <v>1.0356823405588669</v>
      </c>
      <c r="AC56" s="3">
        <v>-0.52751239491096757</v>
      </c>
      <c r="AD56" s="3">
        <v>1.0356823405588669</v>
      </c>
    </row>
    <row r="57" spans="6:30">
      <c r="F57" s="4" t="s">
        <v>28</v>
      </c>
      <c r="G57" s="3">
        <v>-0.47015000217811359</v>
      </c>
      <c r="H57" s="3">
        <v>0.31476235788633855</v>
      </c>
      <c r="I57" s="3">
        <v>-1.4936665404822196</v>
      </c>
      <c r="J57" s="2">
        <v>0.15599850306857904</v>
      </c>
      <c r="K57" s="3">
        <v>-1.141050086854273</v>
      </c>
      <c r="L57" s="3">
        <v>0.20075008249804577</v>
      </c>
      <c r="M57" s="3">
        <v>-1.141050086854273</v>
      </c>
      <c r="N57" s="3">
        <v>0.20075008249804577</v>
      </c>
      <c r="V57" s="4" t="s">
        <v>27</v>
      </c>
      <c r="W57" s="3">
        <v>0.47080999171719962</v>
      </c>
      <c r="X57" s="3">
        <v>0.39730956258073147</v>
      </c>
      <c r="Y57" s="3">
        <v>1.1849953689990365</v>
      </c>
      <c r="Z57" s="2">
        <v>0.25574539452150408</v>
      </c>
      <c r="AA57" s="3">
        <v>-0.38133426908839907</v>
      </c>
      <c r="AB57" s="3">
        <v>1.3229542525227984</v>
      </c>
      <c r="AC57" s="3">
        <v>-0.38133426908839907</v>
      </c>
      <c r="AD57" s="3">
        <v>1.3229542525227984</v>
      </c>
    </row>
    <row r="58" spans="6:30">
      <c r="G58" s="3"/>
      <c r="V58" s="4" t="s">
        <v>26</v>
      </c>
      <c r="W58" s="3">
        <v>1.569783908429688E-2</v>
      </c>
      <c r="X58" s="3">
        <v>0.43652196158065487</v>
      </c>
      <c r="Y58" s="3">
        <v>3.5961166827562778E-2</v>
      </c>
      <c r="Z58" s="2">
        <v>0.97182104697228056</v>
      </c>
      <c r="AA58" s="3">
        <v>-0.92054865309765888</v>
      </c>
      <c r="AB58" s="3">
        <v>0.95194433126625266</v>
      </c>
      <c r="AC58" s="3">
        <v>-0.92054865309765888</v>
      </c>
      <c r="AD58" s="3">
        <v>0.95194433126625266</v>
      </c>
    </row>
    <row r="60" spans="6:30">
      <c r="F60" s="7" t="s">
        <v>25</v>
      </c>
      <c r="V60" s="7" t="s">
        <v>32</v>
      </c>
    </row>
    <row r="61" spans="6:30" ht="15.75" thickBot="1"/>
    <row r="62" spans="6:30">
      <c r="F62" s="6" t="s">
        <v>24</v>
      </c>
      <c r="G62" s="6"/>
      <c r="V62" s="6" t="s">
        <v>24</v>
      </c>
      <c r="W62" s="6"/>
    </row>
    <row r="63" spans="6:30">
      <c r="F63" t="s">
        <v>23</v>
      </c>
      <c r="G63" s="2">
        <v>0.99801156740879893</v>
      </c>
      <c r="V63" t="s">
        <v>23</v>
      </c>
      <c r="W63" s="2">
        <v>0.96461598750201183</v>
      </c>
    </row>
    <row r="64" spans="6:30">
      <c r="F64" t="s">
        <v>22</v>
      </c>
      <c r="G64" s="2">
        <v>0.9960270886817677</v>
      </c>
      <c r="V64" t="s">
        <v>22</v>
      </c>
      <c r="W64" s="2">
        <v>0.93048400334448145</v>
      </c>
    </row>
    <row r="65" spans="6:30">
      <c r="F65" t="s">
        <v>21</v>
      </c>
      <c r="G65" s="2">
        <v>0.99443792415447474</v>
      </c>
      <c r="V65" t="s">
        <v>21</v>
      </c>
      <c r="W65" s="2">
        <v>0.89572600501672206</v>
      </c>
    </row>
    <row r="66" spans="6:30">
      <c r="F66" t="s">
        <v>9</v>
      </c>
      <c r="G66">
        <v>29.250197830913475</v>
      </c>
      <c r="V66" t="s">
        <v>9</v>
      </c>
      <c r="W66">
        <v>43.898717594496254</v>
      </c>
    </row>
    <row r="67" spans="6:30" ht="15.75" thickBot="1">
      <c r="F67" s="1" t="s">
        <v>20</v>
      </c>
      <c r="G67" s="1">
        <v>22</v>
      </c>
      <c r="V67" s="1" t="s">
        <v>20</v>
      </c>
      <c r="W67" s="1">
        <v>22</v>
      </c>
    </row>
    <row r="69" spans="6:30" ht="15.75" thickBot="1">
      <c r="F69" t="s">
        <v>19</v>
      </c>
      <c r="V69" t="s">
        <v>19</v>
      </c>
    </row>
    <row r="70" spans="6:30">
      <c r="F70" s="5"/>
      <c r="G70" s="5" t="s">
        <v>18</v>
      </c>
      <c r="H70" s="5" t="s">
        <v>17</v>
      </c>
      <c r="I70" s="5" t="s">
        <v>16</v>
      </c>
      <c r="J70" s="5" t="s">
        <v>15</v>
      </c>
      <c r="K70" s="5" t="s">
        <v>14</v>
      </c>
      <c r="V70" s="5"/>
      <c r="W70" s="5" t="s">
        <v>18</v>
      </c>
      <c r="X70" s="5" t="s">
        <v>17</v>
      </c>
      <c r="Y70" s="5" t="s">
        <v>16</v>
      </c>
      <c r="Z70" s="5" t="s">
        <v>15</v>
      </c>
      <c r="AA70" s="5" t="s">
        <v>14</v>
      </c>
    </row>
    <row r="71" spans="6:30">
      <c r="F71" t="s">
        <v>13</v>
      </c>
      <c r="G71">
        <v>6</v>
      </c>
      <c r="H71">
        <v>3217445.1616300591</v>
      </c>
      <c r="I71">
        <v>536240.86027167656</v>
      </c>
      <c r="J71">
        <v>626.7614658996124</v>
      </c>
      <c r="K71">
        <v>3.9480163877004385E-17</v>
      </c>
      <c r="V71" t="s">
        <v>13</v>
      </c>
      <c r="W71">
        <v>7</v>
      </c>
      <c r="X71">
        <v>361123.5908552758</v>
      </c>
      <c r="Y71">
        <v>51589.084407896546</v>
      </c>
      <c r="Z71">
        <v>26.770356410350463</v>
      </c>
      <c r="AA71">
        <v>4.5377653012669373E-7</v>
      </c>
    </row>
    <row r="72" spans="6:30">
      <c r="F72" t="s">
        <v>12</v>
      </c>
      <c r="G72">
        <v>15</v>
      </c>
      <c r="H72">
        <v>12833.61109721363</v>
      </c>
      <c r="I72">
        <v>855.5740731475754</v>
      </c>
      <c r="V72" t="s">
        <v>12</v>
      </c>
      <c r="W72">
        <v>14</v>
      </c>
      <c r="X72">
        <v>26979.363690178692</v>
      </c>
      <c r="Y72">
        <v>1927.0974064413351</v>
      </c>
    </row>
    <row r="73" spans="6:30" ht="15.75" thickBot="1">
      <c r="F73" s="1" t="s">
        <v>11</v>
      </c>
      <c r="G73" s="1">
        <v>21</v>
      </c>
      <c r="H73" s="1">
        <v>3230278.7727272729</v>
      </c>
      <c r="I73" s="1"/>
      <c r="J73" s="1"/>
      <c r="K73" s="1"/>
      <c r="V73" s="1" t="s">
        <v>11</v>
      </c>
      <c r="W73" s="1">
        <v>21</v>
      </c>
      <c r="X73" s="1">
        <v>388102.95454545447</v>
      </c>
      <c r="Y73" s="1"/>
      <c r="Z73" s="1"/>
      <c r="AA73" s="1"/>
    </row>
    <row r="74" spans="6:30" ht="15.75" thickBot="1"/>
    <row r="75" spans="6:30" ht="15.75" thickBot="1">
      <c r="F75" s="11"/>
      <c r="G75" s="11" t="s">
        <v>10</v>
      </c>
      <c r="H75" s="11" t="s">
        <v>9</v>
      </c>
      <c r="I75" s="11" t="s">
        <v>8</v>
      </c>
      <c r="J75" s="11" t="s">
        <v>7</v>
      </c>
      <c r="K75" s="11" t="s">
        <v>6</v>
      </c>
      <c r="L75" s="11" t="s">
        <v>5</v>
      </c>
      <c r="M75" s="11" t="s">
        <v>4</v>
      </c>
      <c r="N75" s="11" t="s">
        <v>3</v>
      </c>
      <c r="V75" s="5"/>
      <c r="W75" s="5" t="s">
        <v>10</v>
      </c>
      <c r="X75" s="5" t="s">
        <v>9</v>
      </c>
      <c r="Y75" s="5" t="s">
        <v>8</v>
      </c>
      <c r="Z75" s="5" t="s">
        <v>7</v>
      </c>
      <c r="AA75" s="5" t="s">
        <v>6</v>
      </c>
      <c r="AB75" s="5" t="s">
        <v>5</v>
      </c>
      <c r="AC75" s="5" t="s">
        <v>4</v>
      </c>
      <c r="AD75" s="5" t="s">
        <v>3</v>
      </c>
    </row>
    <row r="76" spans="6:30">
      <c r="F76" t="s">
        <v>2</v>
      </c>
      <c r="G76" s="3">
        <v>-54.373315015241729</v>
      </c>
      <c r="H76">
        <v>20.854247024187298</v>
      </c>
      <c r="I76">
        <v>-2.6073017621867693</v>
      </c>
      <c r="J76" s="2">
        <v>1.9808889555390306E-2</v>
      </c>
      <c r="K76">
        <v>-98.823090357937019</v>
      </c>
      <c r="L76">
        <v>-9.9235396725464398</v>
      </c>
      <c r="M76">
        <v>-98.823090357937019</v>
      </c>
      <c r="N76">
        <v>-9.9235396725464398</v>
      </c>
      <c r="V76" t="s">
        <v>2</v>
      </c>
      <c r="W76" s="3">
        <v>-6.5778974858670551</v>
      </c>
      <c r="X76" s="3">
        <v>28.784856715106287</v>
      </c>
      <c r="Y76" s="3">
        <v>-0.22851937569016892</v>
      </c>
      <c r="Z76" s="10">
        <v>0.82254670810334374</v>
      </c>
      <c r="AA76" s="3">
        <v>-68.315274982048436</v>
      </c>
      <c r="AB76" s="3">
        <v>55.159480010314326</v>
      </c>
      <c r="AC76" s="3">
        <v>-68.315274982048436</v>
      </c>
      <c r="AD76" s="3">
        <v>55.159480010314326</v>
      </c>
    </row>
    <row r="77" spans="6:30">
      <c r="F77" s="4" t="s">
        <v>31</v>
      </c>
      <c r="G77" s="3">
        <v>0.91673725952991503</v>
      </c>
      <c r="H77">
        <v>0.45811239875191145</v>
      </c>
      <c r="I77">
        <v>2.0011186381933523</v>
      </c>
      <c r="J77" s="2">
        <v>6.3812667942559076E-2</v>
      </c>
      <c r="K77">
        <v>-5.9706204605144753E-2</v>
      </c>
      <c r="L77">
        <v>1.8931807236649747</v>
      </c>
      <c r="M77">
        <v>-5.9706204605144753E-2</v>
      </c>
      <c r="N77">
        <v>1.8931807236649747</v>
      </c>
      <c r="V77" s="4" t="s">
        <v>30</v>
      </c>
      <c r="W77" s="3">
        <v>-0.49471981339641335</v>
      </c>
      <c r="X77" s="3">
        <v>0.70810964655581488</v>
      </c>
      <c r="Y77" s="3">
        <v>-0.69864860025942099</v>
      </c>
      <c r="Z77" s="2">
        <v>0.49621439917152155</v>
      </c>
      <c r="AA77" s="3">
        <v>-2.0134639569155066</v>
      </c>
      <c r="AB77" s="3">
        <v>1.0240243301226801</v>
      </c>
      <c r="AC77" s="3">
        <v>-2.0134639569155066</v>
      </c>
      <c r="AD77" s="3">
        <v>1.0240243301226801</v>
      </c>
    </row>
    <row r="78" spans="6:30">
      <c r="F78" s="4" t="s">
        <v>30</v>
      </c>
      <c r="G78" s="3">
        <v>-0.98243680770769559</v>
      </c>
      <c r="H78" s="3">
        <v>0.53231906760157599</v>
      </c>
      <c r="I78" s="3">
        <v>-1.8455788407771605</v>
      </c>
      <c r="J78" s="2">
        <v>8.4784642126123758E-2</v>
      </c>
      <c r="K78" s="3">
        <v>-2.1170480424398774</v>
      </c>
      <c r="L78" s="3">
        <v>0.15217442702448636</v>
      </c>
      <c r="M78" s="3">
        <v>-2.1170480424398774</v>
      </c>
      <c r="N78" s="3">
        <v>0.15217442702448636</v>
      </c>
      <c r="V78" s="4" t="s">
        <v>29</v>
      </c>
      <c r="W78" s="3">
        <v>-0.28773673177089693</v>
      </c>
      <c r="X78" s="3">
        <v>0.35676447429511238</v>
      </c>
      <c r="Y78" s="3">
        <v>-0.80651733146749272</v>
      </c>
      <c r="Z78" s="2">
        <v>0.43343225532245067</v>
      </c>
      <c r="AA78" s="3">
        <v>-1.0529204269610477</v>
      </c>
      <c r="AB78" s="3">
        <v>0.4774469634192538</v>
      </c>
      <c r="AC78" s="3">
        <v>-1.0529204269610477</v>
      </c>
      <c r="AD78" s="3">
        <v>0.4774469634192538</v>
      </c>
    </row>
    <row r="79" spans="6:30">
      <c r="F79" s="4" t="s">
        <v>29</v>
      </c>
      <c r="G79" s="3">
        <v>-0.13502375888893228</v>
      </c>
      <c r="H79" s="3">
        <v>0.26148852964558017</v>
      </c>
      <c r="I79" s="3">
        <v>-0.51636589594175542</v>
      </c>
      <c r="J79" s="2">
        <v>0.6131270786558829</v>
      </c>
      <c r="K79" s="3">
        <v>-0.6923733665710976</v>
      </c>
      <c r="L79" s="3">
        <v>0.42232584879323309</v>
      </c>
      <c r="M79" s="3">
        <v>-0.6923733665710976</v>
      </c>
      <c r="N79" s="3">
        <v>0.42232584879323309</v>
      </c>
      <c r="V79" s="4" t="s">
        <v>1</v>
      </c>
      <c r="W79" s="3">
        <v>-6.5029261449216419E-2</v>
      </c>
      <c r="X79" s="3">
        <v>0.2889508210609516</v>
      </c>
      <c r="Y79" s="3">
        <v>-0.22505304262658274</v>
      </c>
      <c r="Z79" s="2">
        <v>0.82518983068866358</v>
      </c>
      <c r="AA79" s="3">
        <v>-0.68476713592366489</v>
      </c>
      <c r="AB79" s="3">
        <v>0.55470861302523211</v>
      </c>
      <c r="AC79" s="3">
        <v>-0.68476713592366489</v>
      </c>
      <c r="AD79" s="3">
        <v>0.55470861302523211</v>
      </c>
    </row>
    <row r="80" spans="6:30">
      <c r="F80" s="4" t="s">
        <v>1</v>
      </c>
      <c r="G80" s="3">
        <v>0.84012017834825403</v>
      </c>
      <c r="H80" s="3">
        <v>0.17638014888541789</v>
      </c>
      <c r="I80" s="3">
        <v>4.7631220613949168</v>
      </c>
      <c r="J80" s="2">
        <v>2.5144837710485259E-4</v>
      </c>
      <c r="K80" s="3">
        <v>0.46417479016066476</v>
      </c>
      <c r="L80" s="3">
        <v>1.2160655665358433</v>
      </c>
      <c r="M80" s="3">
        <v>0.46417479016066476</v>
      </c>
      <c r="N80" s="3">
        <v>1.2160655665358433</v>
      </c>
      <c r="V80" s="4" t="s">
        <v>0</v>
      </c>
      <c r="W80" s="3">
        <v>0.4798862372660791</v>
      </c>
      <c r="X80" s="3">
        <v>0.47384825938614794</v>
      </c>
      <c r="Y80" s="3">
        <v>1.0127424291644611</v>
      </c>
      <c r="Z80" s="2">
        <v>0.32836707309803059</v>
      </c>
      <c r="AA80" s="3">
        <v>-0.53641720155835393</v>
      </c>
      <c r="AB80" s="3">
        <v>1.496189676090512</v>
      </c>
      <c r="AC80" s="3">
        <v>-0.53641720155835393</v>
      </c>
      <c r="AD80" s="3">
        <v>1.496189676090512</v>
      </c>
    </row>
    <row r="81" spans="6:30">
      <c r="F81" s="4" t="s">
        <v>0</v>
      </c>
      <c r="G81" s="3">
        <v>0.63170790832459645</v>
      </c>
      <c r="H81" s="3">
        <v>0.26679040476951843</v>
      </c>
      <c r="I81" s="3">
        <v>2.3678059519056993</v>
      </c>
      <c r="J81" s="2">
        <v>3.1758512883774001E-2</v>
      </c>
      <c r="K81" s="3">
        <v>6.3057621318898138E-2</v>
      </c>
      <c r="L81" s="3">
        <v>1.2003581953302946</v>
      </c>
      <c r="M81" s="3">
        <v>6.3057621318898138E-2</v>
      </c>
      <c r="N81" s="3">
        <v>1.2003581953302946</v>
      </c>
      <c r="V81" s="4" t="s">
        <v>28</v>
      </c>
      <c r="W81" s="3">
        <v>-0.58370599922486976</v>
      </c>
      <c r="X81" s="3">
        <v>0.60386761381506016</v>
      </c>
      <c r="Y81" s="3">
        <v>-0.9666125254460739</v>
      </c>
      <c r="Z81" s="2">
        <v>0.35014000741773965</v>
      </c>
      <c r="AA81" s="3">
        <v>-1.8788732186001003</v>
      </c>
      <c r="AB81" s="3">
        <v>0.71146122015036084</v>
      </c>
      <c r="AC81" s="3">
        <v>-1.8788732186001003</v>
      </c>
      <c r="AD81" s="3">
        <v>0.71146122015036084</v>
      </c>
    </row>
    <row r="82" spans="6:30">
      <c r="F82" s="4" t="s">
        <v>28</v>
      </c>
      <c r="G82" s="3">
        <v>-6.8894657411195229E-2</v>
      </c>
      <c r="H82" s="3">
        <v>0.36717057567879635</v>
      </c>
      <c r="I82" s="3">
        <v>-0.1876366516674931</v>
      </c>
      <c r="J82" s="2">
        <v>0.85367611432443802</v>
      </c>
      <c r="K82" s="3">
        <v>-0.85150021408468646</v>
      </c>
      <c r="L82" s="3">
        <v>0.71371089926229592</v>
      </c>
      <c r="M82" s="3">
        <v>-0.85150021408468646</v>
      </c>
      <c r="N82" s="3">
        <v>0.71371089926229592</v>
      </c>
      <c r="V82" s="4" t="s">
        <v>27</v>
      </c>
      <c r="W82" s="3">
        <v>1.2157486677080496</v>
      </c>
      <c r="X82" s="3">
        <v>0.65837263870289608</v>
      </c>
      <c r="Y82" s="3">
        <v>1.8465965871596324</v>
      </c>
      <c r="Z82" s="2">
        <v>8.6050334520443569E-2</v>
      </c>
      <c r="AA82" s="3">
        <v>-0.19632020347124013</v>
      </c>
      <c r="AB82" s="3">
        <v>2.6278175388873395</v>
      </c>
      <c r="AC82" s="3">
        <v>-0.19632020347124013</v>
      </c>
      <c r="AD82" s="3">
        <v>2.6278175388873395</v>
      </c>
    </row>
    <row r="83" spans="6:30" ht="15.75" thickBot="1">
      <c r="G83" s="3"/>
      <c r="H83" s="8"/>
      <c r="I83" s="8"/>
      <c r="J83" s="9"/>
      <c r="K83" s="8"/>
      <c r="L83" s="8"/>
      <c r="M83" s="8"/>
      <c r="N83" s="8"/>
      <c r="V83" s="4" t="s">
        <v>26</v>
      </c>
      <c r="W83" s="3">
        <v>0.97131193377097291</v>
      </c>
      <c r="X83" s="3">
        <v>0.72335061313613058</v>
      </c>
      <c r="Y83" s="3">
        <v>1.342795479995228</v>
      </c>
      <c r="Z83" s="2">
        <v>0.20070505481451661</v>
      </c>
      <c r="AA83" s="3">
        <v>-0.58012083198058162</v>
      </c>
      <c r="AB83" s="3">
        <v>2.5227446995225273</v>
      </c>
      <c r="AC83" s="3">
        <v>-0.58012083198058162</v>
      </c>
      <c r="AD83" s="3">
        <v>2.5227446995225273</v>
      </c>
    </row>
    <row r="86" spans="6:30">
      <c r="F86" s="7" t="s">
        <v>25</v>
      </c>
    </row>
    <row r="87" spans="6:30" ht="15.75" thickBot="1"/>
    <row r="88" spans="6:30">
      <c r="F88" s="6" t="s">
        <v>24</v>
      </c>
      <c r="G88" s="6"/>
    </row>
    <row r="89" spans="6:30">
      <c r="F89" t="s">
        <v>23</v>
      </c>
      <c r="G89" s="2">
        <v>0.99667984869175652</v>
      </c>
    </row>
    <row r="90" spans="6:30">
      <c r="F90" t="s">
        <v>22</v>
      </c>
      <c r="G90" s="2">
        <v>0.99337072078822275</v>
      </c>
    </row>
    <row r="91" spans="6:30">
      <c r="F91" t="s">
        <v>21</v>
      </c>
      <c r="G91" s="2">
        <v>0.99267290192382518</v>
      </c>
    </row>
    <row r="92" spans="6:30">
      <c r="F92" t="s">
        <v>9</v>
      </c>
      <c r="G92">
        <v>33.571933701175332</v>
      </c>
    </row>
    <row r="93" spans="6:30" ht="15.75" thickBot="1">
      <c r="F93" s="1" t="s">
        <v>20</v>
      </c>
      <c r="G93" s="1">
        <v>22</v>
      </c>
    </row>
    <row r="95" spans="6:30" ht="15.75" thickBot="1">
      <c r="F95" t="s">
        <v>19</v>
      </c>
    </row>
    <row r="96" spans="6:30">
      <c r="F96" s="5"/>
      <c r="G96" s="5" t="s">
        <v>18</v>
      </c>
      <c r="H96" s="5" t="s">
        <v>17</v>
      </c>
      <c r="I96" s="5" t="s">
        <v>16</v>
      </c>
      <c r="J96" s="5" t="s">
        <v>15</v>
      </c>
      <c r="K96" s="5" t="s">
        <v>14</v>
      </c>
    </row>
    <row r="97" spans="6:14">
      <c r="F97" t="s">
        <v>13</v>
      </c>
      <c r="G97">
        <v>2</v>
      </c>
      <c r="H97">
        <v>3208864.3528109868</v>
      </c>
      <c r="I97">
        <v>1604432.1764054934</v>
      </c>
      <c r="J97">
        <v>1423.5366389037918</v>
      </c>
      <c r="K97">
        <v>2.0133994912693163E-21</v>
      </c>
    </row>
    <row r="98" spans="6:14">
      <c r="F98" t="s">
        <v>12</v>
      </c>
      <c r="G98">
        <v>19</v>
      </c>
      <c r="H98">
        <v>21414.41991628613</v>
      </c>
      <c r="I98">
        <v>1127.0747324361121</v>
      </c>
    </row>
    <row r="99" spans="6:14" ht="15.75" thickBot="1">
      <c r="F99" s="1" t="s">
        <v>11</v>
      </c>
      <c r="G99" s="1">
        <v>21</v>
      </c>
      <c r="H99" s="1">
        <v>3230278.7727272729</v>
      </c>
      <c r="I99" s="1"/>
      <c r="J99" s="1"/>
      <c r="K99" s="1"/>
    </row>
    <row r="100" spans="6:14" ht="15.75" thickBot="1"/>
    <row r="101" spans="6:14">
      <c r="F101" s="5"/>
      <c r="G101" s="5" t="s">
        <v>10</v>
      </c>
      <c r="H101" s="5" t="s">
        <v>9</v>
      </c>
      <c r="I101" s="5" t="s">
        <v>8</v>
      </c>
      <c r="J101" s="5" t="s">
        <v>7</v>
      </c>
      <c r="K101" s="5" t="s">
        <v>6</v>
      </c>
      <c r="L101" s="5" t="s">
        <v>5</v>
      </c>
      <c r="M101" s="5" t="s">
        <v>4</v>
      </c>
      <c r="N101" s="5" t="s">
        <v>3</v>
      </c>
    </row>
    <row r="102" spans="6:14">
      <c r="F102" t="s">
        <v>2</v>
      </c>
      <c r="G102" s="3">
        <v>-66.377457679183834</v>
      </c>
      <c r="H102">
        <v>10.447251619432958</v>
      </c>
      <c r="I102">
        <v>-6.3535808361038191</v>
      </c>
      <c r="J102" s="2">
        <v>4.2730311729845559E-6</v>
      </c>
      <c r="K102">
        <v>-88.24380662111318</v>
      </c>
      <c r="L102">
        <v>-44.511108737254489</v>
      </c>
      <c r="M102">
        <v>-88.24380662111318</v>
      </c>
      <c r="N102">
        <v>-44.511108737254489</v>
      </c>
    </row>
    <row r="103" spans="6:14">
      <c r="F103" s="4" t="s">
        <v>1</v>
      </c>
      <c r="G103" s="3">
        <v>0.46082779002720814</v>
      </c>
      <c r="H103">
        <v>0.1022899209534858</v>
      </c>
      <c r="I103">
        <v>4.5051143429542773</v>
      </c>
      <c r="J103" s="2">
        <v>2.4235563802825136E-4</v>
      </c>
      <c r="K103">
        <v>0.2467325249480378</v>
      </c>
      <c r="L103">
        <v>0.67492305510637851</v>
      </c>
      <c r="M103">
        <v>0.2467325249480378</v>
      </c>
      <c r="N103">
        <v>0.67492305510637851</v>
      </c>
    </row>
    <row r="104" spans="6:14" ht="15.75" thickBot="1">
      <c r="F104" s="4" t="s">
        <v>0</v>
      </c>
      <c r="G104" s="3">
        <v>0.85900087333146058</v>
      </c>
      <c r="H104" s="1">
        <v>9.5657046785315489E-2</v>
      </c>
      <c r="I104" s="1">
        <v>8.9800062013134152</v>
      </c>
      <c r="J104" s="2">
        <v>2.8910462005273714E-8</v>
      </c>
      <c r="K104" s="1">
        <v>0.65878837343613417</v>
      </c>
      <c r="L104" s="1">
        <v>1.059213373226787</v>
      </c>
      <c r="M104" s="1">
        <v>0.65878837343613417</v>
      </c>
      <c r="N104" s="1">
        <v>1.059213373226787</v>
      </c>
    </row>
  </sheetData>
  <mergeCells count="8">
    <mergeCell ref="AX1:BF1"/>
    <mergeCell ref="AJ1:AR1"/>
    <mergeCell ref="A1:A2"/>
    <mergeCell ref="B1:B2"/>
    <mergeCell ref="C1:C2"/>
    <mergeCell ref="D1:D2"/>
    <mergeCell ref="E1:E2"/>
    <mergeCell ref="F1:U1"/>
  </mergeCells>
  <conditionalFormatting sqref="AP4:AP29">
    <cfRule type="cellIs" dxfId="15" priority="15" operator="greaterThan">
      <formula>$AP$3</formula>
    </cfRule>
  </conditionalFormatting>
  <conditionalFormatting sqref="AO4:AO29">
    <cfRule type="cellIs" dxfId="14" priority="14" operator="greaterThan">
      <formula>$AO$3</formula>
    </cfRule>
  </conditionalFormatting>
  <conditionalFormatting sqref="AQ4:AQ29">
    <cfRule type="cellIs" dxfId="13" priority="13" operator="greaterThan">
      <formula>$AQ$3</formula>
    </cfRule>
  </conditionalFormatting>
  <conditionalFormatting sqref="AS4:AS29">
    <cfRule type="cellIs" dxfId="12" priority="12" operator="greaterThan">
      <formula>$AS$3</formula>
    </cfRule>
  </conditionalFormatting>
  <conditionalFormatting sqref="W51:W58">
    <cfRule type="cellIs" dxfId="11" priority="11" operator="greaterThan">
      <formula>0</formula>
    </cfRule>
  </conditionalFormatting>
  <conditionalFormatting sqref="G51:G58">
    <cfRule type="cellIs" dxfId="10" priority="10" operator="greaterThan">
      <formula>0</formula>
    </cfRule>
  </conditionalFormatting>
  <conditionalFormatting sqref="G76:G83">
    <cfRule type="cellIs" dxfId="9" priority="9" operator="greaterThan">
      <formula>0</formula>
    </cfRule>
  </conditionalFormatting>
  <conditionalFormatting sqref="W76:W83">
    <cfRule type="cellIs" dxfId="8" priority="8" operator="greaterThan">
      <formula>0</formula>
    </cfRule>
  </conditionalFormatting>
  <conditionalFormatting sqref="J51:J57">
    <cfRule type="cellIs" dxfId="7" priority="7" operator="lessThan">
      <formula>0.05</formula>
    </cfRule>
  </conditionalFormatting>
  <conditionalFormatting sqref="Z52:Z58">
    <cfRule type="cellIs" dxfId="6" priority="6" operator="lessThan">
      <formula>0.05</formula>
    </cfRule>
  </conditionalFormatting>
  <conditionalFormatting sqref="J76:J82">
    <cfRule type="cellIs" dxfId="5" priority="5" operator="lessThan">
      <formula>0.05</formula>
    </cfRule>
  </conditionalFormatting>
  <conditionalFormatting sqref="Z76:Z82">
    <cfRule type="cellIs" dxfId="4" priority="4" operator="lessThan">
      <formula>0.05</formula>
    </cfRule>
  </conditionalFormatting>
  <conditionalFormatting sqref="Z83">
    <cfRule type="cellIs" dxfId="3" priority="3" operator="lessThan">
      <formula>0.05</formula>
    </cfRule>
  </conditionalFormatting>
  <conditionalFormatting sqref="J102:J104">
    <cfRule type="cellIs" dxfId="2" priority="2" operator="lessThan">
      <formula>0.05</formula>
    </cfRule>
  </conditionalFormatting>
  <conditionalFormatting sqref="G102:G104">
    <cfRule type="cellIs" dxfId="1" priority="1" operator="greaterThan">
      <formula>0</formula>
    </cfRule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5B624-3BB5-439D-A227-ABF96CE62417}">
  <dimension ref="A1:W66"/>
  <sheetViews>
    <sheetView rightToLeft="1" topLeftCell="A16" zoomScale="85" zoomScaleNormal="85" workbookViewId="0">
      <selection activeCell="F28" sqref="E28:F28"/>
    </sheetView>
  </sheetViews>
  <sheetFormatPr defaultRowHeight="15"/>
  <cols>
    <col min="1" max="1" width="17.140625" bestFit="1" customWidth="1"/>
    <col min="2" max="2" width="19.140625" bestFit="1" customWidth="1"/>
    <col min="3" max="5" width="12.28515625" customWidth="1"/>
    <col min="6" max="6" width="33" bestFit="1" customWidth="1"/>
    <col min="7" max="7" width="19" bestFit="1" customWidth="1"/>
    <col min="8" max="8" width="21" bestFit="1" customWidth="1"/>
    <col min="9" max="9" width="9.7109375" bestFit="1" customWidth="1"/>
    <col min="10" max="10" width="16.28515625" bestFit="1" customWidth="1"/>
    <col min="13" max="13" width="10" bestFit="1" customWidth="1"/>
    <col min="22" max="22" width="18.5703125" bestFit="1" customWidth="1"/>
  </cols>
  <sheetData>
    <row r="1" spans="1:9" ht="15.75" thickBot="1">
      <c r="B1" s="137" t="s">
        <v>348</v>
      </c>
      <c r="C1" s="137"/>
      <c r="D1" s="137"/>
      <c r="E1" s="137"/>
      <c r="F1" s="137"/>
      <c r="G1" s="137"/>
      <c r="H1" s="137"/>
    </row>
    <row r="2" spans="1:9" ht="15.75" thickBot="1">
      <c r="B2" s="142" t="s">
        <v>91</v>
      </c>
      <c r="C2" s="143"/>
      <c r="D2" s="143"/>
      <c r="E2" s="143"/>
      <c r="F2" s="143"/>
      <c r="G2" s="143"/>
      <c r="H2" s="143"/>
    </row>
    <row r="3" spans="1:9" ht="16.5" thickBot="1">
      <c r="A3" s="26"/>
      <c r="B3" s="144" t="s">
        <v>92</v>
      </c>
      <c r="C3" s="145"/>
      <c r="D3" s="146"/>
      <c r="E3" s="144" t="s">
        <v>93</v>
      </c>
      <c r="F3" s="146"/>
      <c r="G3" s="144" t="s">
        <v>94</v>
      </c>
      <c r="H3" s="146"/>
    </row>
    <row r="4" spans="1:9" ht="15.75" thickBot="1">
      <c r="A4" s="27" t="s">
        <v>67</v>
      </c>
      <c r="B4" s="144">
        <v>6050</v>
      </c>
      <c r="C4" s="145"/>
      <c r="D4" s="146"/>
      <c r="E4" s="144">
        <v>501</v>
      </c>
      <c r="F4" s="146"/>
      <c r="G4" s="144">
        <v>77</v>
      </c>
      <c r="H4" s="146"/>
    </row>
    <row r="5" spans="1:9">
      <c r="A5" s="27" t="s">
        <v>95</v>
      </c>
      <c r="B5" s="28">
        <v>100</v>
      </c>
      <c r="C5" s="29">
        <v>111</v>
      </c>
      <c r="D5" s="30">
        <v>115</v>
      </c>
      <c r="E5" s="28">
        <v>112</v>
      </c>
      <c r="F5" s="30">
        <v>116</v>
      </c>
      <c r="G5" s="28">
        <v>113</v>
      </c>
      <c r="H5" s="30">
        <v>117</v>
      </c>
      <c r="I5" s="31" t="s">
        <v>96</v>
      </c>
    </row>
    <row r="6" spans="1:9">
      <c r="A6" s="32" t="s">
        <v>97</v>
      </c>
      <c r="B6" s="33">
        <v>20</v>
      </c>
      <c r="C6" s="34">
        <v>410</v>
      </c>
      <c r="D6" s="35">
        <v>5</v>
      </c>
      <c r="E6" s="33">
        <v>228</v>
      </c>
      <c r="F6" s="35">
        <v>11</v>
      </c>
      <c r="G6" s="33">
        <v>0</v>
      </c>
      <c r="H6" s="35">
        <v>0</v>
      </c>
      <c r="I6" s="36">
        <v>674</v>
      </c>
    </row>
    <row r="7" spans="1:9">
      <c r="A7" s="32" t="s">
        <v>98</v>
      </c>
      <c r="B7" s="37">
        <v>135</v>
      </c>
      <c r="C7" s="38">
        <v>962</v>
      </c>
      <c r="D7" s="39">
        <v>39</v>
      </c>
      <c r="E7" s="33">
        <v>95</v>
      </c>
      <c r="F7" s="35">
        <v>28</v>
      </c>
      <c r="G7" s="37">
        <v>26</v>
      </c>
      <c r="H7" s="39">
        <v>2</v>
      </c>
      <c r="I7" s="36">
        <v>1287</v>
      </c>
    </row>
    <row r="8" spans="1:9">
      <c r="A8" s="32" t="s">
        <v>99</v>
      </c>
      <c r="B8" s="40">
        <v>645</v>
      </c>
      <c r="C8" s="41">
        <v>1974</v>
      </c>
      <c r="D8" s="42">
        <v>289</v>
      </c>
      <c r="E8" s="37">
        <v>25</v>
      </c>
      <c r="F8" s="39">
        <v>54</v>
      </c>
      <c r="G8" s="40">
        <v>9</v>
      </c>
      <c r="H8" s="42">
        <v>19</v>
      </c>
      <c r="I8" s="36">
        <v>3015</v>
      </c>
    </row>
    <row r="9" spans="1:9">
      <c r="A9" s="32" t="s">
        <v>100</v>
      </c>
      <c r="B9" s="40">
        <v>747</v>
      </c>
      <c r="C9" s="41">
        <v>190</v>
      </c>
      <c r="D9" s="42">
        <v>634</v>
      </c>
      <c r="E9" s="37">
        <v>9</v>
      </c>
      <c r="F9" s="39">
        <v>51</v>
      </c>
      <c r="G9" s="40">
        <v>0</v>
      </c>
      <c r="H9" s="42">
        <v>21</v>
      </c>
      <c r="I9" s="36">
        <v>1652</v>
      </c>
    </row>
    <row r="10" spans="1:9">
      <c r="A10" s="43" t="s">
        <v>67</v>
      </c>
      <c r="B10" s="44">
        <v>1547</v>
      </c>
      <c r="C10" s="44">
        <v>3536</v>
      </c>
      <c r="D10" s="44">
        <v>967</v>
      </c>
      <c r="E10" s="44">
        <v>357</v>
      </c>
      <c r="F10" s="44">
        <v>144</v>
      </c>
      <c r="G10" s="44">
        <v>35</v>
      </c>
      <c r="H10" s="44">
        <v>42</v>
      </c>
      <c r="I10" s="44">
        <v>6628</v>
      </c>
    </row>
    <row r="12" spans="1:9" ht="15.75">
      <c r="A12" s="45" t="s">
        <v>101</v>
      </c>
      <c r="B12" s="15">
        <f>B9+B8</f>
        <v>1392</v>
      </c>
      <c r="C12" s="15">
        <f t="shared" ref="C12:D12" si="0">C9+C8</f>
        <v>2164</v>
      </c>
      <c r="D12" s="15">
        <f t="shared" si="0"/>
        <v>923</v>
      </c>
      <c r="G12" s="15">
        <f>G9+G8</f>
        <v>9</v>
      </c>
      <c r="H12" s="15">
        <f>H9+H8</f>
        <v>40</v>
      </c>
      <c r="I12" s="15">
        <f>SUM(B12:H12)</f>
        <v>4528</v>
      </c>
    </row>
    <row r="13" spans="1:9" ht="15.75">
      <c r="A13" s="45" t="s">
        <v>102</v>
      </c>
      <c r="B13" s="15">
        <f>B7</f>
        <v>135</v>
      </c>
      <c r="C13" s="15">
        <f t="shared" ref="C13:D13" si="1">C7</f>
        <v>962</v>
      </c>
      <c r="D13" s="15">
        <f t="shared" si="1"/>
        <v>39</v>
      </c>
      <c r="E13" s="15">
        <f>E9+E8</f>
        <v>34</v>
      </c>
      <c r="F13" s="15">
        <f>F9+F8</f>
        <v>105</v>
      </c>
      <c r="G13" s="15">
        <f>G7</f>
        <v>26</v>
      </c>
      <c r="H13" s="15">
        <f>H7</f>
        <v>2</v>
      </c>
      <c r="I13" s="15">
        <f>SUM(B13:H13)</f>
        <v>1303</v>
      </c>
    </row>
    <row r="14" spans="1:9" ht="15.75" thickBot="1"/>
    <row r="15" spans="1:9" ht="16.5" thickBot="1">
      <c r="A15" s="46" t="s">
        <v>103</v>
      </c>
      <c r="B15" s="47">
        <f>B12+0.3*B13</f>
        <v>1432.5</v>
      </c>
      <c r="C15" s="47">
        <f t="shared" ref="C15:H15" si="2">C12+0.3*C13</f>
        <v>2452.6</v>
      </c>
      <c r="D15" s="47">
        <f t="shared" si="2"/>
        <v>934.7</v>
      </c>
      <c r="E15" s="47">
        <f t="shared" si="2"/>
        <v>10.199999999999999</v>
      </c>
      <c r="F15" s="47">
        <f t="shared" si="2"/>
        <v>31.5</v>
      </c>
      <c r="G15" s="47">
        <f t="shared" si="2"/>
        <v>16.8</v>
      </c>
      <c r="H15" s="47">
        <f t="shared" si="2"/>
        <v>40.6</v>
      </c>
      <c r="I15" s="48">
        <f>SUM(B15:H15)</f>
        <v>4918.9000000000005</v>
      </c>
    </row>
    <row r="17" spans="1:23">
      <c r="A17" t="s">
        <v>324</v>
      </c>
    </row>
    <row r="18" spans="1:23">
      <c r="A18">
        <v>65</v>
      </c>
      <c r="B18" s="63">
        <f>25%*38.08*65*B6</f>
        <v>12376</v>
      </c>
      <c r="C18" s="63">
        <f>25%*38.08*65*C6</f>
        <v>253707.99999999997</v>
      </c>
      <c r="D18" s="63">
        <f>25%*42.45*65*D6</f>
        <v>3449.0625</v>
      </c>
      <c r="E18" s="63">
        <f>25%*37.75*65*E6</f>
        <v>139863.75</v>
      </c>
      <c r="F18" s="63">
        <f>25%*37.75*65*F6</f>
        <v>6747.8125</v>
      </c>
      <c r="G18" s="63">
        <f t="shared" ref="G18:H18" si="3">25%*38.08*65*G6</f>
        <v>0</v>
      </c>
      <c r="H18" s="63">
        <f t="shared" si="3"/>
        <v>0</v>
      </c>
    </row>
    <row r="19" spans="1:23">
      <c r="A19">
        <v>90</v>
      </c>
      <c r="B19" s="63">
        <f>25%*41.78*$A19*B7</f>
        <v>126906.75000000001</v>
      </c>
      <c r="C19" s="63">
        <f>25%*41.78*$A19*C7</f>
        <v>904328.10000000009</v>
      </c>
      <c r="D19" s="63">
        <f>25%*46.35*$A19*D7</f>
        <v>40672.125</v>
      </c>
      <c r="E19" s="63">
        <f>25%*37.75*65*E7</f>
        <v>58276.5625</v>
      </c>
      <c r="F19" s="63">
        <f>25%*37.75*65*F7</f>
        <v>17176.25</v>
      </c>
      <c r="G19" s="63">
        <f>25%*39.04*$A19*G7</f>
        <v>22838.399999999998</v>
      </c>
      <c r="H19" s="63">
        <f>25%*39.16*$A19*H7</f>
        <v>1762.1999999999998</v>
      </c>
    </row>
    <row r="20" spans="1:23">
      <c r="A20">
        <v>100</v>
      </c>
      <c r="B20" s="63">
        <f>25%*54.4*$A20*B8</f>
        <v>877200</v>
      </c>
      <c r="C20" s="63">
        <f>25%*54.4*$A20*C8</f>
        <v>2684640</v>
      </c>
      <c r="D20" s="63">
        <f>25%*59.58*$A20*D8</f>
        <v>430465.5</v>
      </c>
      <c r="E20" s="63">
        <f>25%*44.51*65*E8</f>
        <v>18082.1875</v>
      </c>
      <c r="F20" s="63">
        <f>25%*48.08*65*F8</f>
        <v>42190.2</v>
      </c>
      <c r="G20" s="63">
        <f>25%*46.7*65*G8</f>
        <v>6829.875</v>
      </c>
      <c r="H20" s="63">
        <f>25%*50.5*65*H8</f>
        <v>15591.875</v>
      </c>
    </row>
    <row r="21" spans="1:23">
      <c r="A21">
        <v>100</v>
      </c>
      <c r="B21" s="63">
        <f>25%*54.4*$A21*B9</f>
        <v>1015920</v>
      </c>
      <c r="C21" s="63">
        <f>25%*54.4*$A21*C9</f>
        <v>258400</v>
      </c>
      <c r="D21" s="63">
        <f>25%*59.58*$A21*D9</f>
        <v>944343</v>
      </c>
      <c r="E21" s="63">
        <f>25%*44.51*65*E9</f>
        <v>6509.5875000000005</v>
      </c>
      <c r="F21" s="63">
        <f>25%*48.08*65*F9</f>
        <v>39846.299999999996</v>
      </c>
      <c r="G21" s="63">
        <f>25%*46.7*65*G9</f>
        <v>0</v>
      </c>
      <c r="H21" s="63">
        <f>25%*50.5*65*H9</f>
        <v>17233.125</v>
      </c>
    </row>
    <row r="22" spans="1:23">
      <c r="A22" t="s">
        <v>261</v>
      </c>
    </row>
    <row r="23" spans="1:23">
      <c r="A23">
        <v>1</v>
      </c>
      <c r="B23" s="67">
        <f>SUM(B18:D21)</f>
        <v>7552408.5374999996</v>
      </c>
      <c r="C23" s="68">
        <f>SUMIFS($L$29:$L$54,$I$29:$I$54,1)</f>
        <v>0.74685778467133757</v>
      </c>
      <c r="H23">
        <v>6</v>
      </c>
      <c r="I23" s="101">
        <f>I24+0.25</f>
        <v>1.466115152898674</v>
      </c>
    </row>
    <row r="24" spans="1:23">
      <c r="A24">
        <v>2</v>
      </c>
      <c r="B24" s="67">
        <f>SUM(E18:F21)</f>
        <v>328692.65000000002</v>
      </c>
      <c r="C24" s="68">
        <f>SUMIFS($L$29:$L$54,$I$29:$I$54,2)</f>
        <v>0.21527517783601646</v>
      </c>
      <c r="H24">
        <v>7</v>
      </c>
      <c r="I24" s="101">
        <f>I25+0.25</f>
        <v>1.216115152898674</v>
      </c>
    </row>
    <row r="25" spans="1:23">
      <c r="A25">
        <v>3</v>
      </c>
      <c r="B25" s="67">
        <f>SUM(G18:H21)</f>
        <v>64255.474999999999</v>
      </c>
      <c r="C25" s="68">
        <f>SUMIFS($L$29:$L$54,$I$29:$I$54,3)</f>
        <v>3.8027491041343529E-2</v>
      </c>
      <c r="H25">
        <v>8</v>
      </c>
      <c r="I25" s="101">
        <v>0.96611515289867389</v>
      </c>
    </row>
    <row r="26" spans="1:23">
      <c r="B26" s="67">
        <f>D26-B23-B24-B25</f>
        <v>41409754.844012454</v>
      </c>
      <c r="C26" s="68">
        <f>C23+C24+C25</f>
        <v>1.0001604535486976</v>
      </c>
      <c r="D26" s="63">
        <f>'כפר סבא'!BG3</f>
        <v>49355111.506512456</v>
      </c>
      <c r="H26">
        <v>9</v>
      </c>
      <c r="I26" s="101">
        <f>I25-0.25</f>
        <v>0.71611515289867389</v>
      </c>
    </row>
    <row r="28" spans="1:23" ht="15.75" thickBot="1">
      <c r="A28" s="69" t="s">
        <v>260</v>
      </c>
      <c r="B28" s="69" t="s">
        <v>259</v>
      </c>
      <c r="C28" s="69" t="s">
        <v>261</v>
      </c>
      <c r="E28" t="s">
        <v>259</v>
      </c>
      <c r="F28" s="69" t="s">
        <v>325</v>
      </c>
      <c r="G28" s="69" t="s">
        <v>326</v>
      </c>
      <c r="H28" s="69" t="s">
        <v>340</v>
      </c>
      <c r="I28" s="69" t="s">
        <v>261</v>
      </c>
      <c r="J28" s="69" t="s">
        <v>342</v>
      </c>
      <c r="K28" s="69" t="s">
        <v>345</v>
      </c>
      <c r="L28" s="69" t="s">
        <v>344</v>
      </c>
      <c r="M28" s="69" t="s">
        <v>346</v>
      </c>
    </row>
    <row r="29" spans="1:23" ht="60">
      <c r="A29" s="69" t="s">
        <v>299</v>
      </c>
      <c r="B29" s="69">
        <v>15</v>
      </c>
      <c r="C29">
        <v>3</v>
      </c>
      <c r="E29" s="69" t="s">
        <v>66</v>
      </c>
      <c r="F29" t="s">
        <v>306</v>
      </c>
      <c r="G29" s="103">
        <v>7</v>
      </c>
      <c r="H29" s="63">
        <f>K29*$B$26*VLOOKUP($G29,$H$23:$I$26,2,FALSE)</f>
        <v>1643250.4840005538</v>
      </c>
      <c r="I29">
        <v>2</v>
      </c>
      <c r="J29" s="63">
        <f>(L29/VLOOKUP($I29,$A$23:$C$25,3,FALSE))*VLOOKUP($I29,$A$23:$C$25,2,FALSE)</f>
        <v>41566.350024844724</v>
      </c>
      <c r="K29" s="68">
        <f>VLOOKUP($E29,'כפר סבא'!$D$4:$V$29,19,FALSE)</f>
        <v>3.2630701440990832E-2</v>
      </c>
      <c r="L29" s="68">
        <f>VLOOKUP($E29,'כפר סבא'!$D$4:$AG$30,30,FALSE)</f>
        <v>2.7223618762368295E-2</v>
      </c>
      <c r="M29" s="102">
        <f>J29+H29</f>
        <v>1684816.8340253986</v>
      </c>
      <c r="N29" s="91" t="s">
        <v>89</v>
      </c>
      <c r="O29" s="138" t="s">
        <v>88</v>
      </c>
      <c r="P29" s="92" t="s">
        <v>328</v>
      </c>
      <c r="Q29" s="93" t="s">
        <v>329</v>
      </c>
      <c r="R29" s="94" t="s">
        <v>330</v>
      </c>
      <c r="S29" s="92" t="s">
        <v>331</v>
      </c>
      <c r="T29" s="95" t="s">
        <v>332</v>
      </c>
      <c r="U29" s="140" t="s">
        <v>333</v>
      </c>
    </row>
    <row r="30" spans="1:23" ht="48.75" thickBot="1">
      <c r="A30" s="69" t="s">
        <v>301</v>
      </c>
      <c r="B30" t="s">
        <v>305</v>
      </c>
      <c r="C30">
        <v>3</v>
      </c>
      <c r="E30" s="69" t="s">
        <v>65</v>
      </c>
      <c r="F30" t="s">
        <v>307</v>
      </c>
      <c r="G30" s="104">
        <v>6</v>
      </c>
      <c r="H30" s="63">
        <f t="shared" ref="H30:H31" si="4">K30*$B$26*VLOOKUP($G30,$H$23:$I$26,2,FALSE)</f>
        <v>2969779.1966401809</v>
      </c>
      <c r="I30">
        <v>2</v>
      </c>
      <c r="J30" s="63">
        <f t="shared" ref="J30:J31" si="5">(L30/VLOOKUP($I30,$A$23:$C$25,3,FALSE))*VLOOKUP($I30,$A$23:$C$25,2,FALSE)</f>
        <v>65411.878919254668</v>
      </c>
      <c r="K30" s="68">
        <f>VLOOKUP($E30,'כפר סבא'!$D$4:$V$29,19,FALSE)</f>
        <v>4.8916279623675125E-2</v>
      </c>
      <c r="L30" s="68">
        <f>VLOOKUP($E30,'כפר סבא'!$D$4:$AG$30,30,FALSE)</f>
        <v>4.2841097502273093E-2</v>
      </c>
      <c r="M30" s="102">
        <f t="shared" ref="M30:M54" si="6">J30+H30</f>
        <v>3035191.0755594354</v>
      </c>
      <c r="N30" s="96" t="s">
        <v>334</v>
      </c>
      <c r="O30" s="139"/>
      <c r="P30" s="97" t="s">
        <v>335</v>
      </c>
      <c r="Q30" s="98" t="s">
        <v>336</v>
      </c>
      <c r="R30" s="99" t="s">
        <v>337</v>
      </c>
      <c r="S30" s="97" t="s">
        <v>338</v>
      </c>
      <c r="T30" s="100" t="s">
        <v>339</v>
      </c>
      <c r="U30" s="141"/>
      <c r="V30" t="s">
        <v>395</v>
      </c>
      <c r="W30" t="s">
        <v>396</v>
      </c>
    </row>
    <row r="31" spans="1:23">
      <c r="A31" s="69" t="s">
        <v>304</v>
      </c>
      <c r="B31">
        <v>11</v>
      </c>
      <c r="C31">
        <v>2</v>
      </c>
      <c r="E31" s="69" t="s">
        <v>64</v>
      </c>
      <c r="F31" t="s">
        <v>301</v>
      </c>
      <c r="G31">
        <v>8</v>
      </c>
      <c r="H31" s="63">
        <f t="shared" si="4"/>
        <v>2101096.4523026422</v>
      </c>
      <c r="I31">
        <v>2</v>
      </c>
      <c r="J31" s="63">
        <f t="shared" si="5"/>
        <v>32011.805913043481</v>
      </c>
      <c r="K31" s="68">
        <f>VLOOKUP($E31,'כפר סבא'!$D$4:$V$29,19,FALSE)</f>
        <v>5.2518756698821008E-2</v>
      </c>
      <c r="L31" s="68">
        <f>VLOOKUP($E31,'כפר סבא'!$D$4:$AG$30,30,FALSE)</f>
        <v>2.0965930363159864E-2</v>
      </c>
      <c r="M31" s="102">
        <f t="shared" si="6"/>
        <v>2133108.2582156858</v>
      </c>
      <c r="N31" s="70">
        <v>6900</v>
      </c>
      <c r="O31" s="71" t="s">
        <v>37</v>
      </c>
      <c r="P31" s="71">
        <v>11</v>
      </c>
      <c r="Q31" s="72">
        <v>3332.8580523809933</v>
      </c>
      <c r="R31" s="73">
        <v>0.69467772722509802</v>
      </c>
      <c r="S31" s="74">
        <v>1057</v>
      </c>
      <c r="T31" s="75">
        <v>7</v>
      </c>
      <c r="U31" s="76" t="s">
        <v>327</v>
      </c>
      <c r="V31" s="63">
        <v>1091408</v>
      </c>
      <c r="W31" s="126">
        <f>V31/1000000</f>
        <v>1.0914079999999999</v>
      </c>
    </row>
    <row r="32" spans="1:23">
      <c r="A32" s="69" t="s">
        <v>302</v>
      </c>
      <c r="B32" s="69">
        <v>12</v>
      </c>
      <c r="C32">
        <v>2</v>
      </c>
      <c r="E32" s="69" t="s">
        <v>63</v>
      </c>
      <c r="H32" s="63"/>
      <c r="L32" s="68"/>
      <c r="M32" s="102"/>
      <c r="N32" s="77">
        <v>6900</v>
      </c>
      <c r="O32" s="78" t="s">
        <v>37</v>
      </c>
      <c r="P32" s="78">
        <v>12</v>
      </c>
      <c r="Q32" s="79">
        <v>4892.5798113335022</v>
      </c>
      <c r="R32" s="80">
        <v>0.17906985206633566</v>
      </c>
      <c r="S32" s="81">
        <v>746</v>
      </c>
      <c r="T32" s="82">
        <v>6</v>
      </c>
      <c r="U32" s="83" t="s">
        <v>327</v>
      </c>
      <c r="V32" s="63">
        <v>1993081</v>
      </c>
      <c r="W32" s="126">
        <f t="shared" ref="W32:W55" si="7">V32/1000000</f>
        <v>1.9930810000000001</v>
      </c>
    </row>
    <row r="33" spans="1:23">
      <c r="A33" s="69" t="s">
        <v>303</v>
      </c>
      <c r="B33" s="69">
        <v>12</v>
      </c>
      <c r="C33">
        <v>2</v>
      </c>
      <c r="E33" s="69" t="s">
        <v>62</v>
      </c>
      <c r="F33" t="s">
        <v>341</v>
      </c>
      <c r="G33">
        <v>8</v>
      </c>
      <c r="H33" s="63">
        <f t="shared" ref="H33:H54" si="8">K33*$B$26*VLOOKUP($G33,$H$23:$I$26,2,FALSE)</f>
        <v>1777117.8610178807</v>
      </c>
      <c r="I33">
        <v>3</v>
      </c>
      <c r="J33" s="63">
        <f t="shared" ref="J33:J54" si="9">(L33/VLOOKUP($I33,$A$23:$C$25,3,FALSE))*VLOOKUP($I33,$A$23:$C$25,2,FALSE)</f>
        <v>64255.474999999999</v>
      </c>
      <c r="K33" s="68">
        <f>VLOOKUP($E33,'כפר סבא'!$D$4:$V$29,19,FALSE)</f>
        <v>4.4420626414195544E-2</v>
      </c>
      <c r="L33" s="68">
        <f>VLOOKUP($E33,'כפר סבא'!$D$4:$AG$30,30,FALSE)</f>
        <v>3.8027491041343529E-2</v>
      </c>
      <c r="M33" s="102">
        <f t="shared" si="6"/>
        <v>1841373.3360178808</v>
      </c>
      <c r="N33" s="77">
        <v>6900</v>
      </c>
      <c r="O33" s="78" t="s">
        <v>37</v>
      </c>
      <c r="P33" s="78">
        <v>13</v>
      </c>
      <c r="Q33" s="79">
        <v>5339.95105382569</v>
      </c>
      <c r="R33" s="80">
        <v>1.3692308194595189</v>
      </c>
      <c r="S33" s="81">
        <v>1387</v>
      </c>
      <c r="T33" s="82">
        <v>8</v>
      </c>
      <c r="U33" s="83" t="s">
        <v>327</v>
      </c>
      <c r="V33" s="63">
        <v>422715</v>
      </c>
      <c r="W33" s="126">
        <f t="shared" si="7"/>
        <v>0.42271500000000001</v>
      </c>
    </row>
    <row r="34" spans="1:23">
      <c r="A34" s="69" t="s">
        <v>263</v>
      </c>
      <c r="B34" s="69">
        <v>21</v>
      </c>
      <c r="C34" s="69">
        <v>2</v>
      </c>
      <c r="E34" s="69" t="s">
        <v>61</v>
      </c>
      <c r="F34" t="s">
        <v>308</v>
      </c>
      <c r="G34">
        <v>8</v>
      </c>
      <c r="H34" s="63">
        <f t="shared" si="8"/>
        <v>670191.00746161363</v>
      </c>
      <c r="I34">
        <v>1</v>
      </c>
      <c r="J34" s="63">
        <f t="shared" si="9"/>
        <v>109251.39820789172</v>
      </c>
      <c r="K34" s="68">
        <f>VLOOKUP($E34,'כפר סבא'!$D$4:$V$29,19,FALSE)</f>
        <v>1.6752014608391885E-2</v>
      </c>
      <c r="L34" s="68">
        <f>VLOOKUP($E34,'כפר סבא'!$D$4:$AG$30,30,FALSE)</f>
        <v>1.0803872278975236E-2</v>
      </c>
      <c r="M34" s="102">
        <f t="shared" si="6"/>
        <v>779442.40566950536</v>
      </c>
      <c r="N34" s="77">
        <v>6900</v>
      </c>
      <c r="O34" s="78" t="s">
        <v>37</v>
      </c>
      <c r="P34" s="78">
        <v>15</v>
      </c>
      <c r="Q34" s="79">
        <v>4165.7671795374026</v>
      </c>
      <c r="R34" s="80">
        <v>1.4597548519180943</v>
      </c>
      <c r="S34" s="81">
        <v>1424</v>
      </c>
      <c r="T34" s="82">
        <v>8</v>
      </c>
      <c r="U34" s="83" t="s">
        <v>327</v>
      </c>
      <c r="V34" s="63">
        <v>1600179</v>
      </c>
      <c r="W34" s="126">
        <f t="shared" si="7"/>
        <v>1.600179</v>
      </c>
    </row>
    <row r="35" spans="1:23">
      <c r="A35" s="69" t="s">
        <v>266</v>
      </c>
      <c r="B35" s="69">
        <v>21</v>
      </c>
      <c r="C35" s="69">
        <v>2</v>
      </c>
      <c r="E35" s="69" t="s">
        <v>60</v>
      </c>
      <c r="F35" t="s">
        <v>309</v>
      </c>
      <c r="G35">
        <v>8</v>
      </c>
      <c r="H35" s="63">
        <f t="shared" si="8"/>
        <v>4223632.6643226584</v>
      </c>
      <c r="I35">
        <v>2</v>
      </c>
      <c r="J35" s="63">
        <f t="shared" si="9"/>
        <v>87052.513018633559</v>
      </c>
      <c r="K35" s="68">
        <f>VLOOKUP($E35,'כפר סבא'!$D$4:$V$29,19,FALSE)</f>
        <v>0.10557341907824223</v>
      </c>
      <c r="L35" s="68">
        <f>VLOOKUP($E35,'כפר סבא'!$D$4:$AG$30,30,FALSE)</f>
        <v>5.7014494303899023E-2</v>
      </c>
      <c r="M35" s="102">
        <f t="shared" si="6"/>
        <v>4310685.1773412917</v>
      </c>
      <c r="N35" s="77">
        <v>6900</v>
      </c>
      <c r="O35" s="78" t="s">
        <v>37</v>
      </c>
      <c r="P35" s="78">
        <v>16</v>
      </c>
      <c r="Q35" s="79">
        <v>1742.1893625029663</v>
      </c>
      <c r="R35" s="80">
        <v>1.4454691483684809</v>
      </c>
      <c r="S35" s="81">
        <v>1417</v>
      </c>
      <c r="T35" s="82">
        <v>8</v>
      </c>
      <c r="U35" s="83" t="s">
        <v>327</v>
      </c>
      <c r="V35" s="63">
        <v>246513</v>
      </c>
      <c r="W35" s="126">
        <f t="shared" si="7"/>
        <v>0.24651300000000001</v>
      </c>
    </row>
    <row r="36" spans="1:23">
      <c r="A36" s="69" t="s">
        <v>279</v>
      </c>
      <c r="B36" s="69">
        <v>34</v>
      </c>
      <c r="C36" s="69">
        <v>2</v>
      </c>
      <c r="E36" s="69" t="s">
        <v>58</v>
      </c>
      <c r="F36" t="s">
        <v>310</v>
      </c>
      <c r="G36" s="105">
        <v>9</v>
      </c>
      <c r="H36" s="63">
        <f t="shared" si="8"/>
        <v>3757240.3869465175</v>
      </c>
      <c r="I36">
        <v>1</v>
      </c>
      <c r="J36" s="63">
        <f t="shared" si="9"/>
        <v>961628.64363183908</v>
      </c>
      <c r="K36" s="68">
        <f>VLOOKUP($E36,'כפר סבא'!$D$4:$V$29,19,FALSE)</f>
        <v>0.12670199674486921</v>
      </c>
      <c r="L36" s="68">
        <f>VLOOKUP($E36,'כפר סבא'!$D$4:$AG$30,30,FALSE)</f>
        <v>9.5095469861475102E-2</v>
      </c>
      <c r="M36" s="102">
        <f t="shared" si="6"/>
        <v>4718869.0305783562</v>
      </c>
      <c r="N36" s="77">
        <v>6900</v>
      </c>
      <c r="O36" s="78" t="s">
        <v>37</v>
      </c>
      <c r="P36" s="78">
        <v>21</v>
      </c>
      <c r="Q36" s="79">
        <v>8514.4778652428413</v>
      </c>
      <c r="R36" s="80">
        <v>1.3586423300058754</v>
      </c>
      <c r="S36" s="81">
        <v>1382</v>
      </c>
      <c r="T36" s="82">
        <v>8</v>
      </c>
      <c r="U36" s="83" t="s">
        <v>327</v>
      </c>
      <c r="V36" s="63">
        <v>1450943</v>
      </c>
      <c r="W36" s="126">
        <f t="shared" si="7"/>
        <v>1.4509430000000001</v>
      </c>
    </row>
    <row r="37" spans="1:23">
      <c r="A37" s="69" t="s">
        <v>288</v>
      </c>
      <c r="B37" s="69">
        <v>44</v>
      </c>
      <c r="C37">
        <v>2</v>
      </c>
      <c r="E37" s="69" t="s">
        <v>56</v>
      </c>
      <c r="F37" t="s">
        <v>272</v>
      </c>
      <c r="G37">
        <v>8</v>
      </c>
      <c r="H37" s="63">
        <f t="shared" si="8"/>
        <v>1092633.6804113514</v>
      </c>
      <c r="I37">
        <v>1</v>
      </c>
      <c r="J37" s="63">
        <f t="shared" si="9"/>
        <v>332080.98267151247</v>
      </c>
      <c r="K37" s="68">
        <f>VLOOKUP($E37,'כפר סבא'!$D$4:$V$29,19,FALSE)</f>
        <v>2.7311341352070185E-2</v>
      </c>
      <c r="L37" s="68">
        <f>VLOOKUP($E37,'כפר סבא'!$D$4:$AG$30,30,FALSE)</f>
        <v>3.2839492966786114E-2</v>
      </c>
      <c r="M37" s="102">
        <f t="shared" si="6"/>
        <v>1424714.6630828639</v>
      </c>
      <c r="N37" s="77">
        <v>6900</v>
      </c>
      <c r="O37" s="78" t="s">
        <v>37</v>
      </c>
      <c r="P37" s="78">
        <v>22</v>
      </c>
      <c r="Q37" s="79">
        <v>11390.947224726509</v>
      </c>
      <c r="R37" s="80">
        <v>1.6517028769700726</v>
      </c>
      <c r="S37" s="81">
        <v>1493</v>
      </c>
      <c r="T37" s="82">
        <v>9</v>
      </c>
      <c r="U37" s="83" t="s">
        <v>327</v>
      </c>
      <c r="V37" s="63">
        <v>1386832</v>
      </c>
      <c r="W37" s="126">
        <f t="shared" si="7"/>
        <v>1.3868320000000001</v>
      </c>
    </row>
    <row r="38" spans="1:23">
      <c r="A38" s="69" t="s">
        <v>297</v>
      </c>
      <c r="B38" s="69">
        <v>45</v>
      </c>
      <c r="C38">
        <v>2</v>
      </c>
      <c r="E38" s="69" t="s">
        <v>55</v>
      </c>
      <c r="F38" t="s">
        <v>311</v>
      </c>
      <c r="G38">
        <v>8</v>
      </c>
      <c r="H38" s="63">
        <f t="shared" si="8"/>
        <v>1042607.5744041456</v>
      </c>
      <c r="I38">
        <v>1</v>
      </c>
      <c r="J38" s="63">
        <f t="shared" si="9"/>
        <v>353174.07440471929</v>
      </c>
      <c r="K38" s="68">
        <f>VLOOKUP($E38,'כפר סבא'!$D$4:$V$29,19,FALSE)</f>
        <v>2.6060894764003018E-2</v>
      </c>
      <c r="L38" s="68">
        <f>VLOOKUP($E38,'כפר סבא'!$D$4:$AG$30,30,FALSE)</f>
        <v>3.492538909985559E-2</v>
      </c>
      <c r="M38" s="102">
        <f t="shared" si="6"/>
        <v>1395781.6488088649</v>
      </c>
      <c r="N38" s="77">
        <v>6900</v>
      </c>
      <c r="O38" s="78" t="s">
        <v>37</v>
      </c>
      <c r="P38" s="78">
        <v>31</v>
      </c>
      <c r="Q38" s="79">
        <v>2766.8401033759815</v>
      </c>
      <c r="R38" s="80">
        <v>1.5002705754414389</v>
      </c>
      <c r="S38" s="81">
        <v>1444</v>
      </c>
      <c r="T38" s="82">
        <v>8</v>
      </c>
      <c r="U38" s="83" t="s">
        <v>327</v>
      </c>
      <c r="V38" s="63">
        <v>258846</v>
      </c>
      <c r="W38" s="126">
        <f t="shared" si="7"/>
        <v>0.25884600000000002</v>
      </c>
    </row>
    <row r="39" spans="1:23">
      <c r="A39" s="69" t="s">
        <v>296</v>
      </c>
      <c r="B39" s="69">
        <v>55</v>
      </c>
      <c r="C39">
        <v>2</v>
      </c>
      <c r="E39" s="69" t="s">
        <v>54</v>
      </c>
      <c r="F39" t="s">
        <v>312</v>
      </c>
      <c r="G39">
        <v>8</v>
      </c>
      <c r="H39" s="63">
        <f t="shared" si="8"/>
        <v>1015212.3258763901</v>
      </c>
      <c r="I39">
        <v>1</v>
      </c>
      <c r="J39" s="63">
        <f t="shared" si="9"/>
        <v>318018.92151604127</v>
      </c>
      <c r="K39" s="68">
        <f>VLOOKUP($E39,'כפר סבא'!$D$4:$V$29,19,FALSE)</f>
        <v>2.5376126394347189E-2</v>
      </c>
      <c r="L39" s="68">
        <f>VLOOKUP($E39,'כפר סבא'!$D$4:$AG$30,30,FALSE)</f>
        <v>3.1448895544739799E-2</v>
      </c>
      <c r="M39" s="102">
        <f t="shared" si="6"/>
        <v>1333231.2473924314</v>
      </c>
      <c r="N39" s="77">
        <v>6900</v>
      </c>
      <c r="O39" s="78" t="s">
        <v>37</v>
      </c>
      <c r="P39" s="78">
        <v>32</v>
      </c>
      <c r="Q39" s="79">
        <v>2581.9364789893489</v>
      </c>
      <c r="R39" s="80">
        <v>1.468656259295672</v>
      </c>
      <c r="S39" s="81">
        <v>1431</v>
      </c>
      <c r="T39" s="82">
        <v>8</v>
      </c>
      <c r="U39" s="83" t="s">
        <v>327</v>
      </c>
      <c r="V39" s="63">
        <v>472579</v>
      </c>
      <c r="W39" s="126">
        <f t="shared" si="7"/>
        <v>0.47257900000000003</v>
      </c>
    </row>
    <row r="40" spans="1:23">
      <c r="A40" s="69" t="s">
        <v>291</v>
      </c>
      <c r="B40" s="69">
        <v>56</v>
      </c>
      <c r="C40">
        <v>2</v>
      </c>
      <c r="E40" s="69" t="s">
        <v>53</v>
      </c>
      <c r="F40" t="s">
        <v>313</v>
      </c>
      <c r="G40">
        <v>8</v>
      </c>
      <c r="H40" s="63">
        <f t="shared" si="8"/>
        <v>1430111.3796663107</v>
      </c>
      <c r="I40">
        <v>1</v>
      </c>
      <c r="J40" s="63">
        <f t="shared" si="9"/>
        <v>412667.41006248211</v>
      </c>
      <c r="K40" s="68">
        <f>VLOOKUP($E40,'כפר סבא'!$D$4:$V$29,19,FALSE)</f>
        <v>3.5746893731888371E-2</v>
      </c>
      <c r="L40" s="68">
        <f>VLOOKUP($E40,'כפר סבא'!$D$4:$AG$30,30,FALSE)</f>
        <v>4.0808685885436166E-2</v>
      </c>
      <c r="M40" s="102">
        <f t="shared" si="6"/>
        <v>1842778.7897287928</v>
      </c>
      <c r="N40" s="77">
        <v>6900</v>
      </c>
      <c r="O40" s="78" t="s">
        <v>37</v>
      </c>
      <c r="P40" s="78">
        <v>33</v>
      </c>
      <c r="Q40" s="79">
        <v>2508.7184030466055</v>
      </c>
      <c r="R40" s="80">
        <v>1.3814727575237788</v>
      </c>
      <c r="S40" s="81">
        <v>1391</v>
      </c>
      <c r="T40" s="82">
        <v>8</v>
      </c>
      <c r="U40" s="83" t="s">
        <v>327</v>
      </c>
      <c r="V40" s="63">
        <v>296164</v>
      </c>
      <c r="W40" s="126">
        <f t="shared" si="7"/>
        <v>0.29616399999999998</v>
      </c>
    </row>
    <row r="41" spans="1:23">
      <c r="A41" s="69" t="s">
        <v>270</v>
      </c>
      <c r="B41" s="69" t="s">
        <v>271</v>
      </c>
      <c r="C41" s="69">
        <v>2</v>
      </c>
      <c r="E41" s="69" t="s">
        <v>52</v>
      </c>
      <c r="F41" t="s">
        <v>314</v>
      </c>
      <c r="G41">
        <v>8</v>
      </c>
      <c r="H41" s="63">
        <f t="shared" si="8"/>
        <v>835753.59639022325</v>
      </c>
      <c r="I41">
        <v>1</v>
      </c>
      <c r="J41" s="63">
        <f t="shared" si="9"/>
        <v>267720.01045993273</v>
      </c>
      <c r="K41" s="68">
        <f>VLOOKUP($E41,'כפר סבא'!$D$4:$V$29,19,FALSE)</f>
        <v>2.0890397364137985E-2</v>
      </c>
      <c r="L41" s="68">
        <f>VLOOKUP($E41,'כפר סבא'!$D$4:$AG$30,30,FALSE)</f>
        <v>2.6474835535112585E-2</v>
      </c>
      <c r="M41" s="102">
        <f t="shared" si="6"/>
        <v>1103473.6068501561</v>
      </c>
      <c r="N41" s="77">
        <v>6900</v>
      </c>
      <c r="O41" s="78" t="s">
        <v>37</v>
      </c>
      <c r="P41" s="78">
        <v>34</v>
      </c>
      <c r="Q41" s="79">
        <v>3483.0338082420012</v>
      </c>
      <c r="R41" s="80">
        <v>1.434149953039124</v>
      </c>
      <c r="S41" s="81">
        <v>1414</v>
      </c>
      <c r="T41" s="82">
        <v>8</v>
      </c>
      <c r="U41" s="83" t="s">
        <v>327</v>
      </c>
      <c r="V41" s="63">
        <v>363476</v>
      </c>
      <c r="W41" s="126">
        <f t="shared" si="7"/>
        <v>0.36347600000000002</v>
      </c>
    </row>
    <row r="42" spans="1:23">
      <c r="A42" s="69" t="s">
        <v>300</v>
      </c>
      <c r="B42" s="69">
        <v>11</v>
      </c>
      <c r="C42">
        <v>1</v>
      </c>
      <c r="E42" s="69" t="s">
        <v>51</v>
      </c>
      <c r="F42" t="s">
        <v>280</v>
      </c>
      <c r="G42">
        <v>8</v>
      </c>
      <c r="H42" s="63">
        <f t="shared" si="8"/>
        <v>1332044.3305886933</v>
      </c>
      <c r="I42">
        <v>1</v>
      </c>
      <c r="J42" s="63">
        <f t="shared" si="9"/>
        <v>466211.41215446871</v>
      </c>
      <c r="K42" s="68">
        <f>VLOOKUP($E42,'כפר סבא'!$D$4:$V$29,19,FALSE)</f>
        <v>3.3295621452105913E-2</v>
      </c>
      <c r="L42" s="68">
        <f>VLOOKUP($E42,'כפר סבא'!$D$4:$AG$30,30,FALSE)</f>
        <v>4.6103652992458687E-2</v>
      </c>
      <c r="M42" s="102">
        <f t="shared" si="6"/>
        <v>1798255.742743162</v>
      </c>
      <c r="N42" s="77">
        <v>6900</v>
      </c>
      <c r="O42" s="78" t="s">
        <v>37</v>
      </c>
      <c r="P42" s="78">
        <v>35</v>
      </c>
      <c r="Q42" s="79">
        <v>2165.6386444731115</v>
      </c>
      <c r="R42" s="80">
        <v>1.0544826689644473</v>
      </c>
      <c r="S42" s="81">
        <v>1241</v>
      </c>
      <c r="T42" s="82">
        <v>8</v>
      </c>
      <c r="U42" s="83" t="s">
        <v>327</v>
      </c>
      <c r="V42" s="63">
        <v>179734</v>
      </c>
      <c r="W42" s="126">
        <f t="shared" si="7"/>
        <v>0.179734</v>
      </c>
    </row>
    <row r="43" spans="1:23">
      <c r="A43" s="69" t="s">
        <v>298</v>
      </c>
      <c r="B43" s="69">
        <v>15</v>
      </c>
      <c r="C43">
        <v>1</v>
      </c>
      <c r="E43" s="69" t="s">
        <v>50</v>
      </c>
      <c r="F43" t="s">
        <v>315</v>
      </c>
      <c r="G43">
        <v>8</v>
      </c>
      <c r="H43" s="63">
        <f t="shared" si="8"/>
        <v>1298693.5932505559</v>
      </c>
      <c r="I43">
        <v>1</v>
      </c>
      <c r="J43" s="63">
        <f t="shared" si="9"/>
        <v>429433.71374785161</v>
      </c>
      <c r="K43" s="68">
        <f>VLOOKUP($E43,'כפר סבא'!$D$4:$V$29,19,FALSE)</f>
        <v>3.2461990393394466E-2</v>
      </c>
      <c r="L43" s="68">
        <f>VLOOKUP($E43,'כפר סבא'!$D$4:$AG$30,30,FALSE)</f>
        <v>4.2466705888645234E-2</v>
      </c>
      <c r="M43" s="102">
        <f t="shared" si="6"/>
        <v>1728127.3069984075</v>
      </c>
      <c r="N43" s="77">
        <v>6900</v>
      </c>
      <c r="O43" s="78" t="s">
        <v>37</v>
      </c>
      <c r="P43" s="78">
        <v>36</v>
      </c>
      <c r="Q43" s="79">
        <v>3342.0571610847005</v>
      </c>
      <c r="R43" s="80">
        <v>1.0307013924910664</v>
      </c>
      <c r="S43" s="81">
        <v>1231</v>
      </c>
      <c r="T43" s="82">
        <v>8</v>
      </c>
      <c r="U43" s="83" t="s">
        <v>327</v>
      </c>
      <c r="V43" s="63">
        <v>147179</v>
      </c>
      <c r="W43" s="126">
        <f t="shared" si="7"/>
        <v>0.147179</v>
      </c>
    </row>
    <row r="44" spans="1:23">
      <c r="A44" s="69" t="s">
        <v>262</v>
      </c>
      <c r="B44" s="69">
        <v>21</v>
      </c>
      <c r="C44" s="69">
        <v>1</v>
      </c>
      <c r="E44" s="69" t="s">
        <v>49</v>
      </c>
      <c r="F44" t="s">
        <v>316</v>
      </c>
      <c r="G44">
        <v>8</v>
      </c>
      <c r="H44" s="63">
        <f t="shared" si="8"/>
        <v>1401922.0659638376</v>
      </c>
      <c r="I44">
        <v>1</v>
      </c>
      <c r="J44" s="63">
        <f t="shared" si="9"/>
        <v>431597.10777177027</v>
      </c>
      <c r="K44" s="68">
        <f>VLOOKUP($E44,'כפר סבא'!$D$4:$V$29,19,FALSE)</f>
        <v>3.5042277003691794E-2</v>
      </c>
      <c r="L44" s="68">
        <f>VLOOKUP($E44,'כפר סבא'!$D$4:$AG$30,30,FALSE)</f>
        <v>4.2680643953575438E-2</v>
      </c>
      <c r="M44" s="102">
        <f t="shared" si="6"/>
        <v>1833519.1737356079</v>
      </c>
      <c r="N44" s="77">
        <v>6900</v>
      </c>
      <c r="O44" s="78" t="s">
        <v>37</v>
      </c>
      <c r="P44" s="78">
        <v>37</v>
      </c>
      <c r="Q44" s="79">
        <v>3340.5912857540116</v>
      </c>
      <c r="R44" s="80">
        <v>1.2903273430107987</v>
      </c>
      <c r="S44" s="81">
        <v>1351</v>
      </c>
      <c r="T44" s="82">
        <v>8</v>
      </c>
      <c r="U44" s="83" t="s">
        <v>327</v>
      </c>
      <c r="V44" s="63">
        <v>167885</v>
      </c>
      <c r="W44" s="126">
        <f t="shared" si="7"/>
        <v>0.16788500000000001</v>
      </c>
    </row>
    <row r="45" spans="1:23">
      <c r="A45" s="69" t="s">
        <v>264</v>
      </c>
      <c r="B45" s="69">
        <v>22</v>
      </c>
      <c r="C45" s="69">
        <v>1</v>
      </c>
      <c r="E45" s="69" t="s">
        <v>48</v>
      </c>
      <c r="F45" t="s">
        <v>314</v>
      </c>
      <c r="G45">
        <v>8</v>
      </c>
      <c r="H45" s="63">
        <f t="shared" si="8"/>
        <v>917542.30938613124</v>
      </c>
      <c r="I45">
        <v>1</v>
      </c>
      <c r="J45" s="63">
        <f t="shared" si="9"/>
        <v>278536.98057952593</v>
      </c>
      <c r="K45" s="68">
        <f>VLOOKUP($E45,'כפר סבא'!$D$4:$V$29,19,FALSE)</f>
        <v>2.2934778293835101E-2</v>
      </c>
      <c r="L45" s="68">
        <f>VLOOKUP($E45,'כפר סבא'!$D$4:$AG$30,30,FALSE)</f>
        <v>2.7544525859763597E-2</v>
      </c>
      <c r="M45" s="102">
        <f t="shared" si="6"/>
        <v>1196079.2899656571</v>
      </c>
      <c r="N45" s="77">
        <v>6900</v>
      </c>
      <c r="O45" s="78" t="s">
        <v>37</v>
      </c>
      <c r="P45" s="78">
        <v>41</v>
      </c>
      <c r="Q45" s="79">
        <v>3502.2377730030707</v>
      </c>
      <c r="R45" s="80">
        <v>1.2727832859176882</v>
      </c>
      <c r="S45" s="81">
        <v>1340</v>
      </c>
      <c r="T45" s="82">
        <v>8</v>
      </c>
      <c r="U45" s="83" t="s">
        <v>327</v>
      </c>
      <c r="V45" s="63">
        <v>170613</v>
      </c>
      <c r="W45" s="126">
        <f t="shared" si="7"/>
        <v>0.17061299999999999</v>
      </c>
    </row>
    <row r="46" spans="1:23">
      <c r="A46" s="69" t="s">
        <v>265</v>
      </c>
      <c r="B46" s="69">
        <v>22</v>
      </c>
      <c r="C46" s="69">
        <v>1</v>
      </c>
      <c r="E46" s="69" t="s">
        <v>47</v>
      </c>
      <c r="F46" t="s">
        <v>282</v>
      </c>
      <c r="G46">
        <v>8</v>
      </c>
      <c r="H46" s="63">
        <f t="shared" si="8"/>
        <v>1083501.9309020992</v>
      </c>
      <c r="I46">
        <v>1</v>
      </c>
      <c r="J46" s="63">
        <f t="shared" si="9"/>
        <v>352633.22589873959</v>
      </c>
      <c r="K46" s="68">
        <f>VLOOKUP($E46,'כפר סבא'!$D$4:$V$29,19,FALSE)</f>
        <v>2.7083085228851573E-2</v>
      </c>
      <c r="L46" s="68">
        <f>VLOOKUP($E46,'כפר סבא'!$D$4:$AG$30,30,FALSE)</f>
        <v>3.4871904583623041E-2</v>
      </c>
      <c r="M46" s="102">
        <f t="shared" si="6"/>
        <v>1436135.1568008389</v>
      </c>
      <c r="N46" s="77">
        <v>6900</v>
      </c>
      <c r="O46" s="78" t="s">
        <v>37</v>
      </c>
      <c r="P46" s="78">
        <v>42</v>
      </c>
      <c r="Q46" s="79">
        <v>2302.6994740434452</v>
      </c>
      <c r="R46" s="80">
        <v>1.3430229794194462</v>
      </c>
      <c r="S46" s="81">
        <v>1377</v>
      </c>
      <c r="T46" s="82">
        <v>8</v>
      </c>
      <c r="U46" s="83" t="s">
        <v>327</v>
      </c>
      <c r="V46" s="63">
        <v>151803</v>
      </c>
      <c r="W46" s="126">
        <f t="shared" si="7"/>
        <v>0.15180299999999999</v>
      </c>
    </row>
    <row r="47" spans="1:23">
      <c r="A47" s="69" t="s">
        <v>267</v>
      </c>
      <c r="B47" s="69">
        <v>22</v>
      </c>
      <c r="C47" s="69">
        <v>1</v>
      </c>
      <c r="E47" s="69" t="s">
        <v>46</v>
      </c>
      <c r="F47" t="s">
        <v>317</v>
      </c>
      <c r="G47" s="104">
        <v>6</v>
      </c>
      <c r="H47" s="63">
        <f t="shared" si="8"/>
        <v>3004122.3522921363</v>
      </c>
      <c r="I47">
        <v>1</v>
      </c>
      <c r="J47" s="63">
        <f t="shared" si="9"/>
        <v>763678.09044328274</v>
      </c>
      <c r="K47" s="68">
        <f>VLOOKUP($E47,'כפר סבא'!$D$4:$V$29,19,FALSE)</f>
        <v>4.9481957842086456E-2</v>
      </c>
      <c r="L47" s="68">
        <f>VLOOKUP($E47,'כפר סבא'!$D$4:$AG$30,30,FALSE)</f>
        <v>7.5520136920361552E-2</v>
      </c>
      <c r="M47" s="102">
        <f t="shared" si="6"/>
        <v>3767800.4427354191</v>
      </c>
      <c r="N47" s="77">
        <v>6900</v>
      </c>
      <c r="O47" s="78" t="s">
        <v>37</v>
      </c>
      <c r="P47" s="78">
        <v>43</v>
      </c>
      <c r="Q47" s="79">
        <v>2752.8453335464415</v>
      </c>
      <c r="R47" s="80">
        <v>1.1454429124534831</v>
      </c>
      <c r="S47" s="81">
        <v>1284</v>
      </c>
      <c r="T47" s="82">
        <v>8</v>
      </c>
      <c r="U47" s="83" t="s">
        <v>327</v>
      </c>
      <c r="V47" s="63">
        <v>145577</v>
      </c>
      <c r="W47" s="126">
        <f t="shared" si="7"/>
        <v>0.14557700000000001</v>
      </c>
    </row>
    <row r="48" spans="1:23">
      <c r="A48" s="69" t="s">
        <v>268</v>
      </c>
      <c r="B48" s="69">
        <v>22</v>
      </c>
      <c r="C48" s="69">
        <v>1</v>
      </c>
      <c r="E48" s="69" t="s">
        <v>45</v>
      </c>
      <c r="F48" t="s">
        <v>318</v>
      </c>
      <c r="G48">
        <v>8</v>
      </c>
      <c r="H48" s="63">
        <f t="shared" si="8"/>
        <v>1091045.5500619162</v>
      </c>
      <c r="I48">
        <v>1</v>
      </c>
      <c r="J48" s="63">
        <f t="shared" si="9"/>
        <v>229319.76653537669</v>
      </c>
      <c r="K48" s="68">
        <f>VLOOKUP($E48,'כפר סבא'!$D$4:$V$29,19,FALSE)</f>
        <v>2.7271644634988688E-2</v>
      </c>
      <c r="L48" s="68">
        <f>VLOOKUP($E48,'כפר סבא'!$D$4:$AG$30,30,FALSE)</f>
        <v>2.2677434882601488E-2</v>
      </c>
      <c r="M48" s="102">
        <f t="shared" si="6"/>
        <v>1320365.3165972929</v>
      </c>
      <c r="N48" s="77">
        <v>6900</v>
      </c>
      <c r="O48" s="78" t="s">
        <v>37</v>
      </c>
      <c r="P48" s="78">
        <v>44</v>
      </c>
      <c r="Q48" s="79">
        <v>4870.1145411698653</v>
      </c>
      <c r="R48" s="80">
        <v>0.47470515540133218</v>
      </c>
      <c r="S48" s="81">
        <v>938</v>
      </c>
      <c r="T48" s="82">
        <v>6</v>
      </c>
      <c r="U48" s="83" t="s">
        <v>327</v>
      </c>
      <c r="V48" s="63">
        <v>339239</v>
      </c>
      <c r="W48" s="126">
        <f t="shared" si="7"/>
        <v>0.33923900000000001</v>
      </c>
    </row>
    <row r="49" spans="1:23">
      <c r="A49" s="69" t="s">
        <v>269</v>
      </c>
      <c r="B49" s="69">
        <v>32</v>
      </c>
      <c r="C49" s="69">
        <v>1</v>
      </c>
      <c r="E49" s="69" t="s">
        <v>44</v>
      </c>
      <c r="F49" t="s">
        <v>280</v>
      </c>
      <c r="G49">
        <v>8</v>
      </c>
      <c r="H49" s="63">
        <f t="shared" si="8"/>
        <v>1826746.9344377278</v>
      </c>
      <c r="I49">
        <v>1</v>
      </c>
      <c r="J49" s="63">
        <f t="shared" si="9"/>
        <v>591147.4170357706</v>
      </c>
      <c r="K49" s="68">
        <f>VLOOKUP($E49,'כפר סבא'!$D$4:$V$29,19,FALSE)</f>
        <v>4.566114882299234E-2</v>
      </c>
      <c r="L49" s="68">
        <f>VLOOKUP($E49,'כפר סבא'!$D$4:$AG$30,30,FALSE)</f>
        <v>5.8458576242177887E-2</v>
      </c>
      <c r="M49" s="102">
        <f t="shared" si="6"/>
        <v>2417894.3514734982</v>
      </c>
      <c r="N49" s="77">
        <v>6900</v>
      </c>
      <c r="O49" s="78" t="s">
        <v>37</v>
      </c>
      <c r="P49" s="78">
        <v>45</v>
      </c>
      <c r="Q49" s="79">
        <v>2672.7553240514449</v>
      </c>
      <c r="R49" s="80">
        <v>1.3182722418729602</v>
      </c>
      <c r="S49" s="81">
        <v>1365</v>
      </c>
      <c r="T49" s="82">
        <v>8</v>
      </c>
      <c r="U49" s="83" t="s">
        <v>327</v>
      </c>
      <c r="V49" s="63">
        <v>490627</v>
      </c>
      <c r="W49" s="126">
        <f t="shared" si="7"/>
        <v>0.49062699999999998</v>
      </c>
    </row>
    <row r="50" spans="1:23">
      <c r="A50" s="69" t="s">
        <v>274</v>
      </c>
      <c r="B50" s="69">
        <v>33</v>
      </c>
      <c r="C50" s="69">
        <v>1</v>
      </c>
      <c r="E50" s="69" t="s">
        <v>43</v>
      </c>
      <c r="F50" t="s">
        <v>320</v>
      </c>
      <c r="G50">
        <v>8</v>
      </c>
      <c r="H50" s="63">
        <f t="shared" si="8"/>
        <v>1252240.7805295791</v>
      </c>
      <c r="I50">
        <v>1</v>
      </c>
      <c r="J50" s="63">
        <f t="shared" si="9"/>
        <v>460262.07858869235</v>
      </c>
      <c r="K50" s="68">
        <f>VLOOKUP($E50,'כפר סבא'!$D$4:$V$29,19,FALSE)</f>
        <v>3.1300861418760671E-2</v>
      </c>
      <c r="L50" s="68">
        <f>VLOOKUP($E50,'כפר סבא'!$D$4:$AG$30,30,FALSE)</f>
        <v>4.5515323313900624E-2</v>
      </c>
      <c r="M50" s="102">
        <f t="shared" si="6"/>
        <v>1712502.8591182716</v>
      </c>
      <c r="N50" s="77">
        <v>6900</v>
      </c>
      <c r="O50" s="78" t="s">
        <v>37</v>
      </c>
      <c r="P50" s="78">
        <v>51</v>
      </c>
      <c r="Q50" s="79">
        <v>4603.9764348085846</v>
      </c>
      <c r="R50" s="80">
        <v>0.96709370497247893</v>
      </c>
      <c r="S50" s="81">
        <v>1195</v>
      </c>
      <c r="T50" s="82">
        <v>8</v>
      </c>
      <c r="U50" s="83" t="s">
        <v>327</v>
      </c>
      <c r="V50" s="63">
        <v>242425</v>
      </c>
      <c r="W50" s="126">
        <f t="shared" si="7"/>
        <v>0.242425</v>
      </c>
    </row>
    <row r="51" spans="1:23">
      <c r="A51" s="69" t="s">
        <v>275</v>
      </c>
      <c r="B51" s="69">
        <v>33</v>
      </c>
      <c r="C51" s="69">
        <v>1</v>
      </c>
      <c r="E51" s="69" t="s">
        <v>42</v>
      </c>
      <c r="F51" t="s">
        <v>270</v>
      </c>
      <c r="G51">
        <v>8</v>
      </c>
      <c r="H51" s="63">
        <f t="shared" si="8"/>
        <v>1310207.5382839604</v>
      </c>
      <c r="I51">
        <v>1</v>
      </c>
      <c r="J51" s="63">
        <f t="shared" si="9"/>
        <v>429433.71374785161</v>
      </c>
      <c r="K51" s="68">
        <f>VLOOKUP($E51,'כפר סבא'!$D$4:$V$29,19,FALSE)</f>
        <v>3.2749791592235324E-2</v>
      </c>
      <c r="L51" s="68">
        <f>VLOOKUP($E51,'כפר סבא'!$D$4:$AG$30,30,FALSE)</f>
        <v>4.2466705888645234E-2</v>
      </c>
      <c r="M51" s="102">
        <f t="shared" si="6"/>
        <v>1739641.252031812</v>
      </c>
      <c r="N51" s="77">
        <v>6900</v>
      </c>
      <c r="O51" s="78" t="s">
        <v>37</v>
      </c>
      <c r="P51" s="78">
        <v>52</v>
      </c>
      <c r="Q51" s="79">
        <v>3099.0329997517624</v>
      </c>
      <c r="R51" s="80">
        <v>0.98281177735006675</v>
      </c>
      <c r="S51" s="81">
        <v>1203</v>
      </c>
      <c r="T51" s="82">
        <v>8</v>
      </c>
      <c r="U51" s="83" t="s">
        <v>327</v>
      </c>
      <c r="V51" s="63">
        <v>165984</v>
      </c>
      <c r="W51" s="126">
        <f t="shared" si="7"/>
        <v>0.16598399999999999</v>
      </c>
    </row>
    <row r="52" spans="1:23">
      <c r="A52" s="69" t="s">
        <v>278</v>
      </c>
      <c r="B52" s="69">
        <v>34</v>
      </c>
      <c r="C52" s="69">
        <v>1</v>
      </c>
      <c r="E52" s="69" t="s">
        <v>40</v>
      </c>
      <c r="F52" t="s">
        <v>321</v>
      </c>
      <c r="G52" s="103">
        <v>7</v>
      </c>
      <c r="H52" s="63">
        <f t="shared" si="8"/>
        <v>1673736.5787463062</v>
      </c>
      <c r="I52">
        <v>2</v>
      </c>
      <c r="J52" s="63">
        <f t="shared" si="9"/>
        <v>50059.278124223601</v>
      </c>
      <c r="K52" s="68">
        <f>VLOOKUP($E52,'כפר סבא'!$D$4:$V$29,19,FALSE)</f>
        <v>3.3236076376483667E-2</v>
      </c>
      <c r="L52" s="68">
        <f>VLOOKUP($E52,'כפר סבא'!$D$4:$AG$30,30,FALSE)</f>
        <v>3.2786008450553565E-2</v>
      </c>
      <c r="M52" s="102">
        <f t="shared" si="6"/>
        <v>1723795.8568705299</v>
      </c>
      <c r="N52" s="77">
        <v>6900</v>
      </c>
      <c r="O52" s="78" t="s">
        <v>37</v>
      </c>
      <c r="P52" s="78">
        <v>53</v>
      </c>
      <c r="Q52" s="79">
        <v>3379.8118285637424</v>
      </c>
      <c r="R52" s="80">
        <v>1.437328951676315</v>
      </c>
      <c r="S52" s="81">
        <v>1416</v>
      </c>
      <c r="T52" s="82">
        <v>8</v>
      </c>
      <c r="U52" s="83" t="s">
        <v>327</v>
      </c>
      <c r="V52" s="63">
        <v>363020</v>
      </c>
      <c r="W52" s="126">
        <f t="shared" si="7"/>
        <v>0.36302000000000001</v>
      </c>
    </row>
    <row r="53" spans="1:23">
      <c r="A53" s="69" t="s">
        <v>281</v>
      </c>
      <c r="B53" s="69">
        <v>37</v>
      </c>
      <c r="C53" s="69">
        <v>1</v>
      </c>
      <c r="E53" s="69" t="s">
        <v>39</v>
      </c>
      <c r="F53" t="s">
        <v>322</v>
      </c>
      <c r="G53">
        <v>8</v>
      </c>
      <c r="H53" s="63">
        <f t="shared" si="8"/>
        <v>1284400.4201056401</v>
      </c>
      <c r="I53">
        <v>2</v>
      </c>
      <c r="J53" s="63">
        <f t="shared" si="9"/>
        <v>52590.824000000008</v>
      </c>
      <c r="K53" s="68">
        <f>VLOOKUP($E53,'כפר סבא'!$D$4:$V$29,19,FALSE)</f>
        <v>3.2104719939660992E-2</v>
      </c>
      <c r="L53" s="68">
        <f>VLOOKUP($E53,'כפר סבא'!$D$4:$AG$30,30,FALSE)</f>
        <v>3.4444028453762633E-2</v>
      </c>
      <c r="M53" s="102">
        <f t="shared" si="6"/>
        <v>1336991.2441056401</v>
      </c>
      <c r="N53" s="77">
        <v>6900</v>
      </c>
      <c r="O53" s="78" t="s">
        <v>37</v>
      </c>
      <c r="P53" s="78">
        <v>54</v>
      </c>
      <c r="Q53" s="79">
        <v>3258.7775163816918</v>
      </c>
      <c r="R53" s="80">
        <v>0.95938500734380061</v>
      </c>
      <c r="S53" s="81">
        <v>1190</v>
      </c>
      <c r="T53" s="82">
        <v>7</v>
      </c>
      <c r="U53" s="83" t="s">
        <v>327</v>
      </c>
      <c r="V53" s="63">
        <v>282860</v>
      </c>
      <c r="W53" s="126">
        <f t="shared" si="7"/>
        <v>0.28286</v>
      </c>
    </row>
    <row r="54" spans="1:23">
      <c r="A54" s="69" t="s">
        <v>284</v>
      </c>
      <c r="B54" s="69">
        <v>41</v>
      </c>
      <c r="C54">
        <v>1</v>
      </c>
      <c r="E54" s="69" t="s">
        <v>36</v>
      </c>
      <c r="F54" t="s">
        <v>323</v>
      </c>
      <c r="G54">
        <v>8</v>
      </c>
      <c r="H54" s="63">
        <f t="shared" si="8"/>
        <v>1374923.850023441</v>
      </c>
      <c r="I54">
        <v>1</v>
      </c>
      <c r="J54" s="63">
        <f t="shared" si="9"/>
        <v>365613.59004225151</v>
      </c>
      <c r="K54" s="68">
        <f>VLOOKUP($E54,'כפר סבא'!$D$4:$V$29,19,FALSE)</f>
        <v>3.4367432813306342E-2</v>
      </c>
      <c r="L54" s="68">
        <f>VLOOKUP($E54,'כפר סבא'!$D$4:$AG$30,30,FALSE)</f>
        <v>3.6155532973204257E-2</v>
      </c>
      <c r="M54" s="102">
        <f t="shared" si="6"/>
        <v>1740537.4400656926</v>
      </c>
      <c r="N54" s="77">
        <v>6900</v>
      </c>
      <c r="O54" s="78" t="s">
        <v>37</v>
      </c>
      <c r="P54" s="78">
        <v>55</v>
      </c>
      <c r="Q54" s="79">
        <v>3208.8229638714124</v>
      </c>
      <c r="R54" s="80">
        <v>1.0356702857218294</v>
      </c>
      <c r="S54" s="81">
        <v>1235</v>
      </c>
      <c r="T54" s="82">
        <v>8</v>
      </c>
      <c r="U54" s="83" t="s">
        <v>327</v>
      </c>
      <c r="V54" s="63">
        <v>230391</v>
      </c>
      <c r="W54" s="126">
        <f t="shared" si="7"/>
        <v>0.23039100000000001</v>
      </c>
    </row>
    <row r="55" spans="1:23">
      <c r="A55" s="69" t="s">
        <v>289</v>
      </c>
      <c r="B55" s="69">
        <v>45</v>
      </c>
      <c r="C55">
        <v>1</v>
      </c>
      <c r="N55" s="84">
        <v>6900</v>
      </c>
      <c r="O55" s="85" t="s">
        <v>37</v>
      </c>
      <c r="P55" s="85">
        <v>56</v>
      </c>
      <c r="Q55" s="86">
        <v>3287.2841632335148</v>
      </c>
      <c r="R55" s="87">
        <v>1.0634039124052737</v>
      </c>
      <c r="S55" s="88">
        <v>1247</v>
      </c>
      <c r="T55" s="89">
        <v>8</v>
      </c>
      <c r="U55" s="90" t="s">
        <v>327</v>
      </c>
      <c r="V55" s="63">
        <v>590664</v>
      </c>
      <c r="W55" s="126">
        <f t="shared" si="7"/>
        <v>0.59066399999999997</v>
      </c>
    </row>
    <row r="56" spans="1:23">
      <c r="A56" s="69" t="s">
        <v>293</v>
      </c>
      <c r="B56">
        <v>54</v>
      </c>
      <c r="C56">
        <v>1</v>
      </c>
      <c r="H56" s="67">
        <f>SUM(H29:H55)</f>
        <v>41409754.844012491</v>
      </c>
    </row>
    <row r="57" spans="1:23">
      <c r="A57" t="s">
        <v>294</v>
      </c>
      <c r="B57" s="69">
        <v>54</v>
      </c>
      <c r="C57">
        <v>1</v>
      </c>
      <c r="H57" s="102">
        <f>H56-B26</f>
        <v>0</v>
      </c>
    </row>
    <row r="58" spans="1:23">
      <c r="A58" s="69" t="s">
        <v>295</v>
      </c>
      <c r="B58" s="69">
        <v>54</v>
      </c>
      <c r="C58">
        <v>1</v>
      </c>
    </row>
    <row r="59" spans="1:23">
      <c r="A59" s="69" t="s">
        <v>292</v>
      </c>
      <c r="B59" s="69">
        <v>56</v>
      </c>
      <c r="C59">
        <v>1</v>
      </c>
    </row>
    <row r="60" spans="1:23">
      <c r="A60" s="69" t="s">
        <v>272</v>
      </c>
      <c r="B60" s="69" t="s">
        <v>273</v>
      </c>
      <c r="C60" s="69">
        <v>1</v>
      </c>
    </row>
    <row r="61" spans="1:23">
      <c r="A61" s="69" t="s">
        <v>276</v>
      </c>
      <c r="B61" s="69" t="s">
        <v>277</v>
      </c>
      <c r="C61" s="69">
        <v>1</v>
      </c>
    </row>
    <row r="62" spans="1:23">
      <c r="A62" s="69" t="s">
        <v>282</v>
      </c>
      <c r="B62" s="69" t="s">
        <v>286</v>
      </c>
      <c r="C62">
        <v>1</v>
      </c>
    </row>
    <row r="63" spans="1:23">
      <c r="A63" s="69" t="s">
        <v>280</v>
      </c>
      <c r="B63" s="69" t="s">
        <v>319</v>
      </c>
      <c r="C63" s="69">
        <v>1</v>
      </c>
    </row>
    <row r="64" spans="1:23">
      <c r="A64" s="69" t="s">
        <v>283</v>
      </c>
      <c r="B64" s="69" t="s">
        <v>285</v>
      </c>
      <c r="C64">
        <v>1</v>
      </c>
    </row>
    <row r="65" spans="1:3">
      <c r="A65" s="69" t="s">
        <v>287</v>
      </c>
      <c r="B65" t="s">
        <v>290</v>
      </c>
      <c r="C65">
        <v>1</v>
      </c>
    </row>
    <row r="66" spans="1:3">
      <c r="A66" s="69" t="s">
        <v>308</v>
      </c>
      <c r="B66">
        <v>16</v>
      </c>
      <c r="C66">
        <v>1</v>
      </c>
    </row>
  </sheetData>
  <autoFilter ref="A28:C28" xr:uid="{2921563A-8159-4AD3-97C5-5789FC5FD6DA}">
    <sortState xmlns:xlrd2="http://schemas.microsoft.com/office/spreadsheetml/2017/richdata2" ref="A29:C66">
      <sortCondition descending="1" ref="C28"/>
    </sortState>
  </autoFilter>
  <mergeCells count="10">
    <mergeCell ref="B1:H1"/>
    <mergeCell ref="O29:O30"/>
    <mergeCell ref="U29:U30"/>
    <mergeCell ref="B2:H2"/>
    <mergeCell ref="B3:D3"/>
    <mergeCell ref="E3:F3"/>
    <mergeCell ref="G3:H3"/>
    <mergeCell ref="B4:D4"/>
    <mergeCell ref="E4:F4"/>
    <mergeCell ref="G4:H4"/>
  </mergeCells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2EC33-D0F1-4597-8AB9-2DD104B6342A}">
  <dimension ref="A1:U64"/>
  <sheetViews>
    <sheetView rightToLeft="1" topLeftCell="B15" zoomScale="115" zoomScaleNormal="115" workbookViewId="0">
      <selection activeCell="L39" sqref="L39"/>
    </sheetView>
  </sheetViews>
  <sheetFormatPr defaultRowHeight="15"/>
  <cols>
    <col min="1" max="1" width="73.5703125" bestFit="1" customWidth="1"/>
    <col min="2" max="2" width="33" bestFit="1" customWidth="1"/>
    <col min="3" max="3" width="9.140625" style="106"/>
    <col min="4" max="4" width="11" bestFit="1" customWidth="1"/>
    <col min="9" max="9" width="24.42578125" bestFit="1" customWidth="1"/>
    <col min="10" max="10" width="16.85546875" bestFit="1" customWidth="1"/>
    <col min="12" max="12" width="10" bestFit="1" customWidth="1"/>
    <col min="16" max="16" width="10" bestFit="1" customWidth="1"/>
    <col min="18" max="18" width="25.7109375" bestFit="1" customWidth="1"/>
    <col min="19" max="19" width="4.5703125" bestFit="1" customWidth="1"/>
    <col min="20" max="20" width="10" bestFit="1" customWidth="1"/>
  </cols>
  <sheetData>
    <row r="1" spans="1:21" ht="45">
      <c r="A1" s="111" t="s">
        <v>349</v>
      </c>
      <c r="B1" s="111" t="s">
        <v>350</v>
      </c>
      <c r="C1" s="150" t="s">
        <v>351</v>
      </c>
      <c r="D1" s="112" t="s">
        <v>352</v>
      </c>
      <c r="E1" s="112" t="s">
        <v>353</v>
      </c>
      <c r="F1" s="112" t="s">
        <v>354</v>
      </c>
      <c r="G1" s="112" t="s">
        <v>355</v>
      </c>
      <c r="H1" s="112" t="s">
        <v>356</v>
      </c>
      <c r="I1" s="112" t="s">
        <v>357</v>
      </c>
      <c r="J1" s="112" t="s">
        <v>358</v>
      </c>
      <c r="K1" s="112" t="s">
        <v>359</v>
      </c>
      <c r="L1" s="111" t="s">
        <v>360</v>
      </c>
    </row>
    <row r="2" spans="1:21">
      <c r="A2" s="107" t="s">
        <v>37</v>
      </c>
      <c r="B2" s="108">
        <v>0</v>
      </c>
      <c r="C2" s="151">
        <v>6900</v>
      </c>
      <c r="D2" s="109">
        <v>28575</v>
      </c>
      <c r="E2" s="109">
        <v>29872</v>
      </c>
      <c r="F2" s="109">
        <v>30995</v>
      </c>
      <c r="G2" s="109">
        <v>32297</v>
      </c>
      <c r="H2" s="109">
        <v>32737</v>
      </c>
      <c r="I2" s="109">
        <v>33001</v>
      </c>
      <c r="J2" s="109">
        <v>33555</v>
      </c>
      <c r="K2" s="109">
        <v>33871</v>
      </c>
      <c r="L2" s="110"/>
      <c r="R2" t="s">
        <v>372</v>
      </c>
      <c r="S2">
        <v>130</v>
      </c>
    </row>
    <row r="3" spans="1:21">
      <c r="A3" s="123"/>
      <c r="B3" s="123"/>
      <c r="C3" s="152"/>
      <c r="D3" s="124"/>
      <c r="E3" s="124"/>
      <c r="F3" s="124"/>
      <c r="G3" s="124"/>
      <c r="H3" s="124"/>
      <c r="I3" s="124"/>
      <c r="J3" s="124"/>
      <c r="K3" s="124"/>
      <c r="L3" s="123"/>
      <c r="R3" t="s">
        <v>373</v>
      </c>
      <c r="S3">
        <v>137</v>
      </c>
    </row>
    <row r="4" spans="1:21" ht="15.75">
      <c r="A4" s="120" t="s">
        <v>371</v>
      </c>
      <c r="R4" t="s">
        <v>387</v>
      </c>
      <c r="S4" s="101">
        <v>0.1</v>
      </c>
    </row>
    <row r="5" spans="1:21" s="122" customFormat="1" ht="30">
      <c r="A5" s="121" t="s">
        <v>349</v>
      </c>
      <c r="B5" s="121" t="s">
        <v>361</v>
      </c>
      <c r="C5" s="153" t="s">
        <v>362</v>
      </c>
      <c r="D5" s="147" t="s">
        <v>363</v>
      </c>
      <c r="E5" s="148"/>
      <c r="F5" s="147" t="s">
        <v>364</v>
      </c>
      <c r="G5" s="148"/>
      <c r="H5" s="147" t="s">
        <v>365</v>
      </c>
      <c r="I5" s="148"/>
      <c r="J5" s="147" t="s">
        <v>366</v>
      </c>
      <c r="K5" s="148"/>
      <c r="L5" s="147" t="s">
        <v>367</v>
      </c>
      <c r="M5" s="148"/>
      <c r="N5" s="147" t="s">
        <v>368</v>
      </c>
      <c r="O5" s="148"/>
      <c r="R5" s="122" t="s">
        <v>386</v>
      </c>
      <c r="S5" s="125">
        <v>0.05</v>
      </c>
    </row>
    <row r="6" spans="1:21">
      <c r="A6" s="118"/>
      <c r="B6" s="118"/>
      <c r="C6" s="119"/>
      <c r="D6" s="119" t="s">
        <v>369</v>
      </c>
      <c r="E6" s="119" t="s">
        <v>370</v>
      </c>
      <c r="F6" s="119" t="s">
        <v>369</v>
      </c>
      <c r="G6" s="119" t="s">
        <v>370</v>
      </c>
      <c r="H6" s="119" t="s">
        <v>369</v>
      </c>
      <c r="I6" s="119" t="s">
        <v>370</v>
      </c>
      <c r="J6" s="119" t="s">
        <v>369</v>
      </c>
      <c r="K6" s="119" t="s">
        <v>370</v>
      </c>
      <c r="L6" s="119" t="s">
        <v>369</v>
      </c>
      <c r="M6" s="119" t="s">
        <v>370</v>
      </c>
      <c r="N6" s="119" t="s">
        <v>369</v>
      </c>
      <c r="O6" s="119" t="s">
        <v>370</v>
      </c>
    </row>
    <row r="7" spans="1:21">
      <c r="A7" s="113" t="s">
        <v>37</v>
      </c>
      <c r="B7" s="113">
        <v>6900</v>
      </c>
      <c r="C7" s="154">
        <v>4218</v>
      </c>
      <c r="D7" s="114">
        <v>2222</v>
      </c>
      <c r="E7" s="115">
        <f t="shared" ref="E7" si="0">D7/C7*100</f>
        <v>52.678994784257938</v>
      </c>
      <c r="F7" s="114">
        <v>521</v>
      </c>
      <c r="G7" s="115">
        <f t="shared" ref="G7" si="1">F7/C7*100</f>
        <v>12.351825509720246</v>
      </c>
      <c r="H7" s="116">
        <v>491</v>
      </c>
      <c r="I7" s="117">
        <f t="shared" ref="I7" si="2">H7/C7*100</f>
        <v>11.640587956377429</v>
      </c>
      <c r="J7" s="116">
        <v>553</v>
      </c>
      <c r="K7" s="117">
        <f t="shared" ref="K7" si="3">J7/C7*100</f>
        <v>13.110478899952586</v>
      </c>
      <c r="L7" s="116">
        <v>397</v>
      </c>
      <c r="M7" s="117">
        <f t="shared" ref="M7" si="4">L7/C7*100</f>
        <v>9.4120436225699375</v>
      </c>
      <c r="N7" s="116">
        <v>32</v>
      </c>
      <c r="O7" s="117">
        <f t="shared" ref="O7" si="5">N7/C7*100</f>
        <v>0.75865339023233758</v>
      </c>
      <c r="R7" t="s">
        <v>398</v>
      </c>
      <c r="T7" s="127">
        <v>358986</v>
      </c>
    </row>
    <row r="8" spans="1:21">
      <c r="A8" t="s">
        <v>404</v>
      </c>
      <c r="H8">
        <v>3</v>
      </c>
      <c r="J8">
        <f>J9/4</f>
        <v>3.5</v>
      </c>
      <c r="L8">
        <f>L9/4</f>
        <v>9</v>
      </c>
      <c r="N8">
        <f>N9/4</f>
        <v>14</v>
      </c>
      <c r="R8" t="s">
        <v>401</v>
      </c>
      <c r="T8" s="128">
        <v>188737</v>
      </c>
    </row>
    <row r="9" spans="1:21">
      <c r="A9" t="s">
        <v>374</v>
      </c>
      <c r="D9">
        <v>1.5</v>
      </c>
      <c r="F9">
        <v>4</v>
      </c>
      <c r="H9">
        <v>9</v>
      </c>
      <c r="J9">
        <v>14</v>
      </c>
      <c r="L9">
        <v>36</v>
      </c>
      <c r="N9">
        <v>56</v>
      </c>
      <c r="R9" t="s">
        <v>399</v>
      </c>
      <c r="T9" s="67">
        <f>K2</f>
        <v>33871</v>
      </c>
    </row>
    <row r="10" spans="1:21">
      <c r="A10" t="s">
        <v>375</v>
      </c>
      <c r="D10" s="67">
        <f>D7*D9</f>
        <v>3333</v>
      </c>
      <c r="E10" s="68">
        <f>D10/$P$10</f>
        <v>9.9013724674707385E-2</v>
      </c>
      <c r="F10" s="67">
        <f>F7*F9</f>
        <v>2084</v>
      </c>
      <c r="G10" s="68">
        <f>F10/$P$10</f>
        <v>6.1909571623789433E-2</v>
      </c>
      <c r="H10" s="67">
        <f>H7*H9</f>
        <v>4419</v>
      </c>
      <c r="I10" s="68">
        <f>H10/$P$10</f>
        <v>0.13127562236349594</v>
      </c>
      <c r="J10" s="67">
        <f>J7*J9</f>
        <v>7742</v>
      </c>
      <c r="K10" s="68">
        <f>J10/$P$10</f>
        <v>0.22999227615709109</v>
      </c>
      <c r="L10" s="67">
        <f>L7*L9</f>
        <v>14292</v>
      </c>
      <c r="M10" s="68">
        <f>L10/$P$10</f>
        <v>0.42457370328560395</v>
      </c>
      <c r="N10" s="67">
        <f>N7*N9</f>
        <v>1792</v>
      </c>
      <c r="O10" s="68">
        <f>N10/$P$10</f>
        <v>5.323510189531222E-2</v>
      </c>
      <c r="P10" s="67">
        <f>D10+N10+L10+J10+H10+F10</f>
        <v>33662</v>
      </c>
      <c r="R10" t="s">
        <v>400</v>
      </c>
      <c r="T10" s="63">
        <f>1000*T7/T9</f>
        <v>10598.624191786485</v>
      </c>
    </row>
    <row r="11" spans="1:21">
      <c r="A11" t="s">
        <v>377</v>
      </c>
      <c r="D11">
        <v>200</v>
      </c>
      <c r="F11">
        <v>170</v>
      </c>
      <c r="H11">
        <v>110</v>
      </c>
      <c r="J11">
        <v>120</v>
      </c>
      <c r="L11">
        <v>135</v>
      </c>
      <c r="M11">
        <v>0</v>
      </c>
      <c r="N11">
        <v>140</v>
      </c>
      <c r="R11" t="s">
        <v>402</v>
      </c>
      <c r="T11" s="63">
        <f>1000*T8/T9</f>
        <v>5572.2299312095893</v>
      </c>
    </row>
    <row r="12" spans="1:21">
      <c r="A12" t="s">
        <v>376</v>
      </c>
      <c r="D12" s="67">
        <f>D11*D10</f>
        <v>666600</v>
      </c>
      <c r="F12" s="67">
        <f>F11*F10</f>
        <v>354280</v>
      </c>
      <c r="H12" s="67">
        <f>H11*H10</f>
        <v>486090</v>
      </c>
      <c r="J12" s="67">
        <f>J11*J10</f>
        <v>929040</v>
      </c>
      <c r="L12" s="67">
        <f>L11*L10</f>
        <v>1929420</v>
      </c>
      <c r="N12" s="67">
        <f>N11*N10</f>
        <v>250880</v>
      </c>
      <c r="P12" s="67">
        <f>SUM(D12:O12)</f>
        <v>4616310</v>
      </c>
      <c r="R12" t="s">
        <v>1179</v>
      </c>
      <c r="T12" s="63">
        <f>1000*T7/'כפר סבא'!$E$3</f>
        <v>3562.6414195546026</v>
      </c>
      <c r="U12" s="3">
        <f>T10/T12</f>
        <v>2.9749343095863723</v>
      </c>
    </row>
    <row r="13" spans="1:21">
      <c r="R13" t="s">
        <v>1180</v>
      </c>
      <c r="T13" s="63">
        <f>1000*T8/'כפר סבא'!$E$3</f>
        <v>1873.0598229526418</v>
      </c>
    </row>
    <row r="14" spans="1:21">
      <c r="P14">
        <f>P12/P10</f>
        <v>137.1371279187214</v>
      </c>
    </row>
    <row r="15" spans="1:21">
      <c r="A15" t="s">
        <v>378</v>
      </c>
    </row>
    <row r="16" spans="1:21">
      <c r="A16" t="s">
        <v>379</v>
      </c>
      <c r="H16" s="63">
        <f>40.16*(H$11-H$11*$S$4)+H$11*$S$4*35.83</f>
        <v>4369.9699999999993</v>
      </c>
      <c r="J16" s="63">
        <f>52.28*(J$11-J$11*$S$4)+J$11*$S$4*35.83</f>
        <v>6076.2</v>
      </c>
      <c r="L16" s="63">
        <f>52.28*(L$11-L$11*$S$4)+L$11*$S$4*35.83</f>
        <v>6835.7250000000004</v>
      </c>
      <c r="N16" s="63">
        <f>52.28*(N$11-N$11*$S$4)+N$11*$S$4*35.83</f>
        <v>7088.9</v>
      </c>
    </row>
    <row r="17" spans="1:15">
      <c r="A17" t="s">
        <v>381</v>
      </c>
      <c r="H17" s="63">
        <f>36.28*(H$11-H$11*$S$4)+H$11*$S$4*35.83</f>
        <v>3985.8500000000004</v>
      </c>
      <c r="J17" s="63">
        <f>42.78*(J$11-J$11*$S$4)+J$11*$S$4*35.83</f>
        <v>5050.2</v>
      </c>
      <c r="L17" s="63">
        <f>42.78*(L$11-L$11*$S$4)+L$11*$S$4*35.83</f>
        <v>5681.4750000000004</v>
      </c>
      <c r="N17" s="63">
        <f>42.78*(N$11-N$11*$S$4)+N$11*$S$4*35.83</f>
        <v>5891.9</v>
      </c>
    </row>
    <row r="18" spans="1:15">
      <c r="A18" t="s">
        <v>382</v>
      </c>
      <c r="H18" s="63">
        <f>37.52*(H$11-H$11*$S$4)+H$11*$S$4*35.83</f>
        <v>4108.6100000000006</v>
      </c>
      <c r="J18" s="63">
        <f>44.89*(J$11-J$11*$S$4)+J$11*$S$4*35.83</f>
        <v>5278.08</v>
      </c>
      <c r="L18" s="63">
        <f>44.89*(L$11-L$11*$S$4)+L$11*$S$4*35.83</f>
        <v>5937.84</v>
      </c>
      <c r="N18" s="63">
        <f>44.89*(N$11-N$11*$S$4)+N$11*$S$4*35.83</f>
        <v>6157.76</v>
      </c>
    </row>
    <row r="19" spans="1:15">
      <c r="A19" t="s">
        <v>380</v>
      </c>
      <c r="D19" s="63">
        <f>57.27*140+48.15*(D$11-140-D$11*$S$5)+D$11*$S$5*35.83</f>
        <v>10783.599999999999</v>
      </c>
      <c r="F19" s="63">
        <f>57.27*140+48.15*(F$11-140-F$11*$S$5)+F$11*$S$5*35.83</f>
        <v>9357.58</v>
      </c>
      <c r="H19" s="63">
        <f>44.55*(H$11-H$11*$S$4)+H$11*$S$4*35.83</f>
        <v>4804.58</v>
      </c>
      <c r="J19" s="63">
        <f>57.27*(J$11-J$11*$S$4)+J$11*$S$4*35.83</f>
        <v>6615.1200000000008</v>
      </c>
      <c r="L19" s="63">
        <f>57.27*(L$11-L$11*$S$4)+L$11*$S$4*35.83</f>
        <v>7442.01</v>
      </c>
      <c r="N19" s="63">
        <f>57.27*(N$11-N$11*$S$4)+N$11*$S$4*35.83</f>
        <v>7717.64</v>
      </c>
    </row>
    <row r="20" spans="1:15">
      <c r="A20" t="s">
        <v>383</v>
      </c>
      <c r="D20" s="63">
        <f>46.21*140+37.09*(D$11-140-D$11*$S$5)+D$11*$S$5*35.83</f>
        <v>8682.2000000000007</v>
      </c>
      <c r="F20" s="63">
        <f>46.21*140+37.09*(F$11-140-F$11*$S$5)+F$11*$S$5*35.83</f>
        <v>7571.3900000000012</v>
      </c>
      <c r="H20" s="63">
        <f>36.28*(H$11-H$11*$S$4)+H$11*$S$4*35.83</f>
        <v>3985.8500000000004</v>
      </c>
      <c r="J20" s="63">
        <f>46.21*(J$11-J$11*$S$4)+J$11*$S$4*35.83</f>
        <v>5420.64</v>
      </c>
      <c r="L20" s="63">
        <f>46.21*(L$11-L$11*$S$4)+L$11*$S$4*35.83</f>
        <v>6098.22</v>
      </c>
      <c r="N20" s="63">
        <f>46.21*(N$11-N$11*$S$4)+N$11*$S$4*35.83</f>
        <v>6324.08</v>
      </c>
    </row>
    <row r="21" spans="1:15">
      <c r="A21" t="s">
        <v>384</v>
      </c>
      <c r="D21" s="63">
        <f>48.53*140+38.95*(D$11-140-D$11*$S$5)+D$11*$S$5*35.83</f>
        <v>9100</v>
      </c>
      <c r="F21" s="63">
        <f>48.53*140+38.95*(F$11-140-F$11*$S$5)+F$11*$S$5*35.83</f>
        <v>7936.18</v>
      </c>
      <c r="H21" s="63">
        <f>37.64*(H$11-H$11*$S$4)+H$11*$S$4*35.83</f>
        <v>4120.49</v>
      </c>
      <c r="J21" s="63">
        <f>48.53*(J$11-J$11*$S$4)+J$11*$S$4*35.83</f>
        <v>5671.2</v>
      </c>
      <c r="L21" s="63">
        <f>48.53*(L$11-L$11*$S$4)+L$11*$S$4*35.83</f>
        <v>6380.1</v>
      </c>
      <c r="N21" s="63">
        <f>48.53*(N$11-N$11*$S$4)+N$11*$S$4*35.83</f>
        <v>6616.4</v>
      </c>
    </row>
    <row r="23" spans="1:15">
      <c r="D23" s="101">
        <f>1-D24</f>
        <v>0</v>
      </c>
      <c r="F23" s="101">
        <f>1-F24</f>
        <v>0</v>
      </c>
      <c r="H23" s="101">
        <f>1-H24</f>
        <v>0.95</v>
      </c>
      <c r="J23" s="101">
        <f>1-J24</f>
        <v>0.85714285714285721</v>
      </c>
      <c r="L23" s="101">
        <f>1-L24</f>
        <v>0.86111111111111116</v>
      </c>
      <c r="N23" s="101">
        <f>1-N24</f>
        <v>0.85714285714285721</v>
      </c>
      <c r="O23" t="s">
        <v>385</v>
      </c>
    </row>
    <row r="24" spans="1:15">
      <c r="A24" t="s">
        <v>388</v>
      </c>
      <c r="D24" s="101">
        <v>1</v>
      </c>
      <c r="F24" s="101">
        <v>1</v>
      </c>
      <c r="H24" s="101">
        <v>0.05</v>
      </c>
      <c r="J24" s="101">
        <f>2*J7/J10</f>
        <v>0.14285714285714285</v>
      </c>
      <c r="L24" s="101">
        <f>5*L7/L10</f>
        <v>0.1388888888888889</v>
      </c>
      <c r="N24" s="101">
        <f>8/N9</f>
        <v>0.14285714285714285</v>
      </c>
    </row>
    <row r="25" spans="1:15">
      <c r="A25" t="s">
        <v>389</v>
      </c>
    </row>
    <row r="26" spans="1:15">
      <c r="D26" s="106" t="s">
        <v>390</v>
      </c>
      <c r="E26" s="106"/>
      <c r="F26" s="106" t="s">
        <v>391</v>
      </c>
      <c r="G26" s="106"/>
      <c r="H26" s="106" t="s">
        <v>392</v>
      </c>
      <c r="I26" s="106"/>
      <c r="J26" s="106" t="s">
        <v>393</v>
      </c>
      <c r="K26" s="106"/>
      <c r="L26" s="106" t="s">
        <v>394</v>
      </c>
      <c r="M26" s="106"/>
      <c r="N26" s="106" t="s">
        <v>15</v>
      </c>
    </row>
    <row r="27" spans="1:15">
      <c r="A27" t="s">
        <v>92</v>
      </c>
      <c r="D27" s="67">
        <f>D19</f>
        <v>10783.599999999999</v>
      </c>
      <c r="F27" s="67">
        <f>F19</f>
        <v>9357.58</v>
      </c>
      <c r="H27" s="67">
        <f>H16*$H$23+H19*$H$24</f>
        <v>4391.700499999999</v>
      </c>
      <c r="J27" s="67">
        <f>J16*$H$23+J19*$H$24</f>
        <v>6103.1459999999997</v>
      </c>
      <c r="L27" s="67">
        <f>L16*$H$23+L19*$H$24</f>
        <v>6866.0392499999998</v>
      </c>
      <c r="N27" s="67">
        <f>N16*$H$23+N19*$H$24</f>
        <v>7120.3369999999995</v>
      </c>
    </row>
    <row r="28" spans="1:15">
      <c r="A28" t="s">
        <v>93</v>
      </c>
      <c r="D28" s="67">
        <f>D20</f>
        <v>8682.2000000000007</v>
      </c>
      <c r="F28" s="67">
        <f>F20</f>
        <v>7571.3900000000012</v>
      </c>
      <c r="H28" s="67">
        <f>H17*$H$23+H20*$H$24</f>
        <v>3985.8500000000004</v>
      </c>
      <c r="J28" s="67">
        <f>J17*$H$23+J20*$H$24</f>
        <v>5068.7219999999998</v>
      </c>
      <c r="L28" s="67">
        <f>L17*$H$23+L20*$H$24</f>
        <v>5702.3122499999999</v>
      </c>
      <c r="N28" s="67">
        <f>N17*$H$23+N20*$H$24</f>
        <v>5913.5089999999991</v>
      </c>
    </row>
    <row r="29" spans="1:15">
      <c r="A29" t="s">
        <v>94</v>
      </c>
      <c r="D29" s="67">
        <f>D21</f>
        <v>9100</v>
      </c>
      <c r="F29" s="67">
        <f>F21</f>
        <v>7936.18</v>
      </c>
      <c r="H29" s="67">
        <f>H18*$H$23+H21*$H$24</f>
        <v>4109.2039999999997</v>
      </c>
      <c r="J29" s="67">
        <f>J18*$H$23+J21*$H$24</f>
        <v>5297.7359999999999</v>
      </c>
      <c r="L29" s="67">
        <f>L18*$H$23+L21*$H$24</f>
        <v>5959.9530000000004</v>
      </c>
      <c r="N29" s="67">
        <f>N18*$H$23+N21*$H$24</f>
        <v>6180.692</v>
      </c>
    </row>
    <row r="32" spans="1:15">
      <c r="A32" t="s">
        <v>92</v>
      </c>
      <c r="D32" s="68">
        <f>D27/$T$11</f>
        <v>1.9352395958397133</v>
      </c>
      <c r="F32" s="68">
        <f>F27/$T$11</f>
        <v>1.6793240974477712</v>
      </c>
      <c r="H32" s="68">
        <f>H27/$T$11</f>
        <v>0.78814057463825304</v>
      </c>
      <c r="J32" s="68">
        <f>J27/$T$11</f>
        <v>1.0952789234013469</v>
      </c>
      <c r="L32" s="68">
        <f>L27/$T$11</f>
        <v>1.2321887888265153</v>
      </c>
      <c r="N32" s="68">
        <f>N27/$T$11</f>
        <v>1.2778254106349045</v>
      </c>
    </row>
    <row r="33" spans="1:14">
      <c r="A33" t="s">
        <v>93</v>
      </c>
      <c r="D33" s="68">
        <f t="shared" ref="D33:F34" si="6">D28/$T$11</f>
        <v>1.558119479487329</v>
      </c>
      <c r="F33" s="68">
        <f t="shared" si="6"/>
        <v>1.3587719985482447</v>
      </c>
      <c r="H33" s="68">
        <f t="shared" ref="H33" si="7">H28/$T$11</f>
        <v>0.71530608916110783</v>
      </c>
      <c r="J33" s="68">
        <f t="shared" ref="J33" si="8">J28/$T$11</f>
        <v>0.90963977843242183</v>
      </c>
      <c r="L33" s="68">
        <f t="shared" ref="L33" si="9">L28/$T$11</f>
        <v>1.0233447507364746</v>
      </c>
      <c r="N33" s="68">
        <f t="shared" ref="N33" si="10">N28/$T$11</f>
        <v>1.0612464081711586</v>
      </c>
    </row>
    <row r="34" spans="1:14">
      <c r="A34" t="s">
        <v>94</v>
      </c>
      <c r="D34" s="68">
        <f t="shared" si="6"/>
        <v>1.6330984385679543</v>
      </c>
      <c r="F34" s="68">
        <f t="shared" si="6"/>
        <v>1.4242377105707944</v>
      </c>
      <c r="H34" s="68">
        <f t="shared" ref="H34" si="11">H29/$T$11</f>
        <v>0.73744336661068044</v>
      </c>
      <c r="J34" s="68">
        <f t="shared" ref="J34" si="12">J29/$T$11</f>
        <v>0.95073894390607039</v>
      </c>
      <c r="L34" s="68">
        <f t="shared" ref="L34" si="13">L29/$T$11</f>
        <v>1.0695813118943291</v>
      </c>
      <c r="N34" s="68">
        <f t="shared" ref="N34" si="14">N29/$T$11</f>
        <v>1.109195434557082</v>
      </c>
    </row>
    <row r="38" spans="1:14">
      <c r="A38" s="106" t="s">
        <v>259</v>
      </c>
      <c r="B38" s="69" t="s">
        <v>325</v>
      </c>
      <c r="C38" s="69" t="s">
        <v>261</v>
      </c>
      <c r="D38" s="69" t="s">
        <v>403</v>
      </c>
    </row>
    <row r="39" spans="1:14">
      <c r="A39" s="69" t="s">
        <v>66</v>
      </c>
      <c r="B39" t="s">
        <v>306</v>
      </c>
      <c r="C39" s="106">
        <v>2</v>
      </c>
      <c r="D39" s="69" t="s">
        <v>390</v>
      </c>
      <c r="E39" s="67">
        <f>D28</f>
        <v>8682.2000000000007</v>
      </c>
    </row>
    <row r="40" spans="1:14">
      <c r="A40" s="69" t="s">
        <v>65</v>
      </c>
      <c r="B40" t="s">
        <v>307</v>
      </c>
      <c r="C40" s="106">
        <v>2</v>
      </c>
      <c r="D40" s="69" t="s">
        <v>391</v>
      </c>
      <c r="E40" s="67">
        <f>F28</f>
        <v>7571.3900000000012</v>
      </c>
      <c r="H40" s="174" t="s">
        <v>1071</v>
      </c>
      <c r="I40" s="174" t="s">
        <v>1185</v>
      </c>
      <c r="J40" s="174" t="s">
        <v>1186</v>
      </c>
    </row>
    <row r="41" spans="1:14" ht="15" customHeight="1">
      <c r="A41" s="69" t="s">
        <v>64</v>
      </c>
      <c r="B41" t="s">
        <v>301</v>
      </c>
      <c r="C41" s="106">
        <v>2</v>
      </c>
      <c r="D41" s="69" t="s">
        <v>391</v>
      </c>
      <c r="E41" s="67">
        <f>F28</f>
        <v>7571.3900000000012</v>
      </c>
      <c r="H41" s="172" t="s">
        <v>390</v>
      </c>
      <c r="I41" s="173" t="s">
        <v>363</v>
      </c>
      <c r="J41" s="175">
        <f>D27/D11</f>
        <v>53.917999999999992</v>
      </c>
    </row>
    <row r="42" spans="1:14">
      <c r="A42" s="69" t="s">
        <v>63</v>
      </c>
      <c r="D42" s="69"/>
      <c r="H42" s="172" t="s">
        <v>391</v>
      </c>
      <c r="I42" s="173" t="s">
        <v>364</v>
      </c>
      <c r="J42" s="175">
        <f>F27/F11</f>
        <v>55.044588235294114</v>
      </c>
    </row>
    <row r="43" spans="1:14" ht="15" customHeight="1">
      <c r="A43" s="69" t="s">
        <v>62</v>
      </c>
      <c r="B43" t="s">
        <v>341</v>
      </c>
      <c r="C43" s="106">
        <v>3</v>
      </c>
      <c r="D43" s="69" t="s">
        <v>394</v>
      </c>
      <c r="E43" s="67">
        <f>L29</f>
        <v>5959.9530000000004</v>
      </c>
      <c r="H43" s="172" t="s">
        <v>392</v>
      </c>
      <c r="I43" s="173" t="s">
        <v>365</v>
      </c>
      <c r="J43" s="175">
        <f>H27/H11</f>
        <v>39.924549999999989</v>
      </c>
    </row>
    <row r="44" spans="1:14">
      <c r="A44" s="69" t="s">
        <v>61</v>
      </c>
      <c r="B44" t="s">
        <v>308</v>
      </c>
      <c r="C44" s="106">
        <v>1</v>
      </c>
      <c r="D44" s="69" t="s">
        <v>1177</v>
      </c>
      <c r="E44" s="67">
        <f>AVERAGE(J27,L27)</f>
        <v>6484.5926249999993</v>
      </c>
      <c r="H44" s="172" t="s">
        <v>393</v>
      </c>
      <c r="I44" s="173" t="s">
        <v>366</v>
      </c>
      <c r="J44" s="175">
        <f>J27/J11</f>
        <v>50.859549999999999</v>
      </c>
    </row>
    <row r="45" spans="1:14" ht="15" customHeight="1">
      <c r="A45" s="69" t="s">
        <v>60</v>
      </c>
      <c r="B45" t="s">
        <v>309</v>
      </c>
      <c r="C45" s="106">
        <v>2</v>
      </c>
      <c r="D45" s="69" t="s">
        <v>405</v>
      </c>
      <c r="E45" s="67">
        <f>AVERAGE(L27,D27)</f>
        <v>8824.8196250000001</v>
      </c>
      <c r="H45" s="172" t="s">
        <v>394</v>
      </c>
      <c r="I45" s="173" t="s">
        <v>367</v>
      </c>
      <c r="J45" s="175">
        <f>L27/L11</f>
        <v>50.859549999999999</v>
      </c>
    </row>
    <row r="46" spans="1:14">
      <c r="A46" s="69" t="s">
        <v>58</v>
      </c>
      <c r="B46" t="s">
        <v>310</v>
      </c>
      <c r="C46" s="106">
        <v>1</v>
      </c>
      <c r="D46" s="69" t="s">
        <v>390</v>
      </c>
      <c r="E46" s="67">
        <f>D27</f>
        <v>10783.599999999999</v>
      </c>
      <c r="H46" s="172" t="s">
        <v>15</v>
      </c>
      <c r="I46" s="173" t="s">
        <v>368</v>
      </c>
      <c r="J46" s="175">
        <f>N27/N11</f>
        <v>50.859549999999999</v>
      </c>
    </row>
    <row r="47" spans="1:14" ht="15" customHeight="1">
      <c r="A47" s="69" t="s">
        <v>56</v>
      </c>
      <c r="B47" t="s">
        <v>272</v>
      </c>
      <c r="C47" s="106">
        <v>1</v>
      </c>
      <c r="D47" s="69" t="s">
        <v>394</v>
      </c>
      <c r="E47" s="67">
        <f>L27</f>
        <v>6866.0392499999998</v>
      </c>
    </row>
    <row r="48" spans="1:14">
      <c r="A48" s="69" t="s">
        <v>55</v>
      </c>
      <c r="B48" t="s">
        <v>311</v>
      </c>
      <c r="C48" s="106">
        <v>1</v>
      </c>
      <c r="D48" s="69" t="s">
        <v>394</v>
      </c>
      <c r="E48" s="67">
        <f>L27</f>
        <v>6866.0392499999998</v>
      </c>
    </row>
    <row r="49" spans="1:5" ht="15" customHeight="1">
      <c r="A49" s="69" t="s">
        <v>54</v>
      </c>
      <c r="B49" t="s">
        <v>312</v>
      </c>
      <c r="C49" s="106">
        <v>1</v>
      </c>
      <c r="D49" s="69" t="s">
        <v>393</v>
      </c>
      <c r="E49" s="67">
        <f>J27</f>
        <v>6103.1459999999997</v>
      </c>
    </row>
    <row r="50" spans="1:5">
      <c r="A50" s="69" t="s">
        <v>53</v>
      </c>
      <c r="B50" t="s">
        <v>313</v>
      </c>
      <c r="C50" s="106">
        <v>1</v>
      </c>
      <c r="D50" s="69" t="s">
        <v>392</v>
      </c>
      <c r="E50" s="67">
        <f>H27</f>
        <v>4391.700499999999</v>
      </c>
    </row>
    <row r="51" spans="1:5" ht="15" customHeight="1">
      <c r="A51" s="69" t="s">
        <v>52</v>
      </c>
      <c r="B51" t="s">
        <v>314</v>
      </c>
      <c r="C51" s="106">
        <v>1</v>
      </c>
      <c r="D51" s="69" t="s">
        <v>393</v>
      </c>
      <c r="E51" s="67">
        <f>J27</f>
        <v>6103.1459999999997</v>
      </c>
    </row>
    <row r="52" spans="1:5">
      <c r="A52" s="69" t="s">
        <v>51</v>
      </c>
      <c r="B52" t="s">
        <v>280</v>
      </c>
      <c r="C52" s="106">
        <v>1</v>
      </c>
      <c r="D52" s="69" t="s">
        <v>393</v>
      </c>
      <c r="E52" s="67">
        <f>J27</f>
        <v>6103.1459999999997</v>
      </c>
    </row>
    <row r="53" spans="1:5">
      <c r="A53" s="69" t="s">
        <v>50</v>
      </c>
      <c r="B53" t="s">
        <v>315</v>
      </c>
      <c r="C53" s="106">
        <v>1</v>
      </c>
      <c r="D53" s="69" t="s">
        <v>393</v>
      </c>
      <c r="E53" s="67">
        <f>J27</f>
        <v>6103.1459999999997</v>
      </c>
    </row>
    <row r="54" spans="1:5">
      <c r="A54" s="69" t="s">
        <v>49</v>
      </c>
      <c r="B54" t="s">
        <v>316</v>
      </c>
      <c r="C54" s="106">
        <v>1</v>
      </c>
      <c r="D54" s="69" t="s">
        <v>393</v>
      </c>
      <c r="E54" s="67">
        <f>J27</f>
        <v>6103.1459999999997</v>
      </c>
    </row>
    <row r="55" spans="1:5">
      <c r="A55" s="69" t="s">
        <v>48</v>
      </c>
      <c r="B55" t="s">
        <v>314</v>
      </c>
      <c r="C55" s="106">
        <v>1</v>
      </c>
      <c r="D55" s="69" t="s">
        <v>393</v>
      </c>
      <c r="E55" s="67">
        <f>J27</f>
        <v>6103.1459999999997</v>
      </c>
    </row>
    <row r="56" spans="1:5">
      <c r="A56" s="69" t="s">
        <v>47</v>
      </c>
      <c r="B56" t="s">
        <v>282</v>
      </c>
      <c r="C56" s="106">
        <v>1</v>
      </c>
      <c r="D56" s="69" t="s">
        <v>393</v>
      </c>
      <c r="E56" s="67">
        <f>J27</f>
        <v>6103.1459999999997</v>
      </c>
    </row>
    <row r="57" spans="1:5">
      <c r="A57" s="69" t="s">
        <v>46</v>
      </c>
      <c r="B57" t="s">
        <v>317</v>
      </c>
      <c r="C57" s="106">
        <v>1</v>
      </c>
      <c r="D57" s="69" t="s">
        <v>1184</v>
      </c>
      <c r="E57" s="67">
        <f>AVERAGE(D27,J27,L27)</f>
        <v>7917.5950833333336</v>
      </c>
    </row>
    <row r="58" spans="1:5">
      <c r="A58" s="69" t="s">
        <v>45</v>
      </c>
      <c r="B58" t="s">
        <v>318</v>
      </c>
      <c r="C58" s="106">
        <v>1</v>
      </c>
      <c r="D58" s="69" t="s">
        <v>1184</v>
      </c>
      <c r="E58" s="67">
        <f>AVERAGE(D27,J27,L27)</f>
        <v>7917.5950833333336</v>
      </c>
    </row>
    <row r="59" spans="1:5">
      <c r="A59" s="69" t="s">
        <v>44</v>
      </c>
      <c r="B59" t="s">
        <v>280</v>
      </c>
      <c r="C59" s="106">
        <v>1</v>
      </c>
      <c r="D59" s="69" t="s">
        <v>392</v>
      </c>
      <c r="E59" s="67">
        <f>H27</f>
        <v>4391.700499999999</v>
      </c>
    </row>
    <row r="60" spans="1:5">
      <c r="A60" s="69" t="s">
        <v>43</v>
      </c>
      <c r="B60" t="s">
        <v>320</v>
      </c>
      <c r="C60" s="106">
        <v>1</v>
      </c>
      <c r="D60" s="69" t="s">
        <v>394</v>
      </c>
      <c r="E60" s="67">
        <f>L27</f>
        <v>6866.0392499999998</v>
      </c>
    </row>
    <row r="61" spans="1:5">
      <c r="A61" s="69" t="s">
        <v>42</v>
      </c>
      <c r="B61" t="s">
        <v>270</v>
      </c>
      <c r="C61" s="106">
        <v>1</v>
      </c>
      <c r="D61" s="69" t="s">
        <v>391</v>
      </c>
      <c r="E61" s="67">
        <f>F27</f>
        <v>9357.58</v>
      </c>
    </row>
    <row r="62" spans="1:5">
      <c r="A62" s="69" t="s">
        <v>40</v>
      </c>
      <c r="B62" t="s">
        <v>321</v>
      </c>
      <c r="C62" s="106">
        <v>2</v>
      </c>
      <c r="D62" s="69" t="s">
        <v>392</v>
      </c>
      <c r="E62" s="67">
        <f>H28</f>
        <v>3985.8500000000004</v>
      </c>
    </row>
    <row r="63" spans="1:5">
      <c r="A63" s="69" t="s">
        <v>39</v>
      </c>
      <c r="B63" t="s">
        <v>322</v>
      </c>
      <c r="C63" s="106">
        <v>2</v>
      </c>
      <c r="D63" s="69" t="s">
        <v>392</v>
      </c>
      <c r="E63" s="67">
        <f>H28</f>
        <v>3985.8500000000004</v>
      </c>
    </row>
    <row r="64" spans="1:5">
      <c r="A64" s="69" t="s">
        <v>36</v>
      </c>
      <c r="B64" t="s">
        <v>323</v>
      </c>
      <c r="C64" s="106">
        <v>1</v>
      </c>
      <c r="D64" s="69" t="s">
        <v>390</v>
      </c>
      <c r="E64" s="67">
        <f>D27</f>
        <v>10783.599999999999</v>
      </c>
    </row>
  </sheetData>
  <mergeCells count="6">
    <mergeCell ref="N5:O5"/>
    <mergeCell ref="D5:E5"/>
    <mergeCell ref="F5:G5"/>
    <mergeCell ref="H5:I5"/>
    <mergeCell ref="J5:K5"/>
    <mergeCell ref="L5:M5"/>
  </mergeCells>
  <conditionalFormatting sqref="D27:D29 L27:L29 N27:N29 J27:J29 H27:H29 F27:F29">
    <cfRule type="cellIs" dxfId="0" priority="1" operator="lessThan">
      <formula>$T$11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996C-2E49-4F9F-B4D9-1DA00E715E56}">
  <dimension ref="A1:P141"/>
  <sheetViews>
    <sheetView rightToLeft="1" zoomScale="70" zoomScaleNormal="70" workbookViewId="0">
      <selection activeCell="H25" sqref="H25"/>
    </sheetView>
  </sheetViews>
  <sheetFormatPr defaultRowHeight="15"/>
  <cols>
    <col min="1" max="1" width="30.7109375" bestFit="1" customWidth="1"/>
    <col min="2" max="2" width="57.5703125" bestFit="1" customWidth="1"/>
    <col min="4" max="4" width="26.7109375" bestFit="1" customWidth="1"/>
    <col min="5" max="5" width="42.85546875" bestFit="1" customWidth="1"/>
    <col min="6" max="6" width="14" bestFit="1" customWidth="1"/>
    <col min="9" max="9" width="9.7109375" bestFit="1" customWidth="1"/>
    <col min="10" max="10" width="20.7109375" bestFit="1" customWidth="1"/>
  </cols>
  <sheetData>
    <row r="1" spans="1:16">
      <c r="D1" t="s">
        <v>228</v>
      </c>
      <c r="E1" t="s">
        <v>229</v>
      </c>
    </row>
    <row r="2" spans="1:16">
      <c r="A2" s="49">
        <v>2</v>
      </c>
      <c r="B2" s="50" t="s">
        <v>107</v>
      </c>
      <c r="D2">
        <v>1128.7597836843631</v>
      </c>
      <c r="E2" t="s">
        <v>78</v>
      </c>
      <c r="F2">
        <v>100764</v>
      </c>
      <c r="I2" s="23" t="s">
        <v>78</v>
      </c>
      <c r="J2" s="50" t="s">
        <v>107</v>
      </c>
      <c r="K2" s="13">
        <f>D2</f>
        <v>1128.7597836843631</v>
      </c>
    </row>
    <row r="3" spans="1:16">
      <c r="A3" s="51">
        <v>21</v>
      </c>
      <c r="B3" s="52" t="s">
        <v>108</v>
      </c>
      <c r="D3">
        <v>605.98366637011566</v>
      </c>
      <c r="E3" t="s">
        <v>78</v>
      </c>
      <c r="F3">
        <v>100764</v>
      </c>
      <c r="I3" s="23" t="s">
        <v>76</v>
      </c>
      <c r="J3" t="s">
        <v>138</v>
      </c>
      <c r="K3" s="13">
        <f>D33</f>
        <v>5964.7768125973471</v>
      </c>
    </row>
    <row r="4" spans="1:16">
      <c r="A4" s="53">
        <v>212</v>
      </c>
      <c r="B4" s="54" t="s">
        <v>109</v>
      </c>
      <c r="D4">
        <v>549.02587990683628</v>
      </c>
      <c r="E4" t="s">
        <v>78</v>
      </c>
      <c r="F4">
        <v>100764</v>
      </c>
      <c r="I4" s="23" t="s">
        <v>75</v>
      </c>
      <c r="J4" t="s">
        <v>139</v>
      </c>
      <c r="K4" s="13">
        <f>D34</f>
        <v>4344.6167342489844</v>
      </c>
    </row>
    <row r="5" spans="1:16">
      <c r="A5" s="53">
        <v>213</v>
      </c>
      <c r="B5" s="54" t="s">
        <v>110</v>
      </c>
      <c r="D5">
        <v>1.3594698067753577</v>
      </c>
      <c r="E5" t="s">
        <v>78</v>
      </c>
      <c r="F5">
        <v>100764</v>
      </c>
      <c r="I5" s="23" t="s">
        <v>74</v>
      </c>
      <c r="J5" t="s">
        <v>234</v>
      </c>
      <c r="K5" s="13">
        <v>3144.804604665253</v>
      </c>
    </row>
    <row r="6" spans="1:16">
      <c r="A6" s="53">
        <v>214</v>
      </c>
      <c r="B6" s="54" t="s">
        <v>111</v>
      </c>
      <c r="D6">
        <v>-5.4478753286218371</v>
      </c>
      <c r="E6" t="s">
        <v>78</v>
      </c>
      <c r="F6">
        <v>100764</v>
      </c>
      <c r="I6" s="23" t="s">
        <v>73</v>
      </c>
      <c r="J6" t="s">
        <v>233</v>
      </c>
      <c r="K6" s="13">
        <v>3501.655890238133</v>
      </c>
    </row>
    <row r="7" spans="1:16">
      <c r="A7" s="53">
        <v>215</v>
      </c>
      <c r="B7" s="54" t="s">
        <v>112</v>
      </c>
      <c r="D7">
        <v>18.792670858365238</v>
      </c>
      <c r="E7" t="s">
        <v>78</v>
      </c>
      <c r="F7">
        <v>100764</v>
      </c>
      <c r="I7" s="23" t="s">
        <v>72</v>
      </c>
      <c r="J7" t="s">
        <v>72</v>
      </c>
      <c r="K7" s="13">
        <v>17.058571448319718</v>
      </c>
    </row>
    <row r="8" spans="1:16">
      <c r="A8" s="51">
        <v>22</v>
      </c>
      <c r="B8" s="52" t="s">
        <v>113</v>
      </c>
      <c r="D8">
        <v>48.401123561810891</v>
      </c>
      <c r="E8" t="s">
        <v>78</v>
      </c>
      <c r="F8">
        <v>100764</v>
      </c>
      <c r="I8" s="23" t="s">
        <v>71</v>
      </c>
      <c r="J8" t="s">
        <v>241</v>
      </c>
      <c r="K8" s="13">
        <f>D70</f>
        <v>405.8630994734595</v>
      </c>
    </row>
    <row r="9" spans="1:16">
      <c r="A9" s="53">
        <v>222</v>
      </c>
      <c r="B9" s="54" t="s">
        <v>114</v>
      </c>
      <c r="D9">
        <v>66.753965953278225</v>
      </c>
      <c r="E9" t="s">
        <v>78</v>
      </c>
      <c r="F9">
        <v>100764</v>
      </c>
      <c r="I9" s="25" t="s">
        <v>70</v>
      </c>
      <c r="J9" t="s">
        <v>242</v>
      </c>
      <c r="K9" s="13">
        <f>D69</f>
        <v>106.38989169675091</v>
      </c>
    </row>
    <row r="10" spans="1:16">
      <c r="A10" s="53">
        <v>226</v>
      </c>
      <c r="B10" s="54" t="s">
        <v>115</v>
      </c>
      <c r="D10">
        <v>0.49980507602035207</v>
      </c>
      <c r="E10" t="s">
        <v>78</v>
      </c>
      <c r="F10">
        <v>100764</v>
      </c>
      <c r="I10" s="25" t="s">
        <v>69</v>
      </c>
      <c r="J10" t="s">
        <v>243</v>
      </c>
      <c r="K10" s="13">
        <f>D57</f>
        <v>865.92215423080802</v>
      </c>
    </row>
    <row r="11" spans="1:16">
      <c r="A11" s="51">
        <v>23</v>
      </c>
      <c r="B11" s="52" t="s">
        <v>116</v>
      </c>
      <c r="D11">
        <v>62.845490258799067</v>
      </c>
      <c r="E11" t="s">
        <v>78</v>
      </c>
      <c r="F11">
        <v>100764</v>
      </c>
      <c r="I11" s="64" t="s">
        <v>162</v>
      </c>
      <c r="J11" t="s">
        <v>244</v>
      </c>
      <c r="K11" s="13">
        <f>D71</f>
        <v>1418.527525978333</v>
      </c>
    </row>
    <row r="12" spans="1:16">
      <c r="A12" s="53">
        <v>231</v>
      </c>
      <c r="B12" s="54" t="s">
        <v>117</v>
      </c>
      <c r="D12">
        <v>43.822909065464472</v>
      </c>
      <c r="E12" t="s">
        <v>78</v>
      </c>
      <c r="F12">
        <v>100764</v>
      </c>
      <c r="I12" s="64" t="s">
        <v>162</v>
      </c>
      <c r="J12" t="s">
        <v>245</v>
      </c>
      <c r="K12" s="13">
        <f>D72</f>
        <v>2593.1603773584907</v>
      </c>
    </row>
    <row r="13" spans="1:16">
      <c r="A13" s="53">
        <v>232</v>
      </c>
      <c r="B13" s="54" t="s">
        <v>118</v>
      </c>
      <c r="D13">
        <v>26.279750897150112</v>
      </c>
      <c r="E13" t="s">
        <v>78</v>
      </c>
      <c r="F13">
        <v>100764</v>
      </c>
      <c r="I13" s="23" t="s">
        <v>78</v>
      </c>
      <c r="J13" t="s">
        <v>246</v>
      </c>
      <c r="K13" s="13">
        <f>SUM(D50:D56,D58)</f>
        <v>267.6456182088985</v>
      </c>
    </row>
    <row r="14" spans="1:16">
      <c r="A14" s="53">
        <v>233</v>
      </c>
      <c r="B14" s="54" t="s">
        <v>119</v>
      </c>
      <c r="D14">
        <v>-7.2571697038155119</v>
      </c>
      <c r="E14" t="s">
        <v>78</v>
      </c>
      <c r="F14">
        <v>100764</v>
      </c>
      <c r="I14" s="23" t="s">
        <v>78</v>
      </c>
      <c r="J14" s="50" t="s">
        <v>252</v>
      </c>
      <c r="K14" s="13">
        <f>D96+D114+D138+D140</f>
        <v>396.30544087805754</v>
      </c>
    </row>
    <row r="15" spans="1:16">
      <c r="A15" s="53">
        <v>234</v>
      </c>
      <c r="B15" s="54" t="s">
        <v>120</v>
      </c>
      <c r="D15">
        <v>0</v>
      </c>
      <c r="E15" t="s">
        <v>78</v>
      </c>
      <c r="F15">
        <v>100764</v>
      </c>
      <c r="I15" s="23" t="s">
        <v>240</v>
      </c>
      <c r="J15" t="s">
        <v>247</v>
      </c>
      <c r="K15" s="13">
        <f>D75+D85</f>
        <v>501.01010101010098</v>
      </c>
    </row>
    <row r="16" spans="1:16" ht="48">
      <c r="A16" s="51">
        <v>24</v>
      </c>
      <c r="B16" s="52" t="s">
        <v>121</v>
      </c>
      <c r="D16">
        <v>339.56756864822717</v>
      </c>
      <c r="E16" t="s">
        <v>78</v>
      </c>
      <c r="F16">
        <v>100764</v>
      </c>
      <c r="I16" s="23" t="s">
        <v>78</v>
      </c>
      <c r="J16" t="s">
        <v>162</v>
      </c>
      <c r="K16" s="13">
        <f>D67+D68+D73+D74</f>
        <v>205.1599876048341</v>
      </c>
      <c r="N16" s="65" t="s">
        <v>253</v>
      </c>
      <c r="O16" s="65" t="s">
        <v>254</v>
      </c>
      <c r="P16" s="65" t="s">
        <v>255</v>
      </c>
    </row>
    <row r="17" spans="1:16">
      <c r="A17" s="53">
        <v>241</v>
      </c>
      <c r="B17" s="54" t="s">
        <v>122</v>
      </c>
      <c r="D17">
        <v>0</v>
      </c>
      <c r="E17" t="s">
        <v>78</v>
      </c>
      <c r="F17">
        <v>100764</v>
      </c>
      <c r="I17" s="23" t="s">
        <v>78</v>
      </c>
      <c r="J17" t="s">
        <v>172</v>
      </c>
      <c r="K17" s="13">
        <f>D76</f>
        <v>35.836023950659246</v>
      </c>
      <c r="N17" s="66">
        <v>17.92900768700207</v>
      </c>
      <c r="O17" s="66">
        <v>27.689201211527504</v>
      </c>
      <c r="P17" s="66">
        <v>7.0242605383900276</v>
      </c>
    </row>
    <row r="18" spans="1:16">
      <c r="A18" s="53">
        <v>242</v>
      </c>
      <c r="B18" s="54" t="s">
        <v>123</v>
      </c>
      <c r="D18">
        <v>45.352312598086748</v>
      </c>
      <c r="E18" t="s">
        <v>78</v>
      </c>
      <c r="F18">
        <v>100764</v>
      </c>
      <c r="I18" s="23" t="s">
        <v>78</v>
      </c>
      <c r="J18" t="s">
        <v>155</v>
      </c>
      <c r="K18" s="13">
        <f>D59</f>
        <v>1.7193294615100112</v>
      </c>
    </row>
    <row r="19" spans="1:16">
      <c r="A19" s="53">
        <v>243</v>
      </c>
      <c r="B19" s="54" t="s">
        <v>124</v>
      </c>
      <c r="D19">
        <v>67.643618988594454</v>
      </c>
      <c r="E19" t="s">
        <v>78</v>
      </c>
      <c r="F19">
        <v>100764</v>
      </c>
      <c r="I19" s="23" t="s">
        <v>78</v>
      </c>
      <c r="J19" t="s">
        <v>183</v>
      </c>
      <c r="K19" s="13">
        <f>D87</f>
        <v>6.8573256429992302</v>
      </c>
    </row>
    <row r="20" spans="1:16">
      <c r="A20" s="53">
        <v>244</v>
      </c>
      <c r="B20" s="54" t="s">
        <v>125</v>
      </c>
      <c r="D20">
        <v>24.710362958446208</v>
      </c>
      <c r="E20" t="s">
        <v>78</v>
      </c>
      <c r="F20">
        <v>100764</v>
      </c>
      <c r="I20" s="23" t="s">
        <v>78</v>
      </c>
      <c r="J20" s="50" t="s">
        <v>248</v>
      </c>
      <c r="K20" s="13">
        <f>D139</f>
        <v>347.86433291016505</v>
      </c>
    </row>
    <row r="21" spans="1:16">
      <c r="A21" s="53">
        <v>246</v>
      </c>
      <c r="B21" s="54" t="s">
        <v>126</v>
      </c>
      <c r="D21">
        <v>194.46415897799858</v>
      </c>
      <c r="E21" t="s">
        <v>78</v>
      </c>
      <c r="F21">
        <v>100764</v>
      </c>
      <c r="I21" s="23" t="s">
        <v>78</v>
      </c>
      <c r="J21" t="s">
        <v>249</v>
      </c>
      <c r="K21" s="13">
        <f>D141</f>
        <v>489.80897449994501</v>
      </c>
    </row>
    <row r="22" spans="1:16">
      <c r="A22" s="53">
        <v>247</v>
      </c>
      <c r="B22" s="54" t="s">
        <v>127</v>
      </c>
      <c r="D22">
        <v>0</v>
      </c>
      <c r="E22" t="s">
        <v>78</v>
      </c>
      <c r="F22">
        <v>100764</v>
      </c>
    </row>
    <row r="23" spans="1:16">
      <c r="A23" s="51">
        <v>25</v>
      </c>
      <c r="B23" s="52" t="s">
        <v>128</v>
      </c>
      <c r="D23">
        <v>37.075540539189717</v>
      </c>
      <c r="E23" t="s">
        <v>78</v>
      </c>
      <c r="F23">
        <v>100764</v>
      </c>
      <c r="I23" s="23" t="s">
        <v>71</v>
      </c>
      <c r="J23" s="62">
        <f>SUMIFS($K$2:$K$21,$I$2:$I$21,$I23)*P17/N17</f>
        <v>159.00981266726134</v>
      </c>
    </row>
    <row r="24" spans="1:16">
      <c r="A24" s="51">
        <v>26</v>
      </c>
      <c r="B24" s="52" t="s">
        <v>129</v>
      </c>
      <c r="D24">
        <v>45.662191745219367</v>
      </c>
      <c r="E24" t="s">
        <v>78</v>
      </c>
      <c r="F24">
        <v>100764</v>
      </c>
      <c r="I24" s="23" t="s">
        <v>76</v>
      </c>
      <c r="J24" s="62">
        <f t="shared" ref="J24:J33" si="0">SUMIFS($K$2:$K$21,$I$2:$I$21,$I24)</f>
        <v>5964.7768125973471</v>
      </c>
    </row>
    <row r="25" spans="1:16">
      <c r="A25">
        <v>269</v>
      </c>
      <c r="B25" s="54" t="s">
        <v>130</v>
      </c>
      <c r="D25">
        <v>-29.548476094323213</v>
      </c>
      <c r="E25" t="s">
        <v>78</v>
      </c>
      <c r="F25">
        <v>100764</v>
      </c>
      <c r="I25" s="23" t="s">
        <v>74</v>
      </c>
      <c r="J25" s="62">
        <f t="shared" si="0"/>
        <v>3144.804604665253</v>
      </c>
    </row>
    <row r="26" spans="1:16">
      <c r="A26" s="51">
        <v>27</v>
      </c>
      <c r="B26" s="52" t="s">
        <v>131</v>
      </c>
      <c r="D26">
        <v>0</v>
      </c>
      <c r="E26" t="s">
        <v>78</v>
      </c>
      <c r="F26">
        <v>100764</v>
      </c>
      <c r="I26" s="23" t="s">
        <v>70</v>
      </c>
      <c r="J26" s="62">
        <f t="shared" si="0"/>
        <v>106.38989169675091</v>
      </c>
    </row>
    <row r="27" spans="1:16">
      <c r="A27" s="53">
        <v>271</v>
      </c>
      <c r="B27" s="54" t="s">
        <v>132</v>
      </c>
      <c r="D27">
        <v>0</v>
      </c>
      <c r="E27" t="s">
        <v>78</v>
      </c>
      <c r="F27">
        <v>100764</v>
      </c>
      <c r="I27" s="23" t="s">
        <v>75</v>
      </c>
      <c r="J27" s="62">
        <f t="shared" si="0"/>
        <v>4344.6167342489844</v>
      </c>
    </row>
    <row r="28" spans="1:16">
      <c r="A28" s="53">
        <v>273</v>
      </c>
      <c r="B28" s="54" t="s">
        <v>133</v>
      </c>
      <c r="D28">
        <v>0</v>
      </c>
      <c r="E28" t="s">
        <v>78</v>
      </c>
      <c r="F28">
        <v>100764</v>
      </c>
      <c r="I28" s="23" t="s">
        <v>69</v>
      </c>
      <c r="J28" s="62">
        <f t="shared" si="0"/>
        <v>865.92215423080802</v>
      </c>
    </row>
    <row r="29" spans="1:16">
      <c r="A29" s="51">
        <v>28</v>
      </c>
      <c r="B29" s="52" t="s">
        <v>134</v>
      </c>
      <c r="D29">
        <v>-11.595477763672168</v>
      </c>
      <c r="E29" t="s">
        <v>78</v>
      </c>
      <c r="F29">
        <v>100764</v>
      </c>
      <c r="I29" s="23" t="s">
        <v>240</v>
      </c>
      <c r="J29" s="62">
        <f t="shared" si="0"/>
        <v>501.01010101010098</v>
      </c>
    </row>
    <row r="30" spans="1:16" ht="15.75" thickBot="1">
      <c r="A30" s="55">
        <v>29</v>
      </c>
      <c r="B30" s="56" t="s">
        <v>135</v>
      </c>
      <c r="D30">
        <v>0.81968032467337737</v>
      </c>
      <c r="E30" t="s">
        <v>78</v>
      </c>
      <c r="F30">
        <v>100764</v>
      </c>
      <c r="I30" s="23" t="s">
        <v>162</v>
      </c>
      <c r="J30" s="62">
        <f t="shared" si="0"/>
        <v>4011.6879033368236</v>
      </c>
    </row>
    <row r="31" spans="1:16">
      <c r="A31" s="57" t="s">
        <v>104</v>
      </c>
      <c r="B31" s="57"/>
      <c r="I31" s="23" t="s">
        <v>78</v>
      </c>
      <c r="J31" s="62">
        <f t="shared" si="0"/>
        <v>2879.9568168414316</v>
      </c>
    </row>
    <row r="32" spans="1:16">
      <c r="D32">
        <v>473.899692937564</v>
      </c>
      <c r="E32" t="s">
        <v>230</v>
      </c>
      <c r="I32" s="23" t="s">
        <v>72</v>
      </c>
      <c r="J32" s="62">
        <f t="shared" si="0"/>
        <v>17.058571448319718</v>
      </c>
    </row>
    <row r="33" spans="1:10">
      <c r="D33">
        <v>5964.7768125973471</v>
      </c>
      <c r="E33" t="s">
        <v>231</v>
      </c>
      <c r="F33" t="s">
        <v>232</v>
      </c>
      <c r="I33" s="23" t="s">
        <v>73</v>
      </c>
      <c r="J33" s="62">
        <f t="shared" si="0"/>
        <v>3501.655890238133</v>
      </c>
    </row>
    <row r="34" spans="1:10">
      <c r="D34">
        <v>4344.6167342489844</v>
      </c>
      <c r="E34" t="s">
        <v>75</v>
      </c>
      <c r="F34" t="s">
        <v>232</v>
      </c>
    </row>
    <row r="35" spans="1:10" ht="15.75" thickBot="1">
      <c r="D35">
        <v>5138.7793723387476</v>
      </c>
      <c r="E35" t="s">
        <v>233</v>
      </c>
    </row>
    <row r="36" spans="1:10">
      <c r="A36" s="58" t="s">
        <v>105</v>
      </c>
      <c r="B36" s="59"/>
      <c r="D36">
        <v>17.058571448319718</v>
      </c>
      <c r="E36" t="s">
        <v>72</v>
      </c>
    </row>
    <row r="37" spans="1:10" ht="15.75" thickBot="1">
      <c r="A37" s="60"/>
      <c r="B37" s="61"/>
    </row>
    <row r="38" spans="1:10">
      <c r="A38">
        <v>3</v>
      </c>
      <c r="B38" s="50" t="s">
        <v>105</v>
      </c>
      <c r="D38">
        <v>1885.6745869111046</v>
      </c>
      <c r="E38" t="s">
        <v>78</v>
      </c>
      <c r="F38">
        <v>100764</v>
      </c>
    </row>
    <row r="39" spans="1:10">
      <c r="A39">
        <v>31</v>
      </c>
      <c r="B39" s="52" t="s">
        <v>136</v>
      </c>
      <c r="D39">
        <v>6081.7297850562945</v>
      </c>
      <c r="E39" t="s">
        <v>230</v>
      </c>
      <c r="F39">
        <v>20050</v>
      </c>
    </row>
    <row r="40" spans="1:10">
      <c r="A40">
        <v>311</v>
      </c>
      <c r="B40" s="54" t="s">
        <v>137</v>
      </c>
      <c r="D40">
        <v>451.99590583418626</v>
      </c>
      <c r="E40" t="s">
        <v>230</v>
      </c>
      <c r="F40">
        <v>20050</v>
      </c>
    </row>
    <row r="41" spans="1:10">
      <c r="A41">
        <v>312</v>
      </c>
      <c r="B41" s="54" t="s">
        <v>138</v>
      </c>
      <c r="D41">
        <v>5132.8656462585031</v>
      </c>
      <c r="E41" t="s">
        <v>231</v>
      </c>
      <c r="F41">
        <v>4693</v>
      </c>
    </row>
    <row r="42" spans="1:10">
      <c r="A42">
        <v>313</v>
      </c>
      <c r="B42" s="54" t="s">
        <v>139</v>
      </c>
      <c r="D42">
        <v>2512.7722189523247</v>
      </c>
      <c r="E42" t="s">
        <v>75</v>
      </c>
      <c r="F42">
        <v>8972</v>
      </c>
    </row>
    <row r="43" spans="1:10">
      <c r="A43">
        <v>314</v>
      </c>
      <c r="B43" s="54" t="s">
        <v>140</v>
      </c>
      <c r="D43">
        <v>3144.804604665253</v>
      </c>
      <c r="E43" t="s">
        <v>234</v>
      </c>
      <c r="F43">
        <v>3411</v>
      </c>
    </row>
    <row r="44" spans="1:10">
      <c r="A44">
        <v>315</v>
      </c>
      <c r="B44" s="54" t="s">
        <v>141</v>
      </c>
      <c r="D44">
        <v>3501.655890238133</v>
      </c>
      <c r="E44" t="s">
        <v>233</v>
      </c>
      <c r="F44">
        <v>6385</v>
      </c>
    </row>
    <row r="45" spans="1:10">
      <c r="A45">
        <v>316</v>
      </c>
      <c r="B45" s="54" t="s">
        <v>142</v>
      </c>
      <c r="D45">
        <v>0</v>
      </c>
      <c r="E45" t="s">
        <v>72</v>
      </c>
      <c r="F45">
        <v>72814</v>
      </c>
    </row>
    <row r="46" spans="1:10">
      <c r="A46">
        <v>317</v>
      </c>
      <c r="B46" s="54" t="s">
        <v>143</v>
      </c>
      <c r="D46">
        <v>2293.1282672929769</v>
      </c>
      <c r="E46" t="s">
        <v>232</v>
      </c>
      <c r="F46">
        <v>13665</v>
      </c>
    </row>
    <row r="47" spans="1:10">
      <c r="A47">
        <v>318</v>
      </c>
      <c r="B47" s="54" t="s">
        <v>144</v>
      </c>
      <c r="D47">
        <v>17.058571448319718</v>
      </c>
      <c r="E47" t="s">
        <v>72</v>
      </c>
      <c r="F47">
        <v>72814</v>
      </c>
    </row>
    <row r="48" spans="1:10">
      <c r="A48">
        <v>319</v>
      </c>
      <c r="B48" s="54" t="s">
        <v>145</v>
      </c>
      <c r="D48">
        <v>2726.1146496815286</v>
      </c>
      <c r="E48" t="s">
        <v>235</v>
      </c>
      <c r="F48">
        <v>252</v>
      </c>
    </row>
    <row r="49" spans="1:6">
      <c r="A49">
        <v>32</v>
      </c>
      <c r="B49" s="52" t="s">
        <v>146</v>
      </c>
      <c r="D49">
        <v>359.33985745559232</v>
      </c>
      <c r="E49" t="s">
        <v>78</v>
      </c>
      <c r="F49">
        <v>100764</v>
      </c>
    </row>
    <row r="50" spans="1:6">
      <c r="A50">
        <v>321</v>
      </c>
      <c r="B50" s="54" t="s">
        <v>147</v>
      </c>
      <c r="D50">
        <v>32.037505372904569</v>
      </c>
      <c r="E50" t="s">
        <v>78</v>
      </c>
      <c r="F50">
        <v>100764</v>
      </c>
    </row>
    <row r="51" spans="1:6">
      <c r="A51">
        <v>322</v>
      </c>
      <c r="B51" s="54" t="s">
        <v>148</v>
      </c>
      <c r="D51">
        <v>0</v>
      </c>
      <c r="E51" t="s">
        <v>78</v>
      </c>
      <c r="F51">
        <v>100764</v>
      </c>
    </row>
    <row r="52" spans="1:6">
      <c r="A52">
        <v>323</v>
      </c>
      <c r="B52" s="54" t="s">
        <v>149</v>
      </c>
      <c r="D52">
        <v>28.74878797269065</v>
      </c>
      <c r="E52" t="s">
        <v>78</v>
      </c>
      <c r="F52">
        <v>100764</v>
      </c>
    </row>
    <row r="53" spans="1:6">
      <c r="A53">
        <v>324</v>
      </c>
      <c r="B53" s="54" t="s">
        <v>150</v>
      </c>
      <c r="D53">
        <v>34.776437189496093</v>
      </c>
      <c r="E53" t="s">
        <v>78</v>
      </c>
      <c r="F53">
        <v>100764</v>
      </c>
    </row>
    <row r="54" spans="1:6">
      <c r="A54">
        <v>325</v>
      </c>
      <c r="B54" s="54" t="s">
        <v>151</v>
      </c>
      <c r="D54">
        <v>12.765021641559791</v>
      </c>
      <c r="E54" t="s">
        <v>78</v>
      </c>
      <c r="F54">
        <v>100764</v>
      </c>
    </row>
    <row r="55" spans="1:6">
      <c r="A55">
        <v>326</v>
      </c>
      <c r="B55" s="54" t="s">
        <v>152</v>
      </c>
      <c r="D55">
        <v>40.414238447005665</v>
      </c>
      <c r="E55" t="s">
        <v>78</v>
      </c>
      <c r="F55">
        <v>100764</v>
      </c>
    </row>
    <row r="56" spans="1:6">
      <c r="A56">
        <v>327</v>
      </c>
      <c r="B56" s="54" t="s">
        <v>153</v>
      </c>
      <c r="D56">
        <v>23.240936034946373</v>
      </c>
      <c r="E56" t="s">
        <v>78</v>
      </c>
      <c r="F56">
        <v>100764</v>
      </c>
    </row>
    <row r="57" spans="1:6">
      <c r="A57">
        <v>328</v>
      </c>
      <c r="B57" s="54" t="s">
        <v>69</v>
      </c>
      <c r="D57">
        <v>865.92215423080802</v>
      </c>
      <c r="E57" t="s">
        <v>69</v>
      </c>
      <c r="F57">
        <v>10890</v>
      </c>
    </row>
    <row r="58" spans="1:6">
      <c r="A58">
        <v>329</v>
      </c>
      <c r="B58" s="54" t="s">
        <v>154</v>
      </c>
      <c r="D58">
        <v>95.662691550295378</v>
      </c>
      <c r="E58" t="s">
        <v>78</v>
      </c>
      <c r="F58">
        <v>100764</v>
      </c>
    </row>
    <row r="59" spans="1:6">
      <c r="A59">
        <v>33</v>
      </c>
      <c r="B59" s="52" t="s">
        <v>155</v>
      </c>
      <c r="D59">
        <v>1.7193294615100112</v>
      </c>
      <c r="E59" t="s">
        <v>78</v>
      </c>
      <c r="F59">
        <v>100764</v>
      </c>
    </row>
    <row r="60" spans="1:6">
      <c r="A60">
        <v>331</v>
      </c>
      <c r="B60" s="54" t="s">
        <v>156</v>
      </c>
      <c r="D60">
        <v>0</v>
      </c>
      <c r="E60" t="s">
        <v>78</v>
      </c>
      <c r="F60">
        <v>100764</v>
      </c>
    </row>
    <row r="61" spans="1:6">
      <c r="A61">
        <v>332</v>
      </c>
      <c r="B61" s="54" t="s">
        <v>157</v>
      </c>
      <c r="D61">
        <v>0</v>
      </c>
      <c r="E61" t="s">
        <v>78</v>
      </c>
      <c r="F61">
        <v>100764</v>
      </c>
    </row>
    <row r="62" spans="1:6">
      <c r="A62">
        <v>334</v>
      </c>
      <c r="B62" s="54" t="s">
        <v>158</v>
      </c>
      <c r="D62">
        <v>0</v>
      </c>
      <c r="E62" t="s">
        <v>78</v>
      </c>
      <c r="F62">
        <v>100764</v>
      </c>
    </row>
    <row r="63" spans="1:6">
      <c r="A63">
        <v>335</v>
      </c>
      <c r="B63" s="54" t="s">
        <v>159</v>
      </c>
      <c r="D63">
        <v>0</v>
      </c>
      <c r="E63" t="s">
        <v>78</v>
      </c>
      <c r="F63">
        <v>100764</v>
      </c>
    </row>
    <row r="64" spans="1:6">
      <c r="A64">
        <v>333</v>
      </c>
      <c r="B64" s="54" t="s">
        <v>160</v>
      </c>
      <c r="D64">
        <v>0</v>
      </c>
      <c r="E64" t="s">
        <v>78</v>
      </c>
      <c r="F64">
        <v>100764</v>
      </c>
    </row>
    <row r="65" spans="1:6">
      <c r="A65">
        <v>336</v>
      </c>
      <c r="B65" s="54" t="s">
        <v>161</v>
      </c>
      <c r="D65">
        <v>1.7193294615100112</v>
      </c>
      <c r="E65" t="s">
        <v>78</v>
      </c>
      <c r="F65">
        <v>100764</v>
      </c>
    </row>
    <row r="66" spans="1:6">
      <c r="A66">
        <v>34</v>
      </c>
      <c r="B66" s="52" t="s">
        <v>162</v>
      </c>
      <c r="D66">
        <v>3826.8368272960156</v>
      </c>
      <c r="E66" t="s">
        <v>162</v>
      </c>
      <c r="F66">
        <v>7760</v>
      </c>
    </row>
    <row r="67" spans="1:6">
      <c r="A67">
        <v>341</v>
      </c>
      <c r="B67" s="54" t="s">
        <v>163</v>
      </c>
      <c r="D67">
        <v>170.29358550165435</v>
      </c>
      <c r="E67" t="s">
        <v>78</v>
      </c>
      <c r="F67">
        <v>100764</v>
      </c>
    </row>
    <row r="68" spans="1:6">
      <c r="A68">
        <v>342</v>
      </c>
      <c r="B68" s="54" t="s">
        <v>164</v>
      </c>
      <c r="D68">
        <v>9.8461599976009353</v>
      </c>
      <c r="E68" t="s">
        <v>78</v>
      </c>
      <c r="F68">
        <v>100764</v>
      </c>
    </row>
    <row r="69" spans="1:6">
      <c r="A69">
        <v>343</v>
      </c>
      <c r="B69" s="54" t="s">
        <v>165</v>
      </c>
      <c r="D69">
        <v>106.38989169675091</v>
      </c>
      <c r="E69" t="s">
        <v>236</v>
      </c>
      <c r="F69">
        <v>27950</v>
      </c>
    </row>
    <row r="70" spans="1:6">
      <c r="A70">
        <v>344</v>
      </c>
      <c r="B70" s="54" t="s">
        <v>166</v>
      </c>
      <c r="D70">
        <v>405.8630994734595</v>
      </c>
      <c r="E70" t="s">
        <v>237</v>
      </c>
      <c r="F70" t="e">
        <v>#N/A</v>
      </c>
    </row>
    <row r="71" spans="1:6">
      <c r="A71">
        <v>345</v>
      </c>
      <c r="B71" s="54" t="s">
        <v>167</v>
      </c>
      <c r="D71">
        <v>1418.527525978333</v>
      </c>
      <c r="E71" t="s">
        <v>238</v>
      </c>
      <c r="F71">
        <v>4716</v>
      </c>
    </row>
    <row r="72" spans="1:6">
      <c r="A72">
        <v>346</v>
      </c>
      <c r="B72" s="54" t="s">
        <v>168</v>
      </c>
      <c r="D72">
        <v>2593.1603773584907</v>
      </c>
      <c r="E72" t="s">
        <v>239</v>
      </c>
      <c r="F72">
        <v>831</v>
      </c>
    </row>
    <row r="73" spans="1:6">
      <c r="A73">
        <v>347</v>
      </c>
      <c r="B73" s="54" t="s">
        <v>169</v>
      </c>
      <c r="D73">
        <v>4.9980507602035207</v>
      </c>
      <c r="E73" t="s">
        <v>78</v>
      </c>
      <c r="F73">
        <v>100764</v>
      </c>
    </row>
    <row r="74" spans="1:6">
      <c r="A74">
        <v>348</v>
      </c>
      <c r="B74" s="54" t="s">
        <v>170</v>
      </c>
      <c r="D74">
        <v>20.022191345375305</v>
      </c>
      <c r="E74" t="s">
        <v>78</v>
      </c>
      <c r="F74">
        <v>100764</v>
      </c>
    </row>
    <row r="75" spans="1:6">
      <c r="A75">
        <v>349</v>
      </c>
      <c r="B75" s="54" t="s">
        <v>171</v>
      </c>
      <c r="D75">
        <v>217.67676767676767</v>
      </c>
      <c r="E75" t="s">
        <v>240</v>
      </c>
      <c r="F75">
        <v>1970</v>
      </c>
    </row>
    <row r="76" spans="1:6">
      <c r="A76">
        <v>35</v>
      </c>
      <c r="B76" s="52" t="s">
        <v>172</v>
      </c>
      <c r="D76">
        <v>35.836023950659246</v>
      </c>
      <c r="E76" t="s">
        <v>78</v>
      </c>
      <c r="F76">
        <v>100764</v>
      </c>
    </row>
    <row r="77" spans="1:6">
      <c r="A77">
        <v>351</v>
      </c>
      <c r="B77" s="54" t="s">
        <v>173</v>
      </c>
      <c r="D77">
        <v>35.836023950659246</v>
      </c>
      <c r="E77" t="s">
        <v>78</v>
      </c>
      <c r="F77">
        <v>100764</v>
      </c>
    </row>
    <row r="78" spans="1:6">
      <c r="A78">
        <v>352</v>
      </c>
      <c r="B78" s="54" t="s">
        <v>174</v>
      </c>
      <c r="D78">
        <v>0</v>
      </c>
      <c r="E78" t="s">
        <v>78</v>
      </c>
      <c r="F78">
        <v>100764</v>
      </c>
    </row>
    <row r="79" spans="1:6">
      <c r="A79">
        <v>353</v>
      </c>
      <c r="B79" s="54" t="s">
        <v>175</v>
      </c>
      <c r="D79">
        <v>0</v>
      </c>
      <c r="E79" t="s">
        <v>78</v>
      </c>
      <c r="F79">
        <v>100764</v>
      </c>
    </row>
    <row r="80" spans="1:6">
      <c r="A80">
        <v>354</v>
      </c>
      <c r="B80" s="54" t="s">
        <v>176</v>
      </c>
      <c r="D80">
        <v>0</v>
      </c>
      <c r="E80" t="s">
        <v>78</v>
      </c>
      <c r="F80">
        <v>100764</v>
      </c>
    </row>
    <row r="81" spans="1:6">
      <c r="A81">
        <v>355</v>
      </c>
      <c r="B81" s="54" t="s">
        <v>177</v>
      </c>
      <c r="D81">
        <v>0</v>
      </c>
      <c r="E81" t="s">
        <v>78</v>
      </c>
      <c r="F81">
        <v>100764</v>
      </c>
    </row>
    <row r="82" spans="1:6">
      <c r="A82">
        <v>356</v>
      </c>
      <c r="B82" s="54" t="s">
        <v>178</v>
      </c>
      <c r="D82">
        <v>0</v>
      </c>
      <c r="E82" t="s">
        <v>78</v>
      </c>
      <c r="F82">
        <v>100764</v>
      </c>
    </row>
    <row r="83" spans="1:6">
      <c r="A83">
        <v>357</v>
      </c>
      <c r="B83" s="54" t="s">
        <v>179</v>
      </c>
      <c r="D83">
        <v>0</v>
      </c>
      <c r="E83" t="s">
        <v>78</v>
      </c>
      <c r="F83">
        <v>100764</v>
      </c>
    </row>
    <row r="84" spans="1:6">
      <c r="A84">
        <v>359</v>
      </c>
      <c r="B84" s="54" t="s">
        <v>180</v>
      </c>
      <c r="D84">
        <v>0</v>
      </c>
      <c r="E84" t="s">
        <v>78</v>
      </c>
      <c r="F84">
        <v>100764</v>
      </c>
    </row>
    <row r="85" spans="1:6">
      <c r="A85">
        <v>36</v>
      </c>
      <c r="B85" s="52" t="s">
        <v>181</v>
      </c>
      <c r="D85">
        <v>283.33333333333331</v>
      </c>
      <c r="E85" t="s">
        <v>240</v>
      </c>
      <c r="F85">
        <v>1970</v>
      </c>
    </row>
    <row r="86" spans="1:6">
      <c r="A86">
        <v>369</v>
      </c>
      <c r="B86" s="54" t="s">
        <v>182</v>
      </c>
      <c r="D86">
        <v>283.33333333333331</v>
      </c>
      <c r="E86" t="s">
        <v>240</v>
      </c>
      <c r="F86">
        <v>1970</v>
      </c>
    </row>
    <row r="87" spans="1:6">
      <c r="A87">
        <v>37</v>
      </c>
      <c r="B87" s="52" t="s">
        <v>183</v>
      </c>
      <c r="D87">
        <v>6.8573256429992302</v>
      </c>
      <c r="E87" t="s">
        <v>78</v>
      </c>
      <c r="F87">
        <v>100764</v>
      </c>
    </row>
    <row r="88" spans="1:6">
      <c r="A88">
        <v>379</v>
      </c>
      <c r="B88" s="54" t="s">
        <v>184</v>
      </c>
      <c r="D88">
        <v>0</v>
      </c>
      <c r="E88" t="s">
        <v>78</v>
      </c>
      <c r="F88">
        <v>100764</v>
      </c>
    </row>
    <row r="89" spans="1:6">
      <c r="A89" s="57" t="s">
        <v>104</v>
      </c>
      <c r="B89" s="57"/>
    </row>
    <row r="93" spans="1:6" ht="15.75" thickBot="1"/>
    <row r="94" spans="1:6">
      <c r="A94" s="58" t="s">
        <v>106</v>
      </c>
      <c r="B94" s="59"/>
    </row>
    <row r="95" spans="1:6" ht="15.75" thickBot="1">
      <c r="A95" s="60"/>
      <c r="B95" s="61"/>
    </row>
    <row r="96" spans="1:6">
      <c r="B96" s="50" t="s">
        <v>185</v>
      </c>
      <c r="D96">
        <v>616.59952618478792</v>
      </c>
      <c r="E96" t="s">
        <v>78</v>
      </c>
    </row>
    <row r="97" spans="2:5">
      <c r="B97" s="52" t="s">
        <v>186</v>
      </c>
      <c r="D97">
        <v>212.2572196843231</v>
      </c>
      <c r="E97" t="s">
        <v>78</v>
      </c>
    </row>
    <row r="98" spans="2:5">
      <c r="B98" s="54" t="s">
        <v>187</v>
      </c>
      <c r="D98">
        <v>45.492258019372443</v>
      </c>
      <c r="E98" t="s">
        <v>78</v>
      </c>
    </row>
    <row r="99" spans="2:5">
      <c r="B99" s="54" t="s">
        <v>188</v>
      </c>
      <c r="D99">
        <v>10.895750657243674</v>
      </c>
      <c r="E99" t="s">
        <v>78</v>
      </c>
    </row>
    <row r="100" spans="2:5">
      <c r="B100" s="54" t="s">
        <v>189</v>
      </c>
      <c r="D100">
        <v>103.85949479702916</v>
      </c>
      <c r="E100" t="s">
        <v>78</v>
      </c>
    </row>
    <row r="101" spans="2:5">
      <c r="B101" s="54" t="s">
        <v>190</v>
      </c>
      <c r="D101">
        <v>17.893021721528605</v>
      </c>
      <c r="E101" t="s">
        <v>78</v>
      </c>
    </row>
    <row r="102" spans="2:5">
      <c r="B102" s="54" t="s">
        <v>191</v>
      </c>
      <c r="D102">
        <v>0</v>
      </c>
      <c r="E102" t="s">
        <v>78</v>
      </c>
    </row>
    <row r="103" spans="2:5">
      <c r="B103" s="54" t="s">
        <v>192</v>
      </c>
      <c r="D103">
        <v>7.0672437749277783</v>
      </c>
      <c r="E103" t="s">
        <v>78</v>
      </c>
    </row>
    <row r="104" spans="2:5">
      <c r="B104" s="54" t="s">
        <v>193</v>
      </c>
      <c r="D104">
        <v>19.552374573916172</v>
      </c>
      <c r="E104" t="s">
        <v>78</v>
      </c>
    </row>
    <row r="105" spans="2:5">
      <c r="B105" s="54" t="s">
        <v>194</v>
      </c>
      <c r="D105">
        <v>0</v>
      </c>
      <c r="E105" t="s">
        <v>78</v>
      </c>
    </row>
    <row r="106" spans="2:5">
      <c r="B106" s="54" t="s">
        <v>195</v>
      </c>
      <c r="D106">
        <v>7.497076140305281</v>
      </c>
      <c r="E106" t="s">
        <v>78</v>
      </c>
    </row>
    <row r="107" spans="2:5">
      <c r="B107" s="52" t="s">
        <v>196</v>
      </c>
      <c r="D107">
        <v>172.48273173462348</v>
      </c>
      <c r="E107" t="s">
        <v>78</v>
      </c>
    </row>
    <row r="108" spans="2:5">
      <c r="B108" s="54" t="s">
        <v>197</v>
      </c>
      <c r="D108">
        <v>74.40098361638961</v>
      </c>
      <c r="E108" t="s">
        <v>78</v>
      </c>
    </row>
    <row r="109" spans="2:5">
      <c r="B109" s="54" t="s">
        <v>198</v>
      </c>
      <c r="D109">
        <v>0</v>
      </c>
      <c r="E109" t="s">
        <v>78</v>
      </c>
    </row>
    <row r="110" spans="2:5">
      <c r="B110" s="54" t="s">
        <v>199</v>
      </c>
      <c r="D110">
        <v>98.081748118233889</v>
      </c>
      <c r="E110" t="s">
        <v>78</v>
      </c>
    </row>
    <row r="111" spans="2:5">
      <c r="B111" s="54" t="s">
        <v>200</v>
      </c>
      <c r="D111">
        <v>0</v>
      </c>
      <c r="E111" t="s">
        <v>78</v>
      </c>
    </row>
    <row r="112" spans="2:5">
      <c r="B112" s="52" t="s">
        <v>201</v>
      </c>
      <c r="D112">
        <v>18.542768320355062</v>
      </c>
      <c r="E112" t="s">
        <v>78</v>
      </c>
    </row>
    <row r="113" spans="1:5">
      <c r="B113" s="52" t="s">
        <v>202</v>
      </c>
      <c r="D113">
        <v>213.31680644548626</v>
      </c>
      <c r="E113" t="s">
        <v>78</v>
      </c>
    </row>
    <row r="114" spans="1:5">
      <c r="A114">
        <v>4</v>
      </c>
      <c r="B114" s="50" t="s">
        <v>203</v>
      </c>
      <c r="D114">
        <v>-137.87622827097431</v>
      </c>
      <c r="E114" t="s">
        <v>78</v>
      </c>
    </row>
    <row r="115" spans="1:5">
      <c r="A115">
        <v>41</v>
      </c>
      <c r="B115" s="52" t="s">
        <v>204</v>
      </c>
      <c r="D115">
        <v>35.985965473465349</v>
      </c>
      <c r="E115" t="s">
        <v>78</v>
      </c>
    </row>
    <row r="116" spans="1:5">
      <c r="A116">
        <v>42</v>
      </c>
      <c r="B116" s="52" t="s">
        <v>205</v>
      </c>
      <c r="D116">
        <v>15.993762432651266</v>
      </c>
      <c r="E116" t="s">
        <v>78</v>
      </c>
    </row>
    <row r="117" spans="1:5">
      <c r="A117">
        <v>43</v>
      </c>
      <c r="B117" s="52" t="s">
        <v>206</v>
      </c>
      <c r="D117">
        <v>-30.078269474904786</v>
      </c>
      <c r="E117" t="s">
        <v>78</v>
      </c>
    </row>
    <row r="118" spans="1:5">
      <c r="A118">
        <v>431</v>
      </c>
      <c r="B118" s="54" t="s">
        <v>207</v>
      </c>
      <c r="D118">
        <v>5.5278441407850938</v>
      </c>
      <c r="E118" t="s">
        <v>78</v>
      </c>
    </row>
    <row r="119" spans="1:5">
      <c r="A119">
        <v>432</v>
      </c>
      <c r="B119" s="54" t="s">
        <v>208</v>
      </c>
      <c r="D119">
        <v>1.4994152280610562</v>
      </c>
      <c r="E119" t="s">
        <v>78</v>
      </c>
    </row>
    <row r="120" spans="1:5">
      <c r="A120">
        <v>433</v>
      </c>
      <c r="B120" s="54" t="s">
        <v>209</v>
      </c>
      <c r="D120">
        <v>-22.351282999630143</v>
      </c>
      <c r="E120" t="s">
        <v>78</v>
      </c>
    </row>
    <row r="121" spans="1:5">
      <c r="A121">
        <v>434</v>
      </c>
      <c r="B121" s="54" t="s">
        <v>210</v>
      </c>
      <c r="D121">
        <v>-23.990643648976899</v>
      </c>
      <c r="E121" t="s">
        <v>78</v>
      </c>
    </row>
    <row r="122" spans="1:5">
      <c r="A122">
        <v>435</v>
      </c>
      <c r="B122" s="54" t="s">
        <v>211</v>
      </c>
      <c r="D122">
        <v>1.0495906596427393</v>
      </c>
      <c r="E122" t="s">
        <v>78</v>
      </c>
    </row>
    <row r="123" spans="1:5">
      <c r="A123">
        <v>436</v>
      </c>
      <c r="B123" s="54" t="s">
        <v>212</v>
      </c>
      <c r="D123">
        <v>0</v>
      </c>
      <c r="E123" t="s">
        <v>78</v>
      </c>
    </row>
    <row r="124" spans="1:5">
      <c r="A124">
        <v>437</v>
      </c>
      <c r="B124" s="54" t="s">
        <v>213</v>
      </c>
      <c r="D124">
        <v>0</v>
      </c>
      <c r="E124" t="s">
        <v>78</v>
      </c>
    </row>
    <row r="125" spans="1:5">
      <c r="A125">
        <v>438</v>
      </c>
      <c r="B125" s="54" t="s">
        <v>214</v>
      </c>
      <c r="D125">
        <v>0</v>
      </c>
      <c r="E125" t="s">
        <v>78</v>
      </c>
    </row>
    <row r="126" spans="1:5">
      <c r="A126">
        <v>439</v>
      </c>
      <c r="B126" s="54" t="s">
        <v>215</v>
      </c>
      <c r="D126">
        <v>8.1868071452133666</v>
      </c>
      <c r="E126" t="s">
        <v>78</v>
      </c>
    </row>
    <row r="127" spans="1:5">
      <c r="A127">
        <v>44</v>
      </c>
      <c r="B127" s="52" t="s">
        <v>216</v>
      </c>
      <c r="D127">
        <v>-89.904937074540925</v>
      </c>
      <c r="E127" t="s">
        <v>78</v>
      </c>
    </row>
    <row r="128" spans="1:5">
      <c r="A128">
        <v>442</v>
      </c>
      <c r="B128" s="54" t="s">
        <v>217</v>
      </c>
      <c r="D128">
        <v>0</v>
      </c>
      <c r="E128" t="s">
        <v>78</v>
      </c>
    </row>
    <row r="129" spans="1:5">
      <c r="A129">
        <v>443</v>
      </c>
      <c r="B129" s="54" t="s">
        <v>218</v>
      </c>
      <c r="D129">
        <v>-89.904937074540925</v>
      </c>
      <c r="E129" t="s">
        <v>78</v>
      </c>
    </row>
    <row r="130" spans="1:5">
      <c r="A130">
        <v>444</v>
      </c>
      <c r="B130" s="54" t="s">
        <v>219</v>
      </c>
      <c r="D130">
        <v>0</v>
      </c>
      <c r="E130" t="s">
        <v>78</v>
      </c>
    </row>
    <row r="131" spans="1:5">
      <c r="A131">
        <v>445</v>
      </c>
      <c r="B131" s="54" t="s">
        <v>220</v>
      </c>
      <c r="D131">
        <v>0</v>
      </c>
      <c r="E131" t="s">
        <v>78</v>
      </c>
    </row>
    <row r="132" spans="1:5">
      <c r="A132">
        <v>45</v>
      </c>
      <c r="B132" s="52" t="s">
        <v>221</v>
      </c>
      <c r="D132">
        <v>0</v>
      </c>
      <c r="E132" t="s">
        <v>78</v>
      </c>
    </row>
    <row r="133" spans="1:5">
      <c r="A133">
        <v>46</v>
      </c>
      <c r="B133" s="52" t="s">
        <v>222</v>
      </c>
      <c r="D133">
        <v>-18.582752726436691</v>
      </c>
      <c r="E133" t="s">
        <v>78</v>
      </c>
    </row>
    <row r="134" spans="1:5">
      <c r="A134">
        <v>47</v>
      </c>
      <c r="B134" s="52" t="s">
        <v>223</v>
      </c>
      <c r="D134">
        <v>-51.289996901208532</v>
      </c>
      <c r="E134" t="s">
        <v>78</v>
      </c>
    </row>
    <row r="135" spans="1:5">
      <c r="A135">
        <v>48</v>
      </c>
      <c r="B135" s="52" t="s">
        <v>224</v>
      </c>
      <c r="D135">
        <v>0</v>
      </c>
      <c r="E135" t="s">
        <v>78</v>
      </c>
    </row>
    <row r="136" spans="1:5">
      <c r="A136">
        <v>482</v>
      </c>
      <c r="B136" s="54" t="s">
        <v>225</v>
      </c>
      <c r="D136">
        <v>0</v>
      </c>
      <c r="E136" t="s">
        <v>78</v>
      </c>
    </row>
    <row r="137" spans="1:5">
      <c r="A137">
        <v>5</v>
      </c>
      <c r="B137" s="50" t="s">
        <v>226</v>
      </c>
      <c r="D137">
        <v>631.90355761253113</v>
      </c>
      <c r="E137" t="s">
        <v>78</v>
      </c>
    </row>
    <row r="138" spans="1:5">
      <c r="A138">
        <v>51</v>
      </c>
      <c r="B138" s="52" t="s">
        <v>227</v>
      </c>
      <c r="D138">
        <v>-2.4990253801017603</v>
      </c>
      <c r="E138" t="s">
        <v>78</v>
      </c>
    </row>
    <row r="139" spans="1:5">
      <c r="A139">
        <v>591</v>
      </c>
      <c r="B139" s="52" t="s">
        <v>248</v>
      </c>
      <c r="D139">
        <v>347.86433291016505</v>
      </c>
      <c r="E139" t="s">
        <v>78</v>
      </c>
    </row>
    <row r="140" spans="1:5">
      <c r="A140">
        <v>594</v>
      </c>
      <c r="B140" s="54" t="s">
        <v>250</v>
      </c>
      <c r="D140">
        <v>-79.918831655654301</v>
      </c>
      <c r="E140" t="s">
        <v>78</v>
      </c>
    </row>
    <row r="141" spans="1:5">
      <c r="A141">
        <v>599</v>
      </c>
      <c r="B141" s="54" t="s">
        <v>251</v>
      </c>
      <c r="D141">
        <v>489.80897449994501</v>
      </c>
      <c r="E141" t="s">
        <v>78</v>
      </c>
    </row>
  </sheetData>
  <sortState xmlns:xlrd2="http://schemas.microsoft.com/office/spreadsheetml/2017/richdata2" ref="I23:I32">
    <sortCondition ref="I2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98656-7ECA-4831-974C-53F816A6E420}">
  <dimension ref="A1:AF6398"/>
  <sheetViews>
    <sheetView rightToLeft="1" topLeftCell="A415" workbookViewId="0"/>
  </sheetViews>
  <sheetFormatPr defaultRowHeight="15"/>
  <cols>
    <col min="1" max="1" width="16.85546875" bestFit="1" customWidth="1"/>
    <col min="2" max="2" width="19.140625" bestFit="1" customWidth="1"/>
    <col min="3" max="3" width="8.42578125" bestFit="1" customWidth="1"/>
    <col min="4" max="4" width="11.140625" bestFit="1" customWidth="1"/>
    <col min="5" max="5" width="12.5703125" bestFit="1" customWidth="1"/>
    <col min="6" max="6" width="13.7109375" bestFit="1" customWidth="1"/>
    <col min="7" max="7" width="10.5703125" bestFit="1" customWidth="1"/>
    <col min="8" max="8" width="9.85546875" bestFit="1" customWidth="1"/>
    <col min="9" max="9" width="7.85546875" bestFit="1" customWidth="1"/>
    <col min="10" max="10" width="15.28515625" bestFit="1" customWidth="1"/>
    <col min="11" max="11" width="28.85546875" bestFit="1" customWidth="1"/>
    <col min="12" max="12" width="6.5703125" bestFit="1" customWidth="1"/>
    <col min="19" max="19" width="41.28515625" style="149" customWidth="1"/>
    <col min="20" max="20" width="58.140625" style="160" customWidth="1"/>
    <col min="27" max="27" width="19.28515625" style="149" customWidth="1"/>
    <col min="31" max="31" width="15.28515625" bestFit="1" customWidth="1"/>
  </cols>
  <sheetData>
    <row r="1" spans="1:32" ht="15.75" thickBot="1">
      <c r="A1" t="s">
        <v>1079</v>
      </c>
      <c r="B1" t="s">
        <v>1078</v>
      </c>
    </row>
    <row r="2" spans="1:32" ht="15.75" thickBot="1">
      <c r="A2" t="s">
        <v>1077</v>
      </c>
      <c r="B2" t="s">
        <v>1076</v>
      </c>
      <c r="C2" t="s">
        <v>1075</v>
      </c>
      <c r="D2" t="s">
        <v>1074</v>
      </c>
      <c r="E2" s="163" t="s">
        <v>1073</v>
      </c>
      <c r="F2" t="s">
        <v>1072</v>
      </c>
      <c r="G2" t="s">
        <v>1071</v>
      </c>
      <c r="H2" t="s">
        <v>1070</v>
      </c>
      <c r="I2" t="s">
        <v>404</v>
      </c>
      <c r="J2" t="s">
        <v>1069</v>
      </c>
      <c r="K2" t="s">
        <v>1068</v>
      </c>
      <c r="L2" t="s">
        <v>259</v>
      </c>
      <c r="P2" s="155" t="s">
        <v>88</v>
      </c>
      <c r="Q2" s="155" t="s">
        <v>89</v>
      </c>
      <c r="R2" s="155" t="s">
        <v>1080</v>
      </c>
      <c r="S2" s="159" t="s">
        <v>1081</v>
      </c>
      <c r="T2" s="161" t="s">
        <v>1082</v>
      </c>
      <c r="AA2" t="s">
        <v>423</v>
      </c>
      <c r="AB2" s="168">
        <v>16</v>
      </c>
      <c r="AC2">
        <f>MATCH($AA2,$AE$2:$AE$425,0)</f>
        <v>16</v>
      </c>
      <c r="AE2" t="s">
        <v>689</v>
      </c>
      <c r="AF2" t="e">
        <f>MATCH($AE2,$AA$2:$AA$126,0)</f>
        <v>#N/A</v>
      </c>
    </row>
    <row r="3" spans="1:32" ht="15.75" thickBot="1">
      <c r="A3">
        <v>3842</v>
      </c>
      <c r="B3" t="s">
        <v>408</v>
      </c>
      <c r="C3">
        <v>1</v>
      </c>
      <c r="D3">
        <v>18</v>
      </c>
      <c r="E3">
        <v>1</v>
      </c>
      <c r="F3">
        <v>0</v>
      </c>
      <c r="G3">
        <v>0</v>
      </c>
      <c r="H3">
        <v>109</v>
      </c>
      <c r="I3">
        <v>1</v>
      </c>
      <c r="J3" t="s">
        <v>807</v>
      </c>
      <c r="L3">
        <f>VLOOKUP($J3,$AA$3:$AB$127,2,FALSE)</f>
        <v>45</v>
      </c>
      <c r="P3" s="156" t="s">
        <v>37</v>
      </c>
      <c r="Q3" s="156">
        <v>6900</v>
      </c>
      <c r="R3" s="156">
        <v>11</v>
      </c>
      <c r="S3" s="157" t="s">
        <v>1083</v>
      </c>
      <c r="T3" s="162" t="s">
        <v>556</v>
      </c>
      <c r="U3" t="s">
        <v>1096</v>
      </c>
      <c r="V3" t="s">
        <v>1097</v>
      </c>
      <c r="W3" t="s">
        <v>1098</v>
      </c>
      <c r="X3" t="s">
        <v>1099</v>
      </c>
      <c r="AA3" t="s">
        <v>423</v>
      </c>
      <c r="AB3" s="156">
        <v>32</v>
      </c>
      <c r="AC3">
        <f t="shared" ref="AC3:AC66" si="0">MATCH($AA3,$AE$2:$AE$425,0)</f>
        <v>16</v>
      </c>
      <c r="AE3" t="s">
        <v>1036</v>
      </c>
      <c r="AF3" t="e">
        <f t="shared" ref="AF3:AF66" si="1">MATCH($AE3,$AA$2:$AA$126,0)</f>
        <v>#N/A</v>
      </c>
    </row>
    <row r="4" spans="1:32" ht="15.75" thickBot="1">
      <c r="A4">
        <v>3913</v>
      </c>
      <c r="B4" t="s">
        <v>408</v>
      </c>
      <c r="C4">
        <v>1</v>
      </c>
      <c r="D4">
        <v>14</v>
      </c>
      <c r="E4">
        <v>1</v>
      </c>
      <c r="F4">
        <v>0</v>
      </c>
      <c r="G4">
        <v>0</v>
      </c>
      <c r="H4">
        <v>101</v>
      </c>
      <c r="I4">
        <v>1</v>
      </c>
      <c r="J4" t="s">
        <v>911</v>
      </c>
      <c r="L4" t="e">
        <f t="shared" ref="L4:L67" si="2">VLOOKUP($J4,$AA$3:$AB$127,2,FALSE)</f>
        <v>#N/A</v>
      </c>
      <c r="P4" s="156" t="s">
        <v>37</v>
      </c>
      <c r="Q4" s="156">
        <v>6900</v>
      </c>
      <c r="R4" s="156">
        <v>12</v>
      </c>
      <c r="S4" s="157" t="s">
        <v>1084</v>
      </c>
      <c r="T4" s="162" t="s">
        <v>845</v>
      </c>
      <c r="U4" t="s">
        <v>1100</v>
      </c>
      <c r="V4" t="s">
        <v>1101</v>
      </c>
      <c r="W4" t="s">
        <v>1102</v>
      </c>
      <c r="X4" t="s">
        <v>1103</v>
      </c>
      <c r="AA4" t="s">
        <v>423</v>
      </c>
      <c r="AB4" s="156">
        <v>54</v>
      </c>
      <c r="AC4">
        <f t="shared" si="0"/>
        <v>16</v>
      </c>
      <c r="AE4" t="s">
        <v>836</v>
      </c>
      <c r="AF4" t="e">
        <f t="shared" si="1"/>
        <v>#N/A</v>
      </c>
    </row>
    <row r="5" spans="1:32" ht="15.75" thickBot="1">
      <c r="A5">
        <v>593</v>
      </c>
      <c r="B5" t="s">
        <v>408</v>
      </c>
      <c r="C5">
        <v>2</v>
      </c>
      <c r="D5">
        <v>3</v>
      </c>
      <c r="E5">
        <v>16</v>
      </c>
      <c r="F5">
        <v>0</v>
      </c>
      <c r="G5">
        <v>0</v>
      </c>
      <c r="H5">
        <v>545</v>
      </c>
      <c r="I5">
        <v>7</v>
      </c>
      <c r="J5" t="s">
        <v>799</v>
      </c>
      <c r="L5" t="e">
        <f t="shared" si="2"/>
        <v>#N/A</v>
      </c>
      <c r="P5" s="156" t="s">
        <v>37</v>
      </c>
      <c r="Q5" s="156">
        <v>6900</v>
      </c>
      <c r="R5" s="156">
        <v>13</v>
      </c>
      <c r="S5" s="157" t="s">
        <v>1085</v>
      </c>
      <c r="T5" s="162" t="s">
        <v>1104</v>
      </c>
      <c r="U5" t="s">
        <v>1105</v>
      </c>
      <c r="V5" t="s">
        <v>1106</v>
      </c>
      <c r="W5" t="s">
        <v>1107</v>
      </c>
      <c r="X5" t="s">
        <v>1108</v>
      </c>
      <c r="AA5" t="s">
        <v>423</v>
      </c>
      <c r="AB5" s="156">
        <v>56</v>
      </c>
      <c r="AC5">
        <f t="shared" si="0"/>
        <v>16</v>
      </c>
      <c r="AE5" t="s">
        <v>911</v>
      </c>
      <c r="AF5" t="e">
        <f t="shared" si="1"/>
        <v>#N/A</v>
      </c>
    </row>
    <row r="6" spans="1:32" ht="15.75" thickBot="1">
      <c r="A6">
        <v>2253</v>
      </c>
      <c r="B6" t="s">
        <v>408</v>
      </c>
      <c r="C6">
        <v>1</v>
      </c>
      <c r="D6">
        <v>21</v>
      </c>
      <c r="E6">
        <v>8</v>
      </c>
      <c r="F6">
        <v>0</v>
      </c>
      <c r="G6">
        <v>0</v>
      </c>
      <c r="H6">
        <v>503</v>
      </c>
      <c r="I6">
        <v>5</v>
      </c>
      <c r="J6" t="s">
        <v>719</v>
      </c>
      <c r="L6" t="e">
        <f t="shared" si="2"/>
        <v>#N/A</v>
      </c>
      <c r="P6" s="156" t="s">
        <v>37</v>
      </c>
      <c r="Q6" s="156">
        <v>6900</v>
      </c>
      <c r="R6" s="156">
        <v>14</v>
      </c>
      <c r="S6" s="157" t="s">
        <v>1086</v>
      </c>
      <c r="T6" s="162" t="s">
        <v>1109</v>
      </c>
      <c r="U6" t="s">
        <v>1110</v>
      </c>
      <c r="V6" t="s">
        <v>1100</v>
      </c>
      <c r="W6" t="s">
        <v>1111</v>
      </c>
      <c r="X6" t="s">
        <v>1112</v>
      </c>
      <c r="AA6" t="s">
        <v>866</v>
      </c>
      <c r="AB6" s="156">
        <v>45</v>
      </c>
      <c r="AC6">
        <f t="shared" si="0"/>
        <v>27</v>
      </c>
      <c r="AE6" t="s">
        <v>810</v>
      </c>
      <c r="AF6" t="e">
        <f t="shared" si="1"/>
        <v>#N/A</v>
      </c>
    </row>
    <row r="7" spans="1:32" ht="15.75" thickBot="1">
      <c r="A7">
        <v>2917</v>
      </c>
      <c r="B7" t="s">
        <v>408</v>
      </c>
      <c r="C7">
        <v>1</v>
      </c>
      <c r="D7">
        <v>19</v>
      </c>
      <c r="E7">
        <v>7</v>
      </c>
      <c r="F7">
        <v>0</v>
      </c>
      <c r="G7">
        <v>0</v>
      </c>
      <c r="H7">
        <v>387</v>
      </c>
      <c r="I7">
        <v>3</v>
      </c>
      <c r="J7" t="s">
        <v>409</v>
      </c>
      <c r="L7">
        <f t="shared" si="2"/>
        <v>43</v>
      </c>
      <c r="P7" s="156" t="s">
        <v>37</v>
      </c>
      <c r="Q7" s="156">
        <v>6900</v>
      </c>
      <c r="R7" s="156">
        <v>15</v>
      </c>
      <c r="S7" s="157" t="s">
        <v>299</v>
      </c>
      <c r="T7" s="162" t="s">
        <v>419</v>
      </c>
      <c r="U7" t="s">
        <v>1113</v>
      </c>
      <c r="V7" t="s">
        <v>1114</v>
      </c>
      <c r="W7" t="s">
        <v>1115</v>
      </c>
      <c r="X7" t="s">
        <v>1116</v>
      </c>
      <c r="AA7" t="s">
        <v>932</v>
      </c>
      <c r="AB7" s="156">
        <v>52</v>
      </c>
      <c r="AC7">
        <f t="shared" si="0"/>
        <v>36</v>
      </c>
      <c r="AE7" t="s">
        <v>811</v>
      </c>
      <c r="AF7" t="e">
        <f t="shared" si="1"/>
        <v>#N/A</v>
      </c>
    </row>
    <row r="8" spans="1:32" ht="15.75" thickBot="1">
      <c r="A8">
        <v>4506</v>
      </c>
      <c r="B8" t="s">
        <v>390</v>
      </c>
      <c r="C8">
        <v>1</v>
      </c>
      <c r="D8">
        <v>26</v>
      </c>
      <c r="E8">
        <v>1</v>
      </c>
      <c r="F8">
        <v>0</v>
      </c>
      <c r="G8">
        <v>0</v>
      </c>
      <c r="H8">
        <v>112</v>
      </c>
      <c r="I8">
        <v>2</v>
      </c>
      <c r="J8" t="s">
        <v>817</v>
      </c>
      <c r="L8" t="e">
        <f t="shared" si="2"/>
        <v>#N/A</v>
      </c>
      <c r="P8" s="156" t="s">
        <v>37</v>
      </c>
      <c r="Q8" s="156">
        <v>6900</v>
      </c>
      <c r="R8" s="156">
        <v>16</v>
      </c>
      <c r="S8" s="157" t="s">
        <v>1087</v>
      </c>
      <c r="T8" s="162" t="s">
        <v>597</v>
      </c>
      <c r="U8" t="s">
        <v>1117</v>
      </c>
      <c r="V8" t="s">
        <v>1111</v>
      </c>
      <c r="W8" t="s">
        <v>1118</v>
      </c>
      <c r="X8" t="s">
        <v>1119</v>
      </c>
      <c r="AA8" t="s">
        <v>282</v>
      </c>
      <c r="AB8" s="156">
        <v>37</v>
      </c>
      <c r="AC8">
        <f t="shared" si="0"/>
        <v>39</v>
      </c>
      <c r="AE8" t="s">
        <v>1029</v>
      </c>
      <c r="AF8" t="e">
        <f t="shared" si="1"/>
        <v>#N/A</v>
      </c>
    </row>
    <row r="9" spans="1:32" ht="15.75" thickBot="1">
      <c r="A9">
        <v>5834</v>
      </c>
      <c r="B9" t="s">
        <v>408</v>
      </c>
      <c r="C9">
        <v>2</v>
      </c>
      <c r="D9">
        <v>2</v>
      </c>
      <c r="E9">
        <v>2</v>
      </c>
      <c r="F9">
        <v>0</v>
      </c>
      <c r="G9">
        <v>0</v>
      </c>
      <c r="H9">
        <v>221</v>
      </c>
      <c r="I9">
        <v>2</v>
      </c>
      <c r="J9" t="s">
        <v>972</v>
      </c>
      <c r="L9" t="e">
        <f t="shared" si="2"/>
        <v>#N/A</v>
      </c>
      <c r="P9" s="156" t="s">
        <v>37</v>
      </c>
      <c r="Q9" s="156">
        <v>6900</v>
      </c>
      <c r="R9" s="156">
        <v>21</v>
      </c>
      <c r="S9" s="157" t="s">
        <v>1088</v>
      </c>
      <c r="T9" s="162" t="s">
        <v>541</v>
      </c>
      <c r="U9" t="s">
        <v>1120</v>
      </c>
      <c r="V9" t="s">
        <v>1121</v>
      </c>
      <c r="W9" t="s">
        <v>1122</v>
      </c>
      <c r="X9" t="s">
        <v>1123</v>
      </c>
      <c r="AA9" t="s">
        <v>282</v>
      </c>
      <c r="AB9" s="156">
        <v>41</v>
      </c>
      <c r="AC9">
        <f t="shared" si="0"/>
        <v>39</v>
      </c>
      <c r="AE9" t="s">
        <v>1028</v>
      </c>
      <c r="AF9" t="e">
        <f t="shared" si="1"/>
        <v>#N/A</v>
      </c>
    </row>
    <row r="10" spans="1:32" ht="15.75" thickBot="1">
      <c r="A10">
        <v>261</v>
      </c>
      <c r="B10" t="s">
        <v>408</v>
      </c>
      <c r="C10">
        <v>2</v>
      </c>
      <c r="D10">
        <v>19</v>
      </c>
      <c r="E10">
        <v>2</v>
      </c>
      <c r="F10">
        <v>0</v>
      </c>
      <c r="G10">
        <v>0</v>
      </c>
      <c r="H10">
        <v>448</v>
      </c>
      <c r="I10">
        <v>1</v>
      </c>
      <c r="J10" t="s">
        <v>879</v>
      </c>
      <c r="L10" t="e">
        <f t="shared" si="2"/>
        <v>#N/A</v>
      </c>
      <c r="P10" s="156" t="s">
        <v>37</v>
      </c>
      <c r="Q10" s="156">
        <v>6900</v>
      </c>
      <c r="R10" s="156">
        <v>22</v>
      </c>
      <c r="S10" s="157" t="s">
        <v>1089</v>
      </c>
      <c r="T10" s="162" t="s">
        <v>1124</v>
      </c>
      <c r="U10" t="s">
        <v>1125</v>
      </c>
      <c r="V10" t="s">
        <v>1126</v>
      </c>
      <c r="W10" t="s">
        <v>1120</v>
      </c>
      <c r="X10" t="s">
        <v>1127</v>
      </c>
      <c r="AA10" t="s">
        <v>472</v>
      </c>
      <c r="AB10" s="156">
        <v>12</v>
      </c>
      <c r="AC10">
        <f t="shared" si="0"/>
        <v>41</v>
      </c>
      <c r="AE10" t="s">
        <v>918</v>
      </c>
      <c r="AF10">
        <f t="shared" si="1"/>
        <v>101</v>
      </c>
    </row>
    <row r="11" spans="1:32" ht="15.75" thickBot="1">
      <c r="A11">
        <v>1589</v>
      </c>
      <c r="B11" t="s">
        <v>408</v>
      </c>
      <c r="C11">
        <v>1</v>
      </c>
      <c r="D11">
        <v>7</v>
      </c>
      <c r="E11">
        <v>2</v>
      </c>
      <c r="F11">
        <v>0</v>
      </c>
      <c r="G11">
        <v>0</v>
      </c>
      <c r="H11">
        <v>403</v>
      </c>
      <c r="I11">
        <v>1</v>
      </c>
      <c r="J11" t="s">
        <v>956</v>
      </c>
      <c r="L11" t="e">
        <f t="shared" si="2"/>
        <v>#N/A</v>
      </c>
      <c r="P11" s="156" t="s">
        <v>37</v>
      </c>
      <c r="Q11" s="156">
        <v>6900</v>
      </c>
      <c r="R11" s="156">
        <v>31</v>
      </c>
      <c r="S11" s="157" t="s">
        <v>272</v>
      </c>
      <c r="T11" s="162" t="s">
        <v>764</v>
      </c>
      <c r="U11" t="s">
        <v>1128</v>
      </c>
      <c r="V11" t="s">
        <v>1129</v>
      </c>
      <c r="W11" t="s">
        <v>1120</v>
      </c>
      <c r="X11" t="s">
        <v>1130</v>
      </c>
      <c r="AA11" t="s">
        <v>776</v>
      </c>
      <c r="AB11" s="156">
        <v>42</v>
      </c>
      <c r="AC11">
        <f t="shared" si="0"/>
        <v>45</v>
      </c>
      <c r="AE11" t="s">
        <v>831</v>
      </c>
      <c r="AF11" t="e">
        <f t="shared" si="1"/>
        <v>#N/A</v>
      </c>
    </row>
    <row r="12" spans="1:32" ht="15.75" thickBot="1">
      <c r="A12">
        <v>3510</v>
      </c>
      <c r="B12" t="s">
        <v>408</v>
      </c>
      <c r="C12">
        <v>3</v>
      </c>
      <c r="D12">
        <v>5</v>
      </c>
      <c r="E12">
        <v>4</v>
      </c>
      <c r="F12">
        <v>0</v>
      </c>
      <c r="G12">
        <v>0</v>
      </c>
      <c r="H12">
        <v>375</v>
      </c>
      <c r="I12">
        <v>2</v>
      </c>
      <c r="J12" t="s">
        <v>721</v>
      </c>
      <c r="L12" t="e">
        <f t="shared" si="2"/>
        <v>#N/A</v>
      </c>
      <c r="P12" s="156" t="s">
        <v>37</v>
      </c>
      <c r="Q12" s="156">
        <v>6900</v>
      </c>
      <c r="R12" s="156">
        <v>32</v>
      </c>
      <c r="S12" s="157" t="s">
        <v>269</v>
      </c>
      <c r="T12" s="162" t="s">
        <v>451</v>
      </c>
      <c r="U12" t="s">
        <v>1120</v>
      </c>
      <c r="V12" t="s">
        <v>1118</v>
      </c>
      <c r="W12" t="s">
        <v>1131</v>
      </c>
      <c r="X12" t="s">
        <v>1111</v>
      </c>
      <c r="AA12" t="s">
        <v>445</v>
      </c>
      <c r="AB12" s="156">
        <v>37</v>
      </c>
      <c r="AC12">
        <f t="shared" si="0"/>
        <v>53</v>
      </c>
      <c r="AE12" t="s">
        <v>880</v>
      </c>
      <c r="AF12" t="e">
        <f t="shared" si="1"/>
        <v>#N/A</v>
      </c>
    </row>
    <row r="13" spans="1:32" ht="15.75" thickBot="1">
      <c r="A13">
        <v>4838</v>
      </c>
      <c r="B13" t="s">
        <v>408</v>
      </c>
      <c r="C13">
        <v>2</v>
      </c>
      <c r="D13">
        <v>16</v>
      </c>
      <c r="E13">
        <v>2</v>
      </c>
      <c r="F13">
        <v>0</v>
      </c>
      <c r="G13">
        <v>0</v>
      </c>
      <c r="H13">
        <v>411</v>
      </c>
      <c r="I13">
        <v>2</v>
      </c>
      <c r="J13" t="s">
        <v>869</v>
      </c>
      <c r="L13" t="e">
        <f t="shared" si="2"/>
        <v>#N/A</v>
      </c>
      <c r="P13" s="156" t="s">
        <v>37</v>
      </c>
      <c r="Q13" s="156">
        <v>6900</v>
      </c>
      <c r="R13" s="156">
        <v>33</v>
      </c>
      <c r="S13" s="157" t="s">
        <v>320</v>
      </c>
      <c r="T13" s="162" t="s">
        <v>451</v>
      </c>
      <c r="U13" t="s">
        <v>1132</v>
      </c>
      <c r="V13" t="s">
        <v>1129</v>
      </c>
      <c r="W13" t="s">
        <v>1133</v>
      </c>
      <c r="X13" t="s">
        <v>1120</v>
      </c>
      <c r="AA13" s="165" t="s">
        <v>445</v>
      </c>
      <c r="AB13" s="156">
        <v>41</v>
      </c>
      <c r="AC13">
        <f t="shared" si="0"/>
        <v>53</v>
      </c>
      <c r="AE13" t="s">
        <v>682</v>
      </c>
      <c r="AF13" t="e">
        <f t="shared" si="1"/>
        <v>#N/A</v>
      </c>
    </row>
    <row r="14" spans="1:32" ht="15.75" thickBot="1">
      <c r="A14">
        <v>925</v>
      </c>
      <c r="B14" t="s">
        <v>408</v>
      </c>
      <c r="C14">
        <v>2</v>
      </c>
      <c r="D14">
        <v>12</v>
      </c>
      <c r="E14">
        <v>2</v>
      </c>
      <c r="F14">
        <v>0</v>
      </c>
      <c r="G14">
        <v>0</v>
      </c>
      <c r="H14">
        <v>430</v>
      </c>
      <c r="I14">
        <v>1</v>
      </c>
      <c r="J14" t="s">
        <v>267</v>
      </c>
      <c r="L14" t="e">
        <f t="shared" si="2"/>
        <v>#N/A</v>
      </c>
      <c r="P14" s="156" t="s">
        <v>37</v>
      </c>
      <c r="Q14" s="156">
        <v>6900</v>
      </c>
      <c r="R14" s="156">
        <v>34</v>
      </c>
      <c r="S14" s="157" t="s">
        <v>279</v>
      </c>
      <c r="T14" s="162" t="s">
        <v>637</v>
      </c>
      <c r="U14" t="s">
        <v>1134</v>
      </c>
      <c r="V14" t="s">
        <v>1120</v>
      </c>
      <c r="W14" t="s">
        <v>1135</v>
      </c>
      <c r="X14" t="s">
        <v>1136</v>
      </c>
      <c r="AA14" t="s">
        <v>445</v>
      </c>
      <c r="AB14" s="156">
        <v>42</v>
      </c>
      <c r="AC14">
        <f t="shared" si="0"/>
        <v>53</v>
      </c>
      <c r="AE14" t="s">
        <v>1041</v>
      </c>
      <c r="AF14" t="e">
        <f t="shared" si="1"/>
        <v>#N/A</v>
      </c>
    </row>
    <row r="15" spans="1:32" ht="15.75" thickBot="1">
      <c r="A15">
        <v>1921</v>
      </c>
      <c r="B15" t="s">
        <v>408</v>
      </c>
      <c r="C15">
        <v>2</v>
      </c>
      <c r="D15">
        <v>31</v>
      </c>
      <c r="E15">
        <v>2</v>
      </c>
      <c r="F15">
        <v>0</v>
      </c>
      <c r="G15">
        <v>0</v>
      </c>
      <c r="H15">
        <v>339</v>
      </c>
      <c r="I15">
        <v>2</v>
      </c>
      <c r="J15" t="s">
        <v>462</v>
      </c>
      <c r="L15" t="e">
        <f t="shared" si="2"/>
        <v>#N/A</v>
      </c>
      <c r="P15" s="156" t="s">
        <v>37</v>
      </c>
      <c r="Q15" s="156">
        <v>6900</v>
      </c>
      <c r="R15" s="156">
        <v>35</v>
      </c>
      <c r="S15" s="157" t="s">
        <v>1090</v>
      </c>
      <c r="T15" s="162" t="s">
        <v>918</v>
      </c>
      <c r="U15" t="s">
        <v>1137</v>
      </c>
      <c r="V15" t="s">
        <v>1133</v>
      </c>
      <c r="W15" t="s">
        <v>1138</v>
      </c>
      <c r="X15" t="s">
        <v>1139</v>
      </c>
      <c r="AA15" t="s">
        <v>419</v>
      </c>
      <c r="AB15" s="156">
        <v>16</v>
      </c>
      <c r="AC15">
        <f t="shared" si="0"/>
        <v>54</v>
      </c>
      <c r="AE15" t="s">
        <v>719</v>
      </c>
      <c r="AF15" t="e">
        <f t="shared" si="1"/>
        <v>#N/A</v>
      </c>
    </row>
    <row r="16" spans="1:32">
      <c r="A16">
        <v>2585</v>
      </c>
      <c r="B16" t="s">
        <v>408</v>
      </c>
      <c r="C16">
        <v>1</v>
      </c>
      <c r="D16">
        <v>8</v>
      </c>
      <c r="E16">
        <v>1</v>
      </c>
      <c r="F16">
        <v>0</v>
      </c>
      <c r="G16">
        <v>0</v>
      </c>
      <c r="H16">
        <v>349</v>
      </c>
      <c r="I16">
        <v>1</v>
      </c>
      <c r="J16" t="s">
        <v>1008</v>
      </c>
      <c r="L16" t="e">
        <f t="shared" si="2"/>
        <v>#N/A</v>
      </c>
      <c r="AA16" t="s">
        <v>419</v>
      </c>
      <c r="AB16" s="156">
        <v>32</v>
      </c>
      <c r="AC16">
        <f t="shared" si="0"/>
        <v>54</v>
      </c>
      <c r="AE16" t="s">
        <v>1026</v>
      </c>
      <c r="AF16" t="e">
        <f t="shared" si="1"/>
        <v>#N/A</v>
      </c>
    </row>
    <row r="17" spans="1:32">
      <c r="A17">
        <v>4174</v>
      </c>
      <c r="B17" t="s">
        <v>408</v>
      </c>
      <c r="C17">
        <v>2</v>
      </c>
      <c r="D17">
        <v>13</v>
      </c>
      <c r="E17">
        <v>2</v>
      </c>
      <c r="F17">
        <v>0</v>
      </c>
      <c r="G17">
        <v>0</v>
      </c>
      <c r="H17">
        <v>291</v>
      </c>
      <c r="I17">
        <v>2</v>
      </c>
      <c r="J17" t="s">
        <v>973</v>
      </c>
      <c r="L17" t="e">
        <f t="shared" si="2"/>
        <v>#N/A</v>
      </c>
      <c r="AA17" t="s">
        <v>456</v>
      </c>
      <c r="AB17" s="156">
        <v>13</v>
      </c>
      <c r="AC17">
        <f t="shared" si="0"/>
        <v>57</v>
      </c>
      <c r="AE17" t="s">
        <v>423</v>
      </c>
      <c r="AF17">
        <f t="shared" si="1"/>
        <v>1</v>
      </c>
    </row>
    <row r="18" spans="1:32" ht="15.75" thickBot="1">
      <c r="A18">
        <v>1257</v>
      </c>
      <c r="B18" t="s">
        <v>408</v>
      </c>
      <c r="C18">
        <v>1</v>
      </c>
      <c r="D18">
        <v>20</v>
      </c>
      <c r="E18">
        <v>7</v>
      </c>
      <c r="F18">
        <v>0</v>
      </c>
      <c r="G18">
        <v>0</v>
      </c>
      <c r="H18">
        <v>501</v>
      </c>
      <c r="I18">
        <v>5</v>
      </c>
      <c r="J18" t="s">
        <v>918</v>
      </c>
      <c r="L18">
        <f t="shared" si="2"/>
        <v>35</v>
      </c>
      <c r="AA18" s="165" t="s">
        <v>421</v>
      </c>
      <c r="AB18" s="156">
        <v>16</v>
      </c>
      <c r="AC18">
        <f t="shared" si="0"/>
        <v>63</v>
      </c>
      <c r="AE18" t="s">
        <v>683</v>
      </c>
      <c r="AF18" t="e">
        <f t="shared" si="1"/>
        <v>#N/A</v>
      </c>
    </row>
    <row r="19" spans="1:32">
      <c r="A19">
        <v>3581</v>
      </c>
      <c r="B19" t="s">
        <v>408</v>
      </c>
      <c r="C19">
        <v>1</v>
      </c>
      <c r="D19">
        <v>7</v>
      </c>
      <c r="E19">
        <v>1</v>
      </c>
      <c r="F19">
        <v>0</v>
      </c>
      <c r="G19">
        <v>0</v>
      </c>
      <c r="H19">
        <v>157</v>
      </c>
      <c r="I19">
        <v>2</v>
      </c>
      <c r="J19" t="s">
        <v>993</v>
      </c>
      <c r="L19" t="e">
        <f t="shared" si="2"/>
        <v>#N/A</v>
      </c>
      <c r="AA19" t="s">
        <v>421</v>
      </c>
      <c r="AB19" s="156">
        <v>53</v>
      </c>
      <c r="AC19">
        <f t="shared" si="0"/>
        <v>63</v>
      </c>
      <c r="AE19" t="s">
        <v>964</v>
      </c>
      <c r="AF19" t="e">
        <f t="shared" si="1"/>
        <v>#N/A</v>
      </c>
    </row>
    <row r="20" spans="1:32">
      <c r="A20">
        <v>3249</v>
      </c>
      <c r="B20" t="s">
        <v>408</v>
      </c>
      <c r="C20">
        <v>1</v>
      </c>
      <c r="D20">
        <v>6</v>
      </c>
      <c r="E20">
        <v>32</v>
      </c>
      <c r="F20">
        <v>0</v>
      </c>
      <c r="G20">
        <v>0</v>
      </c>
      <c r="H20">
        <v>396</v>
      </c>
      <c r="I20">
        <v>9</v>
      </c>
      <c r="J20" t="s">
        <v>678</v>
      </c>
      <c r="L20" t="e">
        <f t="shared" si="2"/>
        <v>#N/A</v>
      </c>
      <c r="AA20" t="s">
        <v>671</v>
      </c>
      <c r="AB20" s="156">
        <v>44</v>
      </c>
      <c r="AC20">
        <f t="shared" si="0"/>
        <v>73</v>
      </c>
      <c r="AE20" t="s">
        <v>864</v>
      </c>
      <c r="AF20" t="e">
        <f t="shared" si="1"/>
        <v>#N/A</v>
      </c>
    </row>
    <row r="21" spans="1:32">
      <c r="A21">
        <v>5502</v>
      </c>
      <c r="B21" t="s">
        <v>408</v>
      </c>
      <c r="C21">
        <v>2</v>
      </c>
      <c r="D21">
        <v>3</v>
      </c>
      <c r="E21">
        <v>2</v>
      </c>
      <c r="F21">
        <v>0</v>
      </c>
      <c r="G21">
        <v>0</v>
      </c>
      <c r="H21">
        <v>389</v>
      </c>
      <c r="I21">
        <v>2</v>
      </c>
      <c r="J21" t="s">
        <v>971</v>
      </c>
      <c r="L21" t="e">
        <f t="shared" si="2"/>
        <v>#N/A</v>
      </c>
      <c r="AA21" t="s">
        <v>407</v>
      </c>
      <c r="AB21" s="156">
        <v>33</v>
      </c>
      <c r="AC21">
        <f t="shared" si="0"/>
        <v>82</v>
      </c>
      <c r="AE21" t="s">
        <v>840</v>
      </c>
      <c r="AF21">
        <f t="shared" si="1"/>
        <v>102</v>
      </c>
    </row>
    <row r="22" spans="1:32">
      <c r="A22">
        <v>6166</v>
      </c>
      <c r="B22" t="s">
        <v>408</v>
      </c>
      <c r="C22">
        <v>2</v>
      </c>
      <c r="D22">
        <v>4</v>
      </c>
      <c r="E22">
        <v>24</v>
      </c>
      <c r="F22">
        <v>0</v>
      </c>
      <c r="G22">
        <v>0</v>
      </c>
      <c r="H22">
        <v>241</v>
      </c>
      <c r="I22">
        <v>6</v>
      </c>
      <c r="J22" t="s">
        <v>842</v>
      </c>
      <c r="L22" t="e">
        <f t="shared" si="2"/>
        <v>#N/A</v>
      </c>
      <c r="AA22" t="s">
        <v>640</v>
      </c>
      <c r="AB22" s="156">
        <v>35</v>
      </c>
      <c r="AC22">
        <f t="shared" si="0"/>
        <v>83</v>
      </c>
      <c r="AE22" t="s">
        <v>909</v>
      </c>
      <c r="AF22" t="e">
        <f t="shared" si="1"/>
        <v>#N/A</v>
      </c>
    </row>
    <row r="23" spans="1:32" ht="15.75" thickBot="1">
      <c r="A23">
        <v>3178</v>
      </c>
      <c r="B23" t="s">
        <v>408</v>
      </c>
      <c r="C23">
        <v>1</v>
      </c>
      <c r="D23">
        <v>10</v>
      </c>
      <c r="E23">
        <v>4</v>
      </c>
      <c r="F23">
        <v>0</v>
      </c>
      <c r="G23">
        <v>0</v>
      </c>
      <c r="H23">
        <v>335</v>
      </c>
      <c r="I23">
        <v>2</v>
      </c>
      <c r="J23" t="s">
        <v>720</v>
      </c>
      <c r="L23" t="e">
        <f t="shared" si="2"/>
        <v>#N/A</v>
      </c>
      <c r="AA23" s="167" t="s">
        <v>877</v>
      </c>
      <c r="AB23" s="156">
        <v>12</v>
      </c>
      <c r="AC23">
        <f t="shared" si="0"/>
        <v>91</v>
      </c>
      <c r="AE23" t="s">
        <v>665</v>
      </c>
      <c r="AF23" t="e">
        <f t="shared" si="1"/>
        <v>#N/A</v>
      </c>
    </row>
    <row r="24" spans="1:32">
      <c r="A24">
        <v>3865</v>
      </c>
      <c r="B24" t="s">
        <v>408</v>
      </c>
      <c r="C24">
        <v>1</v>
      </c>
      <c r="D24">
        <v>3</v>
      </c>
      <c r="E24">
        <v>1</v>
      </c>
      <c r="F24">
        <v>0</v>
      </c>
      <c r="G24">
        <v>0</v>
      </c>
      <c r="H24">
        <v>103</v>
      </c>
      <c r="I24">
        <v>2</v>
      </c>
      <c r="J24" t="s">
        <v>811</v>
      </c>
      <c r="L24" t="e">
        <f t="shared" si="2"/>
        <v>#N/A</v>
      </c>
      <c r="AA24" t="s">
        <v>529</v>
      </c>
      <c r="AB24" s="156">
        <v>15</v>
      </c>
      <c r="AC24" t="e">
        <f t="shared" si="0"/>
        <v>#N/A</v>
      </c>
      <c r="AE24" t="s">
        <v>718</v>
      </c>
      <c r="AF24" t="e">
        <f t="shared" si="1"/>
        <v>#N/A</v>
      </c>
    </row>
    <row r="25" spans="1:32">
      <c r="A25">
        <v>2230</v>
      </c>
      <c r="B25" t="s">
        <v>408</v>
      </c>
      <c r="C25">
        <v>1</v>
      </c>
      <c r="D25">
        <v>15</v>
      </c>
      <c r="E25">
        <v>7</v>
      </c>
      <c r="F25">
        <v>0</v>
      </c>
      <c r="G25">
        <v>0</v>
      </c>
      <c r="H25">
        <v>502</v>
      </c>
      <c r="I25">
        <v>5</v>
      </c>
      <c r="J25" t="s">
        <v>682</v>
      </c>
      <c r="L25" t="e">
        <f t="shared" si="2"/>
        <v>#N/A</v>
      </c>
      <c r="AA25" t="s">
        <v>555</v>
      </c>
      <c r="AB25" s="156">
        <v>51</v>
      </c>
      <c r="AC25">
        <f t="shared" si="0"/>
        <v>98</v>
      </c>
      <c r="AE25" t="s">
        <v>825</v>
      </c>
      <c r="AF25" t="e">
        <f t="shared" si="1"/>
        <v>#N/A</v>
      </c>
    </row>
    <row r="26" spans="1:32">
      <c r="A26">
        <v>570</v>
      </c>
      <c r="B26" t="s">
        <v>408</v>
      </c>
      <c r="C26">
        <v>1</v>
      </c>
      <c r="D26">
        <v>14</v>
      </c>
      <c r="E26">
        <v>15</v>
      </c>
      <c r="F26">
        <v>0</v>
      </c>
      <c r="G26">
        <v>0</v>
      </c>
      <c r="H26">
        <v>544</v>
      </c>
      <c r="I26">
        <v>7</v>
      </c>
      <c r="J26" t="s">
        <v>868</v>
      </c>
      <c r="L26" t="e">
        <f t="shared" si="2"/>
        <v>#N/A</v>
      </c>
      <c r="AA26" t="s">
        <v>1109</v>
      </c>
      <c r="AB26" s="156">
        <v>13</v>
      </c>
      <c r="AC26" t="e">
        <f t="shared" si="0"/>
        <v>#N/A</v>
      </c>
      <c r="AE26" t="s">
        <v>882</v>
      </c>
      <c r="AF26" t="e">
        <f t="shared" si="1"/>
        <v>#N/A</v>
      </c>
    </row>
    <row r="27" spans="1:32">
      <c r="A27">
        <v>4861</v>
      </c>
      <c r="B27" t="s">
        <v>408</v>
      </c>
      <c r="C27">
        <v>1</v>
      </c>
      <c r="D27">
        <v>15</v>
      </c>
      <c r="E27">
        <v>4</v>
      </c>
      <c r="F27">
        <v>0</v>
      </c>
      <c r="G27">
        <v>0</v>
      </c>
      <c r="H27">
        <v>801</v>
      </c>
      <c r="I27">
        <v>3</v>
      </c>
      <c r="J27" t="s">
        <v>625</v>
      </c>
      <c r="L27" t="e">
        <f t="shared" si="2"/>
        <v>#N/A</v>
      </c>
      <c r="AA27" t="s">
        <v>566</v>
      </c>
      <c r="AB27" s="156">
        <v>34</v>
      </c>
      <c r="AC27">
        <f t="shared" si="0"/>
        <v>203</v>
      </c>
      <c r="AE27" t="s">
        <v>888</v>
      </c>
      <c r="AF27" t="e">
        <f t="shared" si="1"/>
        <v>#N/A</v>
      </c>
    </row>
    <row r="28" spans="1:32" ht="15.75" thickBot="1">
      <c r="A28">
        <v>2894</v>
      </c>
      <c r="B28" t="s">
        <v>408</v>
      </c>
      <c r="C28">
        <v>1</v>
      </c>
      <c r="D28">
        <v>58</v>
      </c>
      <c r="E28">
        <v>2</v>
      </c>
      <c r="F28">
        <v>2</v>
      </c>
      <c r="G28">
        <v>0</v>
      </c>
      <c r="H28">
        <v>534</v>
      </c>
      <c r="I28">
        <v>2</v>
      </c>
      <c r="J28" t="s">
        <v>662</v>
      </c>
      <c r="L28">
        <f t="shared" si="2"/>
        <v>52</v>
      </c>
      <c r="AA28" s="167" t="s">
        <v>863</v>
      </c>
      <c r="AB28" s="156">
        <v>12</v>
      </c>
      <c r="AC28">
        <f t="shared" si="0"/>
        <v>101</v>
      </c>
      <c r="AE28" t="s">
        <v>866</v>
      </c>
      <c r="AF28">
        <f t="shared" si="1"/>
        <v>5</v>
      </c>
    </row>
    <row r="29" spans="1:32">
      <c r="A29">
        <v>1566</v>
      </c>
      <c r="B29" t="s">
        <v>408</v>
      </c>
      <c r="C29">
        <v>2</v>
      </c>
      <c r="D29">
        <v>5</v>
      </c>
      <c r="E29">
        <v>2</v>
      </c>
      <c r="F29">
        <v>0</v>
      </c>
      <c r="G29">
        <v>0</v>
      </c>
      <c r="H29">
        <v>402</v>
      </c>
      <c r="I29">
        <v>1</v>
      </c>
      <c r="J29" t="s">
        <v>541</v>
      </c>
      <c r="L29">
        <f t="shared" si="2"/>
        <v>21</v>
      </c>
      <c r="AA29" t="s">
        <v>1033</v>
      </c>
      <c r="AB29" s="156">
        <v>52</v>
      </c>
      <c r="AC29">
        <f t="shared" si="0"/>
        <v>102</v>
      </c>
      <c r="AE29" t="s">
        <v>546</v>
      </c>
      <c r="AF29" t="e">
        <f t="shared" si="1"/>
        <v>#N/A</v>
      </c>
    </row>
    <row r="30" spans="1:32">
      <c r="A30">
        <v>5857</v>
      </c>
      <c r="B30" t="s">
        <v>408</v>
      </c>
      <c r="C30">
        <v>2</v>
      </c>
      <c r="D30">
        <v>10</v>
      </c>
      <c r="E30">
        <v>2</v>
      </c>
      <c r="F30">
        <v>0</v>
      </c>
      <c r="G30">
        <v>0</v>
      </c>
      <c r="H30">
        <v>124</v>
      </c>
      <c r="I30">
        <v>2</v>
      </c>
      <c r="J30" t="s">
        <v>825</v>
      </c>
      <c r="L30" t="e">
        <f t="shared" si="2"/>
        <v>#N/A</v>
      </c>
      <c r="AA30" t="s">
        <v>1056</v>
      </c>
      <c r="AB30" s="156">
        <v>51</v>
      </c>
      <c r="AC30">
        <f t="shared" si="0"/>
        <v>107</v>
      </c>
      <c r="AE30" t="s">
        <v>1035</v>
      </c>
      <c r="AF30" t="e">
        <f t="shared" si="1"/>
        <v>#N/A</v>
      </c>
    </row>
    <row r="31" spans="1:32">
      <c r="A31">
        <v>6404</v>
      </c>
      <c r="B31" t="s">
        <v>412</v>
      </c>
      <c r="C31">
        <v>1</v>
      </c>
      <c r="D31">
        <v>3</v>
      </c>
      <c r="E31">
        <v>1</v>
      </c>
      <c r="F31">
        <v>0</v>
      </c>
      <c r="G31">
        <v>0</v>
      </c>
      <c r="H31">
        <v>448</v>
      </c>
      <c r="I31">
        <v>1</v>
      </c>
      <c r="J31" t="s">
        <v>879</v>
      </c>
      <c r="L31" t="e">
        <f t="shared" si="2"/>
        <v>#N/A</v>
      </c>
      <c r="AA31" t="s">
        <v>409</v>
      </c>
      <c r="AB31" s="156">
        <v>43</v>
      </c>
      <c r="AC31">
        <f t="shared" si="0"/>
        <v>108</v>
      </c>
      <c r="AE31" t="s">
        <v>661</v>
      </c>
      <c r="AF31" t="e">
        <f t="shared" si="1"/>
        <v>#N/A</v>
      </c>
    </row>
    <row r="32" spans="1:32">
      <c r="A32">
        <v>238</v>
      </c>
      <c r="B32" t="s">
        <v>408</v>
      </c>
      <c r="C32">
        <v>1</v>
      </c>
      <c r="D32">
        <v>1</v>
      </c>
      <c r="E32">
        <v>1</v>
      </c>
      <c r="F32">
        <v>0</v>
      </c>
      <c r="G32">
        <v>0</v>
      </c>
      <c r="H32">
        <v>447</v>
      </c>
      <c r="I32">
        <v>1</v>
      </c>
      <c r="J32" t="s">
        <v>416</v>
      </c>
      <c r="L32" t="e">
        <f t="shared" si="2"/>
        <v>#N/A</v>
      </c>
      <c r="AA32" t="s">
        <v>467</v>
      </c>
      <c r="AB32" s="156">
        <v>51</v>
      </c>
      <c r="AC32">
        <f t="shared" si="0"/>
        <v>111</v>
      </c>
      <c r="AE32" t="s">
        <v>895</v>
      </c>
      <c r="AF32" t="e">
        <f t="shared" si="1"/>
        <v>#N/A</v>
      </c>
    </row>
    <row r="33" spans="1:32" ht="15.75" thickBot="1">
      <c r="A33">
        <v>6189</v>
      </c>
      <c r="B33" t="s">
        <v>408</v>
      </c>
      <c r="C33">
        <v>2</v>
      </c>
      <c r="D33">
        <v>6</v>
      </c>
      <c r="E33">
        <v>2</v>
      </c>
      <c r="F33">
        <v>0</v>
      </c>
      <c r="G33">
        <v>0</v>
      </c>
      <c r="H33">
        <v>247</v>
      </c>
      <c r="I33">
        <v>2</v>
      </c>
      <c r="J33" t="s">
        <v>961</v>
      </c>
      <c r="L33" t="e">
        <f t="shared" si="2"/>
        <v>#N/A</v>
      </c>
      <c r="AA33" s="165" t="s">
        <v>467</v>
      </c>
      <c r="AB33" s="156">
        <v>55</v>
      </c>
      <c r="AC33">
        <f t="shared" si="0"/>
        <v>111</v>
      </c>
      <c r="AE33" t="s">
        <v>563</v>
      </c>
      <c r="AF33" t="e">
        <f t="shared" si="1"/>
        <v>#N/A</v>
      </c>
    </row>
    <row r="34" spans="1:32">
      <c r="A34">
        <v>355</v>
      </c>
      <c r="B34" t="s">
        <v>408</v>
      </c>
      <c r="C34">
        <v>1</v>
      </c>
      <c r="D34">
        <v>19</v>
      </c>
      <c r="E34">
        <v>1</v>
      </c>
      <c r="F34">
        <v>0</v>
      </c>
      <c r="G34">
        <v>0</v>
      </c>
      <c r="H34">
        <v>436</v>
      </c>
      <c r="I34">
        <v>2</v>
      </c>
      <c r="J34" t="s">
        <v>725</v>
      </c>
      <c r="L34" t="e">
        <f t="shared" si="2"/>
        <v>#N/A</v>
      </c>
      <c r="AA34" t="s">
        <v>639</v>
      </c>
      <c r="AB34" s="156">
        <v>34</v>
      </c>
      <c r="AC34">
        <f t="shared" si="0"/>
        <v>134</v>
      </c>
      <c r="AE34" t="s">
        <v>434</v>
      </c>
      <c r="AF34" t="e">
        <f t="shared" si="1"/>
        <v>#N/A</v>
      </c>
    </row>
    <row r="35" spans="1:32">
      <c r="A35">
        <v>902</v>
      </c>
      <c r="B35" t="s">
        <v>408</v>
      </c>
      <c r="C35">
        <v>1</v>
      </c>
      <c r="D35">
        <v>9</v>
      </c>
      <c r="E35">
        <v>10</v>
      </c>
      <c r="F35">
        <v>0</v>
      </c>
      <c r="G35">
        <v>0</v>
      </c>
      <c r="H35">
        <v>475</v>
      </c>
      <c r="I35">
        <v>5</v>
      </c>
      <c r="J35" t="s">
        <v>939</v>
      </c>
      <c r="L35" t="e">
        <f t="shared" si="2"/>
        <v>#N/A</v>
      </c>
      <c r="AA35" t="s">
        <v>714</v>
      </c>
      <c r="AB35" s="156">
        <v>52</v>
      </c>
      <c r="AC35">
        <f t="shared" si="0"/>
        <v>137</v>
      </c>
      <c r="AE35" t="s">
        <v>739</v>
      </c>
      <c r="AF35" t="e">
        <f t="shared" si="1"/>
        <v>#N/A</v>
      </c>
    </row>
    <row r="36" spans="1:32">
      <c r="A36">
        <v>4197</v>
      </c>
      <c r="B36" t="s">
        <v>408</v>
      </c>
      <c r="C36">
        <v>1</v>
      </c>
      <c r="D36">
        <v>4</v>
      </c>
      <c r="E36">
        <v>1</v>
      </c>
      <c r="F36">
        <v>0</v>
      </c>
      <c r="G36">
        <v>0</v>
      </c>
      <c r="H36">
        <v>107</v>
      </c>
      <c r="I36">
        <v>1</v>
      </c>
      <c r="J36" t="s">
        <v>556</v>
      </c>
      <c r="L36">
        <f t="shared" si="2"/>
        <v>11</v>
      </c>
      <c r="AA36" t="s">
        <v>714</v>
      </c>
      <c r="AB36" s="156">
        <v>55</v>
      </c>
      <c r="AC36">
        <f t="shared" si="0"/>
        <v>137</v>
      </c>
      <c r="AE36" t="s">
        <v>1032</v>
      </c>
      <c r="AF36" t="e">
        <f t="shared" si="1"/>
        <v>#N/A</v>
      </c>
    </row>
    <row r="37" spans="1:32">
      <c r="A37">
        <v>4529</v>
      </c>
      <c r="B37" t="s">
        <v>408</v>
      </c>
      <c r="C37">
        <v>3</v>
      </c>
      <c r="D37">
        <v>2</v>
      </c>
      <c r="E37">
        <v>12</v>
      </c>
      <c r="F37">
        <v>3</v>
      </c>
      <c r="G37">
        <v>0</v>
      </c>
      <c r="H37">
        <v>137</v>
      </c>
      <c r="I37">
        <v>4</v>
      </c>
      <c r="J37" t="s">
        <v>533</v>
      </c>
      <c r="L37" t="e">
        <f t="shared" si="2"/>
        <v>#N/A</v>
      </c>
      <c r="AA37" t="s">
        <v>917</v>
      </c>
      <c r="AB37" s="156">
        <v>54</v>
      </c>
      <c r="AC37">
        <f t="shared" si="0"/>
        <v>143</v>
      </c>
      <c r="AE37" t="s">
        <v>932</v>
      </c>
      <c r="AF37">
        <f t="shared" si="1"/>
        <v>6</v>
      </c>
    </row>
    <row r="38" spans="1:32" ht="15.75" thickBot="1">
      <c r="A38">
        <v>687</v>
      </c>
      <c r="B38" t="s">
        <v>408</v>
      </c>
      <c r="C38">
        <v>1</v>
      </c>
      <c r="D38">
        <v>8</v>
      </c>
      <c r="E38">
        <v>1</v>
      </c>
      <c r="F38">
        <v>0</v>
      </c>
      <c r="G38">
        <v>0</v>
      </c>
      <c r="H38">
        <v>402</v>
      </c>
      <c r="I38">
        <v>1</v>
      </c>
      <c r="J38" t="s">
        <v>541</v>
      </c>
      <c r="L38">
        <f t="shared" si="2"/>
        <v>21</v>
      </c>
      <c r="AA38" s="165" t="s">
        <v>784</v>
      </c>
      <c r="AB38" s="156">
        <v>51</v>
      </c>
      <c r="AC38">
        <f t="shared" si="0"/>
        <v>144</v>
      </c>
      <c r="AE38" t="s">
        <v>508</v>
      </c>
      <c r="AF38" t="e">
        <f t="shared" si="1"/>
        <v>#N/A</v>
      </c>
    </row>
    <row r="39" spans="1:32">
      <c r="A39">
        <v>1234</v>
      </c>
      <c r="B39" t="s">
        <v>408</v>
      </c>
      <c r="C39">
        <v>1</v>
      </c>
      <c r="D39">
        <v>26</v>
      </c>
      <c r="E39">
        <v>8</v>
      </c>
      <c r="F39">
        <v>0</v>
      </c>
      <c r="G39">
        <v>0</v>
      </c>
      <c r="H39">
        <v>318</v>
      </c>
      <c r="I39">
        <v>5</v>
      </c>
      <c r="J39" t="s">
        <v>856</v>
      </c>
      <c r="L39" t="e">
        <f t="shared" si="2"/>
        <v>#N/A</v>
      </c>
      <c r="AA39" t="s">
        <v>784</v>
      </c>
      <c r="AB39" s="156">
        <v>52</v>
      </c>
      <c r="AC39">
        <f t="shared" si="0"/>
        <v>144</v>
      </c>
      <c r="AE39" t="s">
        <v>1016</v>
      </c>
      <c r="AF39" t="e">
        <f t="shared" si="1"/>
        <v>#N/A</v>
      </c>
    </row>
    <row r="40" spans="1:32">
      <c r="A40">
        <v>3226</v>
      </c>
      <c r="B40" t="s">
        <v>390</v>
      </c>
      <c r="C40">
        <v>1</v>
      </c>
      <c r="D40">
        <v>16</v>
      </c>
      <c r="E40">
        <v>1</v>
      </c>
      <c r="F40">
        <v>0</v>
      </c>
      <c r="G40">
        <v>0</v>
      </c>
      <c r="H40">
        <v>350</v>
      </c>
      <c r="I40">
        <v>1</v>
      </c>
      <c r="J40" t="s">
        <v>713</v>
      </c>
      <c r="L40" t="e">
        <f t="shared" si="2"/>
        <v>#N/A</v>
      </c>
      <c r="AA40" s="149" t="s">
        <v>929</v>
      </c>
      <c r="AB40" s="156">
        <v>11</v>
      </c>
      <c r="AC40">
        <f t="shared" si="0"/>
        <v>146</v>
      </c>
      <c r="AE40" t="s">
        <v>282</v>
      </c>
      <c r="AF40">
        <f t="shared" si="1"/>
        <v>7</v>
      </c>
    </row>
    <row r="41" spans="1:32">
      <c r="A41">
        <v>23</v>
      </c>
      <c r="B41" t="s">
        <v>390</v>
      </c>
      <c r="C41">
        <v>1</v>
      </c>
      <c r="D41">
        <v>26</v>
      </c>
      <c r="E41">
        <v>1</v>
      </c>
      <c r="F41">
        <v>0</v>
      </c>
      <c r="G41">
        <v>0</v>
      </c>
      <c r="H41">
        <v>446</v>
      </c>
      <c r="I41">
        <v>2</v>
      </c>
      <c r="J41" t="s">
        <v>470</v>
      </c>
      <c r="L41">
        <f t="shared" si="2"/>
        <v>22</v>
      </c>
      <c r="AA41" t="s">
        <v>815</v>
      </c>
      <c r="AB41" s="156">
        <v>31</v>
      </c>
      <c r="AC41">
        <f t="shared" si="0"/>
        <v>148</v>
      </c>
      <c r="AE41" t="s">
        <v>673</v>
      </c>
      <c r="AF41" t="e">
        <f t="shared" si="1"/>
        <v>#N/A</v>
      </c>
    </row>
    <row r="42" spans="1:32">
      <c r="A42">
        <v>1898</v>
      </c>
      <c r="B42" t="s">
        <v>408</v>
      </c>
      <c r="C42">
        <v>2</v>
      </c>
      <c r="D42">
        <v>22</v>
      </c>
      <c r="E42">
        <v>2</v>
      </c>
      <c r="F42">
        <v>0</v>
      </c>
      <c r="G42">
        <v>0</v>
      </c>
      <c r="H42">
        <v>702</v>
      </c>
      <c r="I42">
        <v>2</v>
      </c>
      <c r="J42" t="s">
        <v>764</v>
      </c>
      <c r="L42">
        <f t="shared" si="2"/>
        <v>31</v>
      </c>
      <c r="AA42" t="s">
        <v>815</v>
      </c>
      <c r="AB42" s="156">
        <v>33</v>
      </c>
      <c r="AC42">
        <f t="shared" si="0"/>
        <v>148</v>
      </c>
      <c r="AE42" t="s">
        <v>472</v>
      </c>
      <c r="AF42">
        <f t="shared" si="1"/>
        <v>9</v>
      </c>
    </row>
    <row r="43" spans="1:32" ht="15.75" thickBot="1">
      <c r="A43">
        <v>2562</v>
      </c>
      <c r="B43" t="s">
        <v>408</v>
      </c>
      <c r="C43">
        <v>1</v>
      </c>
      <c r="D43">
        <v>2</v>
      </c>
      <c r="E43">
        <v>1</v>
      </c>
      <c r="F43">
        <v>0</v>
      </c>
      <c r="G43">
        <v>0</v>
      </c>
      <c r="H43">
        <v>605</v>
      </c>
      <c r="I43">
        <v>2</v>
      </c>
      <c r="J43" t="s">
        <v>989</v>
      </c>
      <c r="L43" t="e">
        <f t="shared" si="2"/>
        <v>#N/A</v>
      </c>
      <c r="AA43" s="167" t="s">
        <v>511</v>
      </c>
      <c r="AB43" s="156">
        <v>11</v>
      </c>
      <c r="AC43">
        <f t="shared" si="0"/>
        <v>151</v>
      </c>
      <c r="AE43" t="s">
        <v>887</v>
      </c>
      <c r="AF43" t="e">
        <f t="shared" si="1"/>
        <v>#N/A</v>
      </c>
    </row>
    <row r="44" spans="1:32">
      <c r="A44">
        <v>1374</v>
      </c>
      <c r="B44" t="s">
        <v>408</v>
      </c>
      <c r="C44">
        <v>1</v>
      </c>
      <c r="D44">
        <v>9</v>
      </c>
      <c r="E44">
        <v>12</v>
      </c>
      <c r="F44">
        <v>0</v>
      </c>
      <c r="G44">
        <v>0</v>
      </c>
      <c r="H44">
        <v>502</v>
      </c>
      <c r="I44">
        <v>5</v>
      </c>
      <c r="J44" t="s">
        <v>682</v>
      </c>
      <c r="L44" t="e">
        <f t="shared" si="2"/>
        <v>#N/A</v>
      </c>
      <c r="AA44" t="s">
        <v>861</v>
      </c>
      <c r="AB44" s="156">
        <v>56</v>
      </c>
      <c r="AC44">
        <f t="shared" si="0"/>
        <v>178</v>
      </c>
      <c r="AE44" t="s">
        <v>541</v>
      </c>
      <c r="AF44">
        <f t="shared" si="1"/>
        <v>103</v>
      </c>
    </row>
    <row r="45" spans="1:32">
      <c r="A45">
        <v>2207</v>
      </c>
      <c r="B45" t="s">
        <v>408</v>
      </c>
      <c r="C45">
        <v>1</v>
      </c>
      <c r="D45">
        <v>48</v>
      </c>
      <c r="E45">
        <v>12</v>
      </c>
      <c r="F45">
        <v>0</v>
      </c>
      <c r="G45">
        <v>0</v>
      </c>
      <c r="H45">
        <v>507</v>
      </c>
      <c r="I45">
        <v>4</v>
      </c>
      <c r="J45" t="s">
        <v>282</v>
      </c>
      <c r="L45">
        <f t="shared" si="2"/>
        <v>37</v>
      </c>
      <c r="AA45" t="s">
        <v>827</v>
      </c>
      <c r="AB45" s="156">
        <v>56</v>
      </c>
      <c r="AC45">
        <f t="shared" si="0"/>
        <v>185</v>
      </c>
      <c r="AE45" t="s">
        <v>1011</v>
      </c>
      <c r="AF45" t="e">
        <f t="shared" si="1"/>
        <v>#N/A</v>
      </c>
    </row>
    <row r="46" spans="1:32">
      <c r="A46">
        <v>3464</v>
      </c>
      <c r="B46" t="s">
        <v>408</v>
      </c>
      <c r="C46">
        <v>1</v>
      </c>
      <c r="D46">
        <v>10</v>
      </c>
      <c r="E46">
        <v>2</v>
      </c>
      <c r="F46">
        <v>0</v>
      </c>
      <c r="G46">
        <v>0</v>
      </c>
      <c r="H46">
        <v>535</v>
      </c>
      <c r="I46">
        <v>1</v>
      </c>
      <c r="J46" t="s">
        <v>514</v>
      </c>
      <c r="L46">
        <f t="shared" si="2"/>
        <v>45</v>
      </c>
      <c r="AA46" t="s">
        <v>692</v>
      </c>
      <c r="AB46" s="156">
        <v>45</v>
      </c>
      <c r="AC46">
        <f t="shared" si="0"/>
        <v>186</v>
      </c>
      <c r="AE46" t="s">
        <v>776</v>
      </c>
      <c r="AF46">
        <f t="shared" si="1"/>
        <v>10</v>
      </c>
    </row>
    <row r="47" spans="1:32">
      <c r="A47">
        <v>2136</v>
      </c>
      <c r="B47" t="s">
        <v>408</v>
      </c>
      <c r="C47">
        <v>2</v>
      </c>
      <c r="D47">
        <v>10</v>
      </c>
      <c r="E47">
        <v>2</v>
      </c>
      <c r="F47">
        <v>0</v>
      </c>
      <c r="G47">
        <v>0</v>
      </c>
      <c r="H47">
        <v>506</v>
      </c>
      <c r="I47">
        <v>1</v>
      </c>
      <c r="J47" t="s">
        <v>895</v>
      </c>
      <c r="L47" t="e">
        <f t="shared" si="2"/>
        <v>#N/A</v>
      </c>
      <c r="AA47" t="s">
        <v>414</v>
      </c>
      <c r="AB47" s="156">
        <v>43</v>
      </c>
      <c r="AC47">
        <f t="shared" si="0"/>
        <v>193</v>
      </c>
      <c r="AE47" t="s">
        <v>828</v>
      </c>
      <c r="AF47" t="e">
        <f t="shared" si="1"/>
        <v>#N/A</v>
      </c>
    </row>
    <row r="48" spans="1:32" ht="15.75" thickBot="1">
      <c r="A48">
        <v>3796</v>
      </c>
      <c r="B48" t="s">
        <v>408</v>
      </c>
      <c r="C48">
        <v>5</v>
      </c>
      <c r="D48">
        <v>10</v>
      </c>
      <c r="E48">
        <v>0</v>
      </c>
      <c r="F48">
        <v>17</v>
      </c>
      <c r="G48">
        <v>0</v>
      </c>
      <c r="H48">
        <v>205</v>
      </c>
      <c r="I48">
        <v>2</v>
      </c>
      <c r="J48" t="s">
        <v>430</v>
      </c>
      <c r="L48" t="e">
        <f t="shared" si="2"/>
        <v>#N/A</v>
      </c>
      <c r="AA48" s="165" t="s">
        <v>688</v>
      </c>
      <c r="AB48" s="156">
        <v>53</v>
      </c>
      <c r="AC48">
        <f t="shared" si="0"/>
        <v>198</v>
      </c>
      <c r="AE48" t="s">
        <v>695</v>
      </c>
      <c r="AF48" t="e">
        <f t="shared" si="1"/>
        <v>#N/A</v>
      </c>
    </row>
    <row r="49" spans="1:32" ht="15.75" thickBot="1">
      <c r="A49">
        <v>1472</v>
      </c>
      <c r="B49" t="s">
        <v>408</v>
      </c>
      <c r="C49">
        <v>1</v>
      </c>
      <c r="D49">
        <v>3</v>
      </c>
      <c r="E49">
        <v>1</v>
      </c>
      <c r="F49">
        <v>0</v>
      </c>
      <c r="G49">
        <v>0</v>
      </c>
      <c r="H49">
        <v>364</v>
      </c>
      <c r="I49">
        <v>1</v>
      </c>
      <c r="J49" t="s">
        <v>785</v>
      </c>
      <c r="L49" t="e">
        <f t="shared" si="2"/>
        <v>#N/A</v>
      </c>
      <c r="P49" s="156" t="s">
        <v>37</v>
      </c>
      <c r="Q49" s="156">
        <v>6900</v>
      </c>
      <c r="R49" s="156">
        <v>36</v>
      </c>
      <c r="S49" s="157" t="s">
        <v>1090</v>
      </c>
      <c r="T49" s="162" t="s">
        <v>1013</v>
      </c>
      <c r="U49" t="s">
        <v>1140</v>
      </c>
      <c r="V49" t="s">
        <v>1133</v>
      </c>
      <c r="W49" t="s">
        <v>1141</v>
      </c>
      <c r="X49" t="s">
        <v>1142</v>
      </c>
      <c r="AA49" s="149" t="s">
        <v>912</v>
      </c>
      <c r="AB49" s="156">
        <v>12</v>
      </c>
      <c r="AC49">
        <f t="shared" si="0"/>
        <v>202</v>
      </c>
      <c r="AE49" t="s">
        <v>857</v>
      </c>
      <c r="AF49" t="e">
        <f t="shared" si="1"/>
        <v>#N/A</v>
      </c>
    </row>
    <row r="50" spans="1:32" ht="15.75" thickBot="1">
      <c r="A50">
        <v>4128</v>
      </c>
      <c r="B50" t="s">
        <v>408</v>
      </c>
      <c r="C50">
        <v>2</v>
      </c>
      <c r="D50">
        <v>11</v>
      </c>
      <c r="E50">
        <v>2</v>
      </c>
      <c r="F50">
        <v>0</v>
      </c>
      <c r="G50">
        <v>0</v>
      </c>
      <c r="H50">
        <v>118</v>
      </c>
      <c r="I50">
        <v>1</v>
      </c>
      <c r="J50" t="s">
        <v>612</v>
      </c>
      <c r="L50">
        <f t="shared" si="2"/>
        <v>11</v>
      </c>
      <c r="P50" s="156" t="s">
        <v>37</v>
      </c>
      <c r="Q50" s="156">
        <v>6900</v>
      </c>
      <c r="R50" s="156">
        <v>37</v>
      </c>
      <c r="S50" s="157" t="s">
        <v>1090</v>
      </c>
      <c r="T50" s="162" t="s">
        <v>840</v>
      </c>
      <c r="U50" t="s">
        <v>1143</v>
      </c>
      <c r="V50" t="s">
        <v>1144</v>
      </c>
      <c r="W50" t="s">
        <v>1141</v>
      </c>
      <c r="X50" t="s">
        <v>1145</v>
      </c>
      <c r="AA50" t="s">
        <v>1021</v>
      </c>
      <c r="AB50" s="156">
        <v>56</v>
      </c>
      <c r="AC50">
        <f t="shared" si="0"/>
        <v>205</v>
      </c>
      <c r="AE50" t="s">
        <v>956</v>
      </c>
      <c r="AF50" t="e">
        <f t="shared" si="1"/>
        <v>#N/A</v>
      </c>
    </row>
    <row r="51" spans="1:32" ht="15.75" thickBot="1">
      <c r="A51">
        <v>1543</v>
      </c>
      <c r="B51" t="s">
        <v>408</v>
      </c>
      <c r="C51">
        <v>1</v>
      </c>
      <c r="D51">
        <v>2</v>
      </c>
      <c r="E51">
        <v>1</v>
      </c>
      <c r="F51">
        <v>0</v>
      </c>
      <c r="G51">
        <v>0</v>
      </c>
      <c r="H51">
        <v>421</v>
      </c>
      <c r="I51">
        <v>1</v>
      </c>
      <c r="J51" t="s">
        <v>411</v>
      </c>
      <c r="L51" t="e">
        <f t="shared" si="2"/>
        <v>#N/A</v>
      </c>
      <c r="P51" s="156" t="s">
        <v>37</v>
      </c>
      <c r="Q51" s="156">
        <v>6900</v>
      </c>
      <c r="R51" s="156">
        <v>41</v>
      </c>
      <c r="S51" s="157" t="s">
        <v>1090</v>
      </c>
      <c r="T51" s="162" t="s">
        <v>524</v>
      </c>
      <c r="U51" t="s">
        <v>1146</v>
      </c>
      <c r="V51" t="s">
        <v>1144</v>
      </c>
      <c r="W51" t="s">
        <v>1143</v>
      </c>
      <c r="X51" t="s">
        <v>1133</v>
      </c>
      <c r="AA51" t="s">
        <v>910</v>
      </c>
      <c r="AB51" s="156">
        <v>36</v>
      </c>
      <c r="AC51">
        <f t="shared" si="0"/>
        <v>206</v>
      </c>
      <c r="AE51" t="s">
        <v>986</v>
      </c>
      <c r="AF51" t="e">
        <f t="shared" si="1"/>
        <v>#N/A</v>
      </c>
    </row>
    <row r="52" spans="1:32" ht="15.75" thickBot="1">
      <c r="A52">
        <v>215</v>
      </c>
      <c r="B52" t="s">
        <v>408</v>
      </c>
      <c r="C52">
        <v>1</v>
      </c>
      <c r="D52">
        <v>10</v>
      </c>
      <c r="E52">
        <v>2</v>
      </c>
      <c r="F52">
        <v>0</v>
      </c>
      <c r="G52">
        <v>0</v>
      </c>
      <c r="H52">
        <v>409</v>
      </c>
      <c r="I52">
        <v>1</v>
      </c>
      <c r="J52" t="s">
        <v>967</v>
      </c>
      <c r="L52" t="e">
        <f t="shared" si="2"/>
        <v>#N/A</v>
      </c>
      <c r="P52" s="156" t="s">
        <v>37</v>
      </c>
      <c r="Q52" s="156">
        <v>6900</v>
      </c>
      <c r="R52" s="156">
        <v>42</v>
      </c>
      <c r="S52" s="157" t="s">
        <v>1090</v>
      </c>
      <c r="T52" s="162" t="s">
        <v>414</v>
      </c>
      <c r="U52" t="s">
        <v>1147</v>
      </c>
      <c r="V52" t="s">
        <v>1148</v>
      </c>
      <c r="W52" t="s">
        <v>1149</v>
      </c>
      <c r="X52" t="s">
        <v>1144</v>
      </c>
      <c r="AA52" t="s">
        <v>428</v>
      </c>
      <c r="AB52" s="156">
        <v>33</v>
      </c>
      <c r="AC52">
        <f t="shared" si="0"/>
        <v>215</v>
      </c>
      <c r="AE52" t="s">
        <v>998</v>
      </c>
      <c r="AF52" t="e">
        <f t="shared" si="1"/>
        <v>#N/A</v>
      </c>
    </row>
    <row r="53" spans="1:32" ht="15.75" thickBot="1">
      <c r="A53">
        <v>2468</v>
      </c>
      <c r="B53" t="s">
        <v>408</v>
      </c>
      <c r="C53">
        <v>1</v>
      </c>
      <c r="D53">
        <v>10</v>
      </c>
      <c r="E53">
        <v>1</v>
      </c>
      <c r="F53">
        <v>0</v>
      </c>
      <c r="G53">
        <v>0</v>
      </c>
      <c r="H53">
        <v>329</v>
      </c>
      <c r="I53">
        <v>2</v>
      </c>
      <c r="J53" t="s">
        <v>855</v>
      </c>
      <c r="L53" t="e">
        <f t="shared" si="2"/>
        <v>#N/A</v>
      </c>
      <c r="P53" s="156" t="s">
        <v>37</v>
      </c>
      <c r="Q53" s="156">
        <v>6900</v>
      </c>
      <c r="R53" s="156">
        <v>43</v>
      </c>
      <c r="S53" s="157" t="s">
        <v>1090</v>
      </c>
      <c r="T53" s="162" t="s">
        <v>445</v>
      </c>
      <c r="U53" t="s">
        <v>1119</v>
      </c>
      <c r="V53" t="s">
        <v>1150</v>
      </c>
      <c r="W53" t="s">
        <v>1151</v>
      </c>
      <c r="X53" t="s">
        <v>1152</v>
      </c>
      <c r="AA53" s="165" t="s">
        <v>428</v>
      </c>
      <c r="AB53" s="156">
        <v>35</v>
      </c>
      <c r="AC53">
        <f t="shared" si="0"/>
        <v>215</v>
      </c>
      <c r="AE53" t="s">
        <v>858</v>
      </c>
      <c r="AF53" t="e">
        <f t="shared" si="1"/>
        <v>#N/A</v>
      </c>
    </row>
    <row r="54" spans="1:32" ht="15.75" thickBot="1">
      <c r="A54">
        <v>3132</v>
      </c>
      <c r="B54" t="s">
        <v>408</v>
      </c>
      <c r="C54">
        <v>1</v>
      </c>
      <c r="D54">
        <v>67</v>
      </c>
      <c r="E54">
        <v>6</v>
      </c>
      <c r="F54">
        <v>0</v>
      </c>
      <c r="G54">
        <v>0</v>
      </c>
      <c r="H54">
        <v>302</v>
      </c>
      <c r="I54">
        <v>5</v>
      </c>
      <c r="J54" t="s">
        <v>423</v>
      </c>
      <c r="L54">
        <f t="shared" si="2"/>
        <v>32</v>
      </c>
      <c r="P54" s="156" t="s">
        <v>37</v>
      </c>
      <c r="Q54" s="156">
        <v>6900</v>
      </c>
      <c r="R54" s="156">
        <v>44</v>
      </c>
      <c r="S54" s="157" t="s">
        <v>288</v>
      </c>
      <c r="T54" s="162" t="s">
        <v>514</v>
      </c>
      <c r="U54" t="s">
        <v>1153</v>
      </c>
      <c r="V54" t="s">
        <v>1133</v>
      </c>
      <c r="W54" t="s">
        <v>1154</v>
      </c>
      <c r="X54" t="s">
        <v>1155</v>
      </c>
      <c r="AA54" t="s">
        <v>428</v>
      </c>
      <c r="AB54" s="156">
        <v>36</v>
      </c>
      <c r="AC54">
        <f t="shared" si="0"/>
        <v>215</v>
      </c>
      <c r="AE54" t="s">
        <v>445</v>
      </c>
      <c r="AF54">
        <f t="shared" si="1"/>
        <v>11</v>
      </c>
    </row>
    <row r="55" spans="1:32" ht="15.75" thickBot="1">
      <c r="A55">
        <v>4792</v>
      </c>
      <c r="B55" t="s">
        <v>408</v>
      </c>
      <c r="C55">
        <v>1</v>
      </c>
      <c r="D55">
        <v>1</v>
      </c>
      <c r="E55">
        <v>12</v>
      </c>
      <c r="F55">
        <v>0</v>
      </c>
      <c r="G55">
        <v>0</v>
      </c>
      <c r="H55">
        <v>660</v>
      </c>
      <c r="I55">
        <v>7</v>
      </c>
      <c r="J55" t="s">
        <v>952</v>
      </c>
      <c r="L55" t="e">
        <f t="shared" si="2"/>
        <v>#N/A</v>
      </c>
      <c r="P55" s="156" t="s">
        <v>37</v>
      </c>
      <c r="Q55" s="156">
        <v>6900</v>
      </c>
      <c r="R55" s="156">
        <v>45</v>
      </c>
      <c r="S55" s="157" t="s">
        <v>297</v>
      </c>
      <c r="T55" s="162" t="s">
        <v>807</v>
      </c>
      <c r="U55" t="s">
        <v>1156</v>
      </c>
      <c r="V55" t="s">
        <v>1157</v>
      </c>
      <c r="W55" t="s">
        <v>1158</v>
      </c>
      <c r="X55" t="s">
        <v>1154</v>
      </c>
      <c r="AA55" t="s">
        <v>428</v>
      </c>
      <c r="AB55" s="156">
        <v>41</v>
      </c>
      <c r="AC55">
        <f t="shared" si="0"/>
        <v>215</v>
      </c>
      <c r="AE55" t="s">
        <v>419</v>
      </c>
      <c r="AF55">
        <f t="shared" si="1"/>
        <v>14</v>
      </c>
    </row>
    <row r="56" spans="1:32" ht="15.75" thickBot="1">
      <c r="A56">
        <v>879</v>
      </c>
      <c r="B56" t="s">
        <v>408</v>
      </c>
      <c r="C56">
        <v>1</v>
      </c>
      <c r="D56">
        <v>3</v>
      </c>
      <c r="E56">
        <v>1</v>
      </c>
      <c r="F56">
        <v>0</v>
      </c>
      <c r="G56">
        <v>0</v>
      </c>
      <c r="H56">
        <v>465</v>
      </c>
      <c r="I56">
        <v>2</v>
      </c>
      <c r="J56" t="s">
        <v>990</v>
      </c>
      <c r="L56" t="e">
        <f t="shared" si="2"/>
        <v>#N/A</v>
      </c>
      <c r="P56" s="156" t="s">
        <v>37</v>
      </c>
      <c r="Q56" s="156">
        <v>6900</v>
      </c>
      <c r="R56" s="156">
        <v>51</v>
      </c>
      <c r="S56" s="157" t="s">
        <v>1091</v>
      </c>
      <c r="T56" s="162" t="s">
        <v>440</v>
      </c>
      <c r="U56" t="s">
        <v>1159</v>
      </c>
      <c r="V56" t="s">
        <v>1160</v>
      </c>
      <c r="W56" t="s">
        <v>1161</v>
      </c>
      <c r="X56" t="s">
        <v>1162</v>
      </c>
      <c r="AA56" t="s">
        <v>428</v>
      </c>
      <c r="AB56" s="156">
        <v>44</v>
      </c>
      <c r="AC56">
        <f t="shared" si="0"/>
        <v>215</v>
      </c>
      <c r="AE56" t="s">
        <v>1000</v>
      </c>
      <c r="AF56" t="e">
        <f t="shared" si="1"/>
        <v>#N/A</v>
      </c>
    </row>
    <row r="57" spans="1:32" ht="15.75" thickBot="1">
      <c r="A57">
        <v>5788</v>
      </c>
      <c r="B57" t="s">
        <v>408</v>
      </c>
      <c r="C57">
        <v>2</v>
      </c>
      <c r="D57">
        <v>7</v>
      </c>
      <c r="E57">
        <v>35</v>
      </c>
      <c r="F57">
        <v>0</v>
      </c>
      <c r="G57">
        <v>0</v>
      </c>
      <c r="H57">
        <v>485</v>
      </c>
      <c r="I57">
        <v>8</v>
      </c>
      <c r="J57" t="s">
        <v>657</v>
      </c>
      <c r="L57">
        <f t="shared" si="2"/>
        <v>15</v>
      </c>
      <c r="P57" s="156" t="s">
        <v>37</v>
      </c>
      <c r="Q57" s="156">
        <v>6900</v>
      </c>
      <c r="R57" s="156">
        <v>52</v>
      </c>
      <c r="S57" s="157" t="s">
        <v>1090</v>
      </c>
      <c r="T57" s="162" t="s">
        <v>662</v>
      </c>
      <c r="U57" t="s">
        <v>1163</v>
      </c>
      <c r="V57" t="s">
        <v>1164</v>
      </c>
      <c r="W57" t="s">
        <v>1165</v>
      </c>
      <c r="X57" t="s">
        <v>1162</v>
      </c>
      <c r="AA57" t="s">
        <v>830</v>
      </c>
      <c r="AB57" s="156">
        <v>32</v>
      </c>
      <c r="AC57">
        <f t="shared" si="0"/>
        <v>217</v>
      </c>
      <c r="AE57" t="s">
        <v>670</v>
      </c>
      <c r="AF57" t="e">
        <f t="shared" si="1"/>
        <v>#N/A</v>
      </c>
    </row>
    <row r="58" spans="1:32" ht="15.75" thickBot="1">
      <c r="A58">
        <v>710</v>
      </c>
      <c r="B58" t="s">
        <v>408</v>
      </c>
      <c r="C58">
        <v>1</v>
      </c>
      <c r="D58">
        <v>10</v>
      </c>
      <c r="E58">
        <v>1</v>
      </c>
      <c r="F58">
        <v>0</v>
      </c>
      <c r="G58">
        <v>0</v>
      </c>
      <c r="H58">
        <v>422</v>
      </c>
      <c r="I58">
        <v>1</v>
      </c>
      <c r="J58" t="s">
        <v>899</v>
      </c>
      <c r="L58" t="e">
        <f t="shared" si="2"/>
        <v>#N/A</v>
      </c>
      <c r="AA58" s="165" t="s">
        <v>830</v>
      </c>
      <c r="AB58" s="156">
        <v>53</v>
      </c>
      <c r="AC58">
        <f t="shared" si="0"/>
        <v>217</v>
      </c>
      <c r="AE58" t="s">
        <v>456</v>
      </c>
      <c r="AF58">
        <f t="shared" si="1"/>
        <v>16</v>
      </c>
    </row>
    <row r="59" spans="1:32">
      <c r="A59">
        <v>46</v>
      </c>
      <c r="B59" t="s">
        <v>390</v>
      </c>
      <c r="C59">
        <v>1</v>
      </c>
      <c r="D59">
        <v>26</v>
      </c>
      <c r="E59">
        <v>1</v>
      </c>
      <c r="F59">
        <v>0</v>
      </c>
      <c r="G59">
        <v>0</v>
      </c>
      <c r="H59">
        <v>440</v>
      </c>
      <c r="I59">
        <v>1</v>
      </c>
      <c r="J59" t="s">
        <v>812</v>
      </c>
      <c r="L59">
        <f t="shared" si="2"/>
        <v>22</v>
      </c>
      <c r="AA59" t="s">
        <v>657</v>
      </c>
      <c r="AB59" s="156">
        <v>15</v>
      </c>
      <c r="AC59">
        <f t="shared" si="0"/>
        <v>223</v>
      </c>
      <c r="AE59" t="s">
        <v>842</v>
      </c>
      <c r="AF59" t="e">
        <f t="shared" si="1"/>
        <v>#N/A</v>
      </c>
    </row>
    <row r="60" spans="1:32">
      <c r="A60">
        <v>1042</v>
      </c>
      <c r="B60" t="s">
        <v>408</v>
      </c>
      <c r="C60">
        <v>1</v>
      </c>
      <c r="D60">
        <v>3</v>
      </c>
      <c r="E60">
        <v>0</v>
      </c>
      <c r="F60">
        <v>1</v>
      </c>
      <c r="G60">
        <v>0</v>
      </c>
      <c r="H60">
        <v>352</v>
      </c>
      <c r="I60">
        <v>1</v>
      </c>
      <c r="J60" t="s">
        <v>410</v>
      </c>
      <c r="L60" t="e">
        <f t="shared" si="2"/>
        <v>#N/A</v>
      </c>
      <c r="AA60" t="s">
        <v>681</v>
      </c>
      <c r="AB60" s="156">
        <v>31</v>
      </c>
      <c r="AC60">
        <f t="shared" si="0"/>
        <v>242</v>
      </c>
      <c r="AE60" t="s">
        <v>961</v>
      </c>
      <c r="AF60" t="e">
        <f t="shared" si="1"/>
        <v>#N/A</v>
      </c>
    </row>
    <row r="61" spans="1:32">
      <c r="A61">
        <v>1875</v>
      </c>
      <c r="B61" t="s">
        <v>408</v>
      </c>
      <c r="C61">
        <v>2</v>
      </c>
      <c r="D61">
        <v>6</v>
      </c>
      <c r="E61">
        <v>2</v>
      </c>
      <c r="F61">
        <v>0</v>
      </c>
      <c r="G61">
        <v>0</v>
      </c>
      <c r="H61">
        <v>293</v>
      </c>
      <c r="I61">
        <v>2</v>
      </c>
      <c r="J61" t="s">
        <v>978</v>
      </c>
      <c r="L61" t="e">
        <f t="shared" si="2"/>
        <v>#N/A</v>
      </c>
      <c r="AA61" t="s">
        <v>669</v>
      </c>
      <c r="AB61" s="156">
        <v>54</v>
      </c>
      <c r="AC61">
        <f t="shared" si="0"/>
        <v>245</v>
      </c>
      <c r="AE61" t="s">
        <v>853</v>
      </c>
      <c r="AF61" t="e">
        <f t="shared" si="1"/>
        <v>#N/A</v>
      </c>
    </row>
    <row r="62" spans="1:32">
      <c r="A62">
        <v>2539</v>
      </c>
      <c r="B62" t="s">
        <v>408</v>
      </c>
      <c r="C62">
        <v>1</v>
      </c>
      <c r="D62">
        <v>23</v>
      </c>
      <c r="E62">
        <v>1</v>
      </c>
      <c r="F62">
        <v>0</v>
      </c>
      <c r="G62">
        <v>0</v>
      </c>
      <c r="H62">
        <v>354</v>
      </c>
      <c r="I62">
        <v>2</v>
      </c>
      <c r="J62" t="s">
        <v>893</v>
      </c>
      <c r="L62" t="e">
        <f t="shared" si="2"/>
        <v>#N/A</v>
      </c>
      <c r="AA62" t="s">
        <v>1019</v>
      </c>
      <c r="AB62" s="156">
        <v>37</v>
      </c>
      <c r="AC62">
        <f t="shared" si="0"/>
        <v>246</v>
      </c>
      <c r="AE62" t="s">
        <v>1003</v>
      </c>
      <c r="AF62" t="e">
        <f t="shared" si="1"/>
        <v>#N/A</v>
      </c>
    </row>
    <row r="63" spans="1:32" ht="15.75" thickBot="1">
      <c r="A63">
        <v>4460</v>
      </c>
      <c r="B63" t="s">
        <v>408</v>
      </c>
      <c r="C63">
        <v>2</v>
      </c>
      <c r="D63">
        <v>21</v>
      </c>
      <c r="E63">
        <v>2</v>
      </c>
      <c r="F63">
        <v>0</v>
      </c>
      <c r="G63">
        <v>0</v>
      </c>
      <c r="H63">
        <v>151</v>
      </c>
      <c r="I63">
        <v>1</v>
      </c>
      <c r="J63" t="s">
        <v>863</v>
      </c>
      <c r="L63">
        <f t="shared" si="2"/>
        <v>12</v>
      </c>
      <c r="AA63" s="165" t="s">
        <v>666</v>
      </c>
      <c r="AB63" s="156">
        <v>41</v>
      </c>
      <c r="AC63">
        <f t="shared" si="0"/>
        <v>247</v>
      </c>
      <c r="AE63" t="s">
        <v>847</v>
      </c>
      <c r="AF63" t="e">
        <f t="shared" si="1"/>
        <v>#N/A</v>
      </c>
    </row>
    <row r="64" spans="1:32">
      <c r="A64">
        <v>1804</v>
      </c>
      <c r="B64" t="s">
        <v>408</v>
      </c>
      <c r="C64">
        <v>1</v>
      </c>
      <c r="D64">
        <v>24</v>
      </c>
      <c r="E64">
        <v>1</v>
      </c>
      <c r="F64">
        <v>0</v>
      </c>
      <c r="G64">
        <v>0</v>
      </c>
      <c r="H64">
        <v>302</v>
      </c>
      <c r="I64">
        <v>1</v>
      </c>
      <c r="J64" t="s">
        <v>423</v>
      </c>
      <c r="L64">
        <f t="shared" si="2"/>
        <v>32</v>
      </c>
      <c r="AA64" t="s">
        <v>435</v>
      </c>
      <c r="AB64" s="156">
        <v>21</v>
      </c>
      <c r="AC64">
        <f t="shared" si="0"/>
        <v>248</v>
      </c>
      <c r="AE64" t="s">
        <v>421</v>
      </c>
      <c r="AF64">
        <f t="shared" si="1"/>
        <v>17</v>
      </c>
    </row>
    <row r="65" spans="1:32">
      <c r="A65">
        <v>547</v>
      </c>
      <c r="B65" t="s">
        <v>408</v>
      </c>
      <c r="C65">
        <v>1</v>
      </c>
      <c r="D65">
        <v>15</v>
      </c>
      <c r="E65">
        <v>1</v>
      </c>
      <c r="F65">
        <v>0</v>
      </c>
      <c r="G65">
        <v>0</v>
      </c>
      <c r="H65">
        <v>529</v>
      </c>
      <c r="I65">
        <v>1</v>
      </c>
      <c r="J65" t="s">
        <v>519</v>
      </c>
      <c r="L65" t="e">
        <f t="shared" si="2"/>
        <v>#N/A</v>
      </c>
      <c r="AA65" t="s">
        <v>435</v>
      </c>
      <c r="AB65" s="156">
        <v>22</v>
      </c>
      <c r="AC65">
        <f t="shared" si="0"/>
        <v>248</v>
      </c>
      <c r="AE65" t="s">
        <v>891</v>
      </c>
      <c r="AF65" t="e">
        <f t="shared" si="1"/>
        <v>#N/A</v>
      </c>
    </row>
    <row r="66" spans="1:32">
      <c r="A66">
        <v>2800</v>
      </c>
      <c r="B66" t="s">
        <v>390</v>
      </c>
      <c r="C66">
        <v>1</v>
      </c>
      <c r="D66">
        <v>64</v>
      </c>
      <c r="E66">
        <v>22</v>
      </c>
      <c r="F66">
        <v>0</v>
      </c>
      <c r="G66">
        <v>0</v>
      </c>
      <c r="H66">
        <v>520</v>
      </c>
      <c r="I66">
        <v>7</v>
      </c>
      <c r="J66" t="s">
        <v>414</v>
      </c>
      <c r="L66">
        <f t="shared" si="2"/>
        <v>43</v>
      </c>
      <c r="AA66" t="s">
        <v>435</v>
      </c>
      <c r="AB66" s="156">
        <v>31</v>
      </c>
      <c r="AC66">
        <f t="shared" si="0"/>
        <v>248</v>
      </c>
      <c r="AE66" t="s">
        <v>927</v>
      </c>
      <c r="AF66" t="e">
        <f t="shared" si="1"/>
        <v>#N/A</v>
      </c>
    </row>
    <row r="67" spans="1:32">
      <c r="A67">
        <v>5456</v>
      </c>
      <c r="B67" t="s">
        <v>408</v>
      </c>
      <c r="C67">
        <v>2</v>
      </c>
      <c r="D67">
        <v>4</v>
      </c>
      <c r="E67">
        <v>2</v>
      </c>
      <c r="F67">
        <v>0</v>
      </c>
      <c r="G67">
        <v>0</v>
      </c>
      <c r="H67">
        <v>582</v>
      </c>
      <c r="I67">
        <v>2</v>
      </c>
      <c r="J67" t="s">
        <v>1038</v>
      </c>
      <c r="L67" t="e">
        <f t="shared" si="2"/>
        <v>#N/A</v>
      </c>
      <c r="AA67" t="s">
        <v>435</v>
      </c>
      <c r="AB67" s="156">
        <v>32</v>
      </c>
      <c r="AC67">
        <f t="shared" ref="AC67:AC126" si="3">MATCH($AA67,$AE$2:$AE$425,0)</f>
        <v>248</v>
      </c>
      <c r="AE67" t="s">
        <v>778</v>
      </c>
      <c r="AF67" t="e">
        <f t="shared" ref="AF67:AF130" si="4">MATCH($AE67,$AA$2:$AA$126,0)</f>
        <v>#N/A</v>
      </c>
    </row>
    <row r="68" spans="1:32" ht="15.75" thickBot="1">
      <c r="A68">
        <v>378</v>
      </c>
      <c r="B68" t="s">
        <v>408</v>
      </c>
      <c r="C68">
        <v>2</v>
      </c>
      <c r="D68">
        <v>5</v>
      </c>
      <c r="E68">
        <v>2</v>
      </c>
      <c r="F68">
        <v>0</v>
      </c>
      <c r="G68">
        <v>0</v>
      </c>
      <c r="H68">
        <v>523</v>
      </c>
      <c r="I68">
        <v>1</v>
      </c>
      <c r="J68" t="s">
        <v>428</v>
      </c>
      <c r="L68">
        <f t="shared" ref="L68:L131" si="5">VLOOKUP($J68,$AA$3:$AB$127,2,FALSE)</f>
        <v>33</v>
      </c>
      <c r="AA68" s="165" t="s">
        <v>435</v>
      </c>
      <c r="AB68" s="156">
        <v>33</v>
      </c>
      <c r="AC68">
        <f t="shared" si="3"/>
        <v>248</v>
      </c>
      <c r="AE68" t="s">
        <v>1047</v>
      </c>
      <c r="AF68" t="e">
        <f t="shared" si="4"/>
        <v>#N/A</v>
      </c>
    </row>
    <row r="69" spans="1:32">
      <c r="A69">
        <v>1211</v>
      </c>
      <c r="B69" t="s">
        <v>408</v>
      </c>
      <c r="C69">
        <v>1</v>
      </c>
      <c r="D69">
        <v>10</v>
      </c>
      <c r="E69">
        <v>1</v>
      </c>
      <c r="F69">
        <v>0</v>
      </c>
      <c r="G69">
        <v>0</v>
      </c>
      <c r="H69">
        <v>313</v>
      </c>
      <c r="I69">
        <v>2</v>
      </c>
      <c r="J69" t="s">
        <v>407</v>
      </c>
      <c r="L69">
        <f t="shared" si="5"/>
        <v>33</v>
      </c>
      <c r="AA69" t="s">
        <v>435</v>
      </c>
      <c r="AB69" s="156">
        <v>34</v>
      </c>
      <c r="AC69">
        <f t="shared" si="3"/>
        <v>248</v>
      </c>
      <c r="AE69" t="s">
        <v>898</v>
      </c>
      <c r="AF69" t="e">
        <f t="shared" si="4"/>
        <v>#N/A</v>
      </c>
    </row>
    <row r="70" spans="1:32">
      <c r="A70">
        <v>6120</v>
      </c>
      <c r="B70" t="s">
        <v>408</v>
      </c>
      <c r="C70">
        <v>2</v>
      </c>
      <c r="D70">
        <v>8</v>
      </c>
      <c r="E70">
        <v>15</v>
      </c>
      <c r="F70">
        <v>0</v>
      </c>
      <c r="G70">
        <v>0</v>
      </c>
      <c r="H70">
        <v>234</v>
      </c>
      <c r="I70">
        <v>6</v>
      </c>
      <c r="J70" t="s">
        <v>968</v>
      </c>
      <c r="L70" t="e">
        <f t="shared" si="5"/>
        <v>#N/A</v>
      </c>
      <c r="AA70" t="s">
        <v>1174</v>
      </c>
      <c r="AB70" s="156">
        <v>34</v>
      </c>
      <c r="AC70" t="e">
        <f t="shared" si="3"/>
        <v>#N/A</v>
      </c>
      <c r="AE70" t="s">
        <v>658</v>
      </c>
      <c r="AF70" t="e">
        <f t="shared" si="4"/>
        <v>#N/A</v>
      </c>
    </row>
    <row r="71" spans="1:32">
      <c r="A71">
        <v>1397</v>
      </c>
      <c r="B71" t="s">
        <v>408</v>
      </c>
      <c r="C71">
        <v>1</v>
      </c>
      <c r="D71">
        <v>4</v>
      </c>
      <c r="E71">
        <v>1</v>
      </c>
      <c r="F71">
        <v>0</v>
      </c>
      <c r="G71">
        <v>0</v>
      </c>
      <c r="H71">
        <v>537</v>
      </c>
      <c r="I71">
        <v>1</v>
      </c>
      <c r="J71" t="s">
        <v>1065</v>
      </c>
      <c r="L71" t="e">
        <f t="shared" si="5"/>
        <v>#N/A</v>
      </c>
      <c r="AA71" s="149" t="s">
        <v>612</v>
      </c>
      <c r="AB71" s="156">
        <v>11</v>
      </c>
      <c r="AC71">
        <f t="shared" si="3"/>
        <v>268</v>
      </c>
      <c r="AE71" t="s">
        <v>1031</v>
      </c>
      <c r="AF71" t="e">
        <f t="shared" si="4"/>
        <v>#N/A</v>
      </c>
    </row>
    <row r="72" spans="1:32">
      <c r="A72">
        <v>2159</v>
      </c>
      <c r="B72" t="s">
        <v>408</v>
      </c>
      <c r="C72">
        <v>1</v>
      </c>
      <c r="D72">
        <v>23</v>
      </c>
      <c r="E72">
        <v>0</v>
      </c>
      <c r="F72">
        <v>1</v>
      </c>
      <c r="G72">
        <v>0</v>
      </c>
      <c r="H72">
        <v>522</v>
      </c>
      <c r="I72">
        <v>1</v>
      </c>
      <c r="J72" t="s">
        <v>445</v>
      </c>
      <c r="L72">
        <f t="shared" si="5"/>
        <v>37</v>
      </c>
      <c r="AA72" t="s">
        <v>451</v>
      </c>
      <c r="AB72" s="156">
        <v>31</v>
      </c>
      <c r="AC72">
        <f t="shared" si="3"/>
        <v>274</v>
      </c>
      <c r="AE72" t="s">
        <v>476</v>
      </c>
      <c r="AF72" t="e">
        <f t="shared" si="4"/>
        <v>#N/A</v>
      </c>
    </row>
    <row r="73" spans="1:32" ht="15.75" thickBot="1">
      <c r="A73">
        <v>3487</v>
      </c>
      <c r="B73" t="s">
        <v>408</v>
      </c>
      <c r="C73">
        <v>1</v>
      </c>
      <c r="D73">
        <v>10</v>
      </c>
      <c r="E73">
        <v>6</v>
      </c>
      <c r="F73">
        <v>0</v>
      </c>
      <c r="G73">
        <v>0</v>
      </c>
      <c r="H73">
        <v>566</v>
      </c>
      <c r="I73">
        <v>3</v>
      </c>
      <c r="J73" t="s">
        <v>854</v>
      </c>
      <c r="L73" t="e">
        <f t="shared" si="5"/>
        <v>#N/A</v>
      </c>
      <c r="AA73" s="165" t="s">
        <v>441</v>
      </c>
      <c r="AB73" s="156">
        <v>35</v>
      </c>
      <c r="AC73" t="e">
        <f t="shared" si="3"/>
        <v>#N/A</v>
      </c>
      <c r="AE73" t="s">
        <v>931</v>
      </c>
      <c r="AF73" t="e">
        <f t="shared" si="4"/>
        <v>#N/A</v>
      </c>
    </row>
    <row r="74" spans="1:32">
      <c r="A74">
        <v>2061</v>
      </c>
      <c r="B74" t="s">
        <v>408</v>
      </c>
      <c r="C74">
        <v>2</v>
      </c>
      <c r="D74">
        <v>89</v>
      </c>
      <c r="E74">
        <v>2</v>
      </c>
      <c r="F74">
        <v>3</v>
      </c>
      <c r="G74">
        <v>0</v>
      </c>
      <c r="H74">
        <v>523</v>
      </c>
      <c r="I74">
        <v>3</v>
      </c>
      <c r="J74" t="s">
        <v>428</v>
      </c>
      <c r="L74">
        <f t="shared" si="5"/>
        <v>33</v>
      </c>
      <c r="AA74" t="s">
        <v>1175</v>
      </c>
      <c r="AB74" s="156">
        <v>36</v>
      </c>
      <c r="AC74" t="e">
        <f t="shared" si="3"/>
        <v>#N/A</v>
      </c>
      <c r="AE74" t="s">
        <v>671</v>
      </c>
      <c r="AF74">
        <f t="shared" si="4"/>
        <v>19</v>
      </c>
    </row>
    <row r="75" spans="1:32">
      <c r="A75">
        <v>2823</v>
      </c>
      <c r="B75" t="s">
        <v>408</v>
      </c>
      <c r="C75">
        <v>1</v>
      </c>
      <c r="D75">
        <v>7</v>
      </c>
      <c r="E75">
        <v>9</v>
      </c>
      <c r="F75">
        <v>0</v>
      </c>
      <c r="G75">
        <v>0</v>
      </c>
      <c r="H75">
        <v>591</v>
      </c>
      <c r="I75">
        <v>6</v>
      </c>
      <c r="J75" t="s">
        <v>1033</v>
      </c>
      <c r="L75">
        <f t="shared" si="5"/>
        <v>52</v>
      </c>
      <c r="AA75" t="s">
        <v>694</v>
      </c>
      <c r="AB75" s="156">
        <v>44</v>
      </c>
      <c r="AC75">
        <f t="shared" si="3"/>
        <v>301</v>
      </c>
      <c r="AE75" t="s">
        <v>974</v>
      </c>
      <c r="AF75" t="e">
        <f t="shared" si="4"/>
        <v>#N/A</v>
      </c>
    </row>
    <row r="76" spans="1:32">
      <c r="A76">
        <v>524</v>
      </c>
      <c r="B76" t="s">
        <v>408</v>
      </c>
      <c r="C76">
        <v>1</v>
      </c>
      <c r="D76">
        <v>1</v>
      </c>
      <c r="E76">
        <v>1</v>
      </c>
      <c r="F76">
        <v>0</v>
      </c>
      <c r="G76">
        <v>0</v>
      </c>
      <c r="H76">
        <v>417</v>
      </c>
      <c r="I76">
        <v>1</v>
      </c>
      <c r="J76" t="s">
        <v>1046</v>
      </c>
      <c r="L76" t="e">
        <f t="shared" si="5"/>
        <v>#N/A</v>
      </c>
      <c r="AA76" t="s">
        <v>694</v>
      </c>
      <c r="AB76" s="156">
        <v>45</v>
      </c>
      <c r="AC76">
        <f t="shared" si="3"/>
        <v>301</v>
      </c>
      <c r="AE76" t="s">
        <v>965</v>
      </c>
      <c r="AF76" t="e">
        <f t="shared" si="4"/>
        <v>#N/A</v>
      </c>
    </row>
    <row r="77" spans="1:32">
      <c r="A77">
        <v>3819</v>
      </c>
      <c r="B77" t="s">
        <v>408</v>
      </c>
      <c r="C77">
        <v>1</v>
      </c>
      <c r="D77">
        <v>9</v>
      </c>
      <c r="E77">
        <v>1</v>
      </c>
      <c r="F77">
        <v>0</v>
      </c>
      <c r="G77">
        <v>0</v>
      </c>
      <c r="H77">
        <v>125</v>
      </c>
      <c r="I77">
        <v>1</v>
      </c>
      <c r="J77" t="s">
        <v>870</v>
      </c>
      <c r="L77" t="e">
        <f t="shared" si="5"/>
        <v>#N/A</v>
      </c>
      <c r="AA77" t="s">
        <v>638</v>
      </c>
      <c r="AB77" s="156">
        <v>36</v>
      </c>
      <c r="AC77">
        <f t="shared" si="3"/>
        <v>319</v>
      </c>
      <c r="AE77" t="s">
        <v>791</v>
      </c>
      <c r="AF77" t="e">
        <f t="shared" si="4"/>
        <v>#N/A</v>
      </c>
    </row>
    <row r="78" spans="1:32" ht="15.75" thickBot="1">
      <c r="A78">
        <v>4483</v>
      </c>
      <c r="B78" t="s">
        <v>408</v>
      </c>
      <c r="C78">
        <v>2</v>
      </c>
      <c r="D78">
        <v>6</v>
      </c>
      <c r="E78">
        <v>2</v>
      </c>
      <c r="F78">
        <v>0</v>
      </c>
      <c r="G78">
        <v>0</v>
      </c>
      <c r="H78">
        <v>127</v>
      </c>
      <c r="I78">
        <v>1</v>
      </c>
      <c r="J78" t="s">
        <v>752</v>
      </c>
      <c r="L78">
        <f t="shared" si="5"/>
        <v>11</v>
      </c>
      <c r="AA78" s="165" t="s">
        <v>638</v>
      </c>
      <c r="AB78" s="156">
        <v>37</v>
      </c>
      <c r="AC78">
        <f t="shared" si="3"/>
        <v>319</v>
      </c>
      <c r="AE78" t="s">
        <v>999</v>
      </c>
      <c r="AF78" t="e">
        <f t="shared" si="4"/>
        <v>#N/A</v>
      </c>
    </row>
    <row r="79" spans="1:32">
      <c r="A79">
        <v>192</v>
      </c>
      <c r="B79" t="s">
        <v>408</v>
      </c>
      <c r="C79">
        <v>2</v>
      </c>
      <c r="D79">
        <v>5</v>
      </c>
      <c r="E79">
        <v>2</v>
      </c>
      <c r="F79">
        <v>0</v>
      </c>
      <c r="G79">
        <v>0</v>
      </c>
      <c r="H79">
        <v>439</v>
      </c>
      <c r="I79">
        <v>1</v>
      </c>
      <c r="J79" t="s">
        <v>852</v>
      </c>
      <c r="L79" t="e">
        <f t="shared" si="5"/>
        <v>#N/A</v>
      </c>
      <c r="AA79" t="s">
        <v>560</v>
      </c>
      <c r="AB79" s="156">
        <v>22</v>
      </c>
      <c r="AC79">
        <f t="shared" si="3"/>
        <v>323</v>
      </c>
      <c r="AE79" t="s">
        <v>881</v>
      </c>
      <c r="AF79" t="e">
        <f t="shared" si="4"/>
        <v>#N/A</v>
      </c>
    </row>
    <row r="80" spans="1:32">
      <c r="A80">
        <v>733</v>
      </c>
      <c r="B80" t="s">
        <v>408</v>
      </c>
      <c r="C80">
        <v>1</v>
      </c>
      <c r="D80">
        <v>16</v>
      </c>
      <c r="E80">
        <v>1</v>
      </c>
      <c r="F80">
        <v>0</v>
      </c>
      <c r="G80">
        <v>0</v>
      </c>
      <c r="H80">
        <v>438</v>
      </c>
      <c r="I80">
        <v>1</v>
      </c>
      <c r="J80" t="s">
        <v>703</v>
      </c>
      <c r="L80">
        <f t="shared" si="5"/>
        <v>21</v>
      </c>
      <c r="AA80" t="s">
        <v>896</v>
      </c>
      <c r="AB80" s="156">
        <v>13</v>
      </c>
      <c r="AC80">
        <f t="shared" si="3"/>
        <v>336</v>
      </c>
      <c r="AE80" t="s">
        <v>518</v>
      </c>
      <c r="AF80" t="e">
        <f t="shared" si="4"/>
        <v>#N/A</v>
      </c>
    </row>
    <row r="81" spans="1:32">
      <c r="A81">
        <v>1520</v>
      </c>
      <c r="B81" t="s">
        <v>408</v>
      </c>
      <c r="C81">
        <v>1</v>
      </c>
      <c r="D81">
        <v>6</v>
      </c>
      <c r="E81">
        <v>1</v>
      </c>
      <c r="F81">
        <v>0</v>
      </c>
      <c r="G81">
        <v>0</v>
      </c>
      <c r="H81">
        <v>444</v>
      </c>
      <c r="I81">
        <v>1</v>
      </c>
      <c r="J81" t="s">
        <v>824</v>
      </c>
      <c r="L81" t="e">
        <f t="shared" si="5"/>
        <v>#N/A</v>
      </c>
      <c r="AA81" t="s">
        <v>1063</v>
      </c>
      <c r="AB81" s="156">
        <v>13</v>
      </c>
      <c r="AC81">
        <f t="shared" si="3"/>
        <v>337</v>
      </c>
      <c r="AE81" t="s">
        <v>937</v>
      </c>
      <c r="AF81" t="e">
        <f t="shared" si="4"/>
        <v>#N/A</v>
      </c>
    </row>
    <row r="82" spans="1:32">
      <c r="A82">
        <v>4151</v>
      </c>
      <c r="B82" t="s">
        <v>408</v>
      </c>
      <c r="C82">
        <v>1</v>
      </c>
      <c r="D82">
        <v>26</v>
      </c>
      <c r="E82">
        <v>2</v>
      </c>
      <c r="F82">
        <v>0</v>
      </c>
      <c r="G82">
        <v>0</v>
      </c>
      <c r="H82">
        <v>118</v>
      </c>
      <c r="I82">
        <v>1</v>
      </c>
      <c r="J82" t="s">
        <v>612</v>
      </c>
      <c r="L82">
        <f t="shared" si="5"/>
        <v>11</v>
      </c>
      <c r="AA82" t="s">
        <v>875</v>
      </c>
      <c r="AB82" s="156">
        <v>42</v>
      </c>
      <c r="AC82">
        <f t="shared" si="3"/>
        <v>343</v>
      </c>
      <c r="AE82" t="s">
        <v>967</v>
      </c>
      <c r="AF82" t="e">
        <f t="shared" si="4"/>
        <v>#N/A</v>
      </c>
    </row>
    <row r="83" spans="1:32" ht="15.75" thickBot="1">
      <c r="A83">
        <v>6475</v>
      </c>
      <c r="B83" t="s">
        <v>412</v>
      </c>
      <c r="C83">
        <v>1</v>
      </c>
      <c r="D83">
        <v>5</v>
      </c>
      <c r="E83">
        <v>1</v>
      </c>
      <c r="F83">
        <v>0</v>
      </c>
      <c r="G83">
        <v>0</v>
      </c>
      <c r="H83">
        <v>116</v>
      </c>
      <c r="I83">
        <v>1</v>
      </c>
      <c r="J83" t="s">
        <v>928</v>
      </c>
      <c r="L83" t="e">
        <f t="shared" si="5"/>
        <v>#N/A</v>
      </c>
      <c r="AA83" s="165" t="s">
        <v>822</v>
      </c>
      <c r="AB83" s="156">
        <v>15</v>
      </c>
      <c r="AC83">
        <f t="shared" si="3"/>
        <v>344</v>
      </c>
      <c r="AE83" t="s">
        <v>407</v>
      </c>
      <c r="AF83">
        <f t="shared" si="4"/>
        <v>20</v>
      </c>
    </row>
    <row r="84" spans="1:32">
      <c r="A84">
        <v>3155</v>
      </c>
      <c r="B84" t="s">
        <v>408</v>
      </c>
      <c r="C84">
        <v>2</v>
      </c>
      <c r="D84">
        <v>10</v>
      </c>
      <c r="E84">
        <v>2</v>
      </c>
      <c r="F84">
        <v>0</v>
      </c>
      <c r="G84">
        <v>0</v>
      </c>
      <c r="H84">
        <v>651</v>
      </c>
      <c r="I84">
        <v>2</v>
      </c>
      <c r="J84" t="s">
        <v>814</v>
      </c>
      <c r="L84" t="e">
        <f t="shared" si="5"/>
        <v>#N/A</v>
      </c>
      <c r="AA84" t="s">
        <v>947</v>
      </c>
      <c r="AB84" s="156">
        <v>15</v>
      </c>
      <c r="AC84">
        <f t="shared" si="3"/>
        <v>356</v>
      </c>
      <c r="AE84" t="s">
        <v>640</v>
      </c>
      <c r="AF84">
        <f t="shared" si="4"/>
        <v>21</v>
      </c>
    </row>
    <row r="85" spans="1:32">
      <c r="A85">
        <v>4815</v>
      </c>
      <c r="B85" t="s">
        <v>408</v>
      </c>
      <c r="C85">
        <v>2</v>
      </c>
      <c r="D85">
        <v>6</v>
      </c>
      <c r="E85">
        <v>18</v>
      </c>
      <c r="F85">
        <v>0</v>
      </c>
      <c r="G85">
        <v>0</v>
      </c>
      <c r="H85">
        <v>454</v>
      </c>
      <c r="I85">
        <v>8</v>
      </c>
      <c r="J85" t="s">
        <v>660</v>
      </c>
      <c r="L85" t="e">
        <f t="shared" si="5"/>
        <v>#N/A</v>
      </c>
      <c r="AA85" t="s">
        <v>703</v>
      </c>
      <c r="AB85" s="156">
        <v>21</v>
      </c>
      <c r="AC85">
        <f t="shared" si="3"/>
        <v>370</v>
      </c>
      <c r="AE85" t="s">
        <v>625</v>
      </c>
      <c r="AF85" t="e">
        <f t="shared" si="4"/>
        <v>#N/A</v>
      </c>
    </row>
    <row r="86" spans="1:32">
      <c r="A86">
        <v>2491</v>
      </c>
      <c r="B86" t="s">
        <v>408</v>
      </c>
      <c r="C86">
        <v>2</v>
      </c>
      <c r="D86">
        <v>34</v>
      </c>
      <c r="E86">
        <v>2</v>
      </c>
      <c r="F86">
        <v>0</v>
      </c>
      <c r="G86">
        <v>0</v>
      </c>
      <c r="H86">
        <v>327</v>
      </c>
      <c r="I86">
        <v>3</v>
      </c>
      <c r="J86" t="s">
        <v>688</v>
      </c>
      <c r="L86">
        <f t="shared" si="5"/>
        <v>53</v>
      </c>
      <c r="AA86" t="s">
        <v>685</v>
      </c>
      <c r="AB86" s="156">
        <v>43</v>
      </c>
      <c r="AC86">
        <f t="shared" si="3"/>
        <v>371</v>
      </c>
      <c r="AE86" t="s">
        <v>958</v>
      </c>
      <c r="AF86" t="e">
        <f t="shared" si="4"/>
        <v>#N/A</v>
      </c>
    </row>
    <row r="87" spans="1:32">
      <c r="A87">
        <v>5811</v>
      </c>
      <c r="B87" t="s">
        <v>408</v>
      </c>
      <c r="C87">
        <v>2</v>
      </c>
      <c r="D87">
        <v>1</v>
      </c>
      <c r="E87">
        <v>2</v>
      </c>
      <c r="F87">
        <v>0</v>
      </c>
      <c r="G87">
        <v>0</v>
      </c>
      <c r="H87">
        <v>119</v>
      </c>
      <c r="I87">
        <v>2</v>
      </c>
      <c r="J87" t="s">
        <v>900</v>
      </c>
      <c r="L87" t="e">
        <f t="shared" si="5"/>
        <v>#N/A</v>
      </c>
      <c r="AA87" t="s">
        <v>902</v>
      </c>
      <c r="AB87" s="156">
        <v>55</v>
      </c>
      <c r="AC87">
        <f t="shared" si="3"/>
        <v>372</v>
      </c>
      <c r="AE87" t="s">
        <v>654</v>
      </c>
      <c r="AF87" t="e">
        <f t="shared" si="4"/>
        <v>#N/A</v>
      </c>
    </row>
    <row r="88" spans="1:32" ht="15.75" thickBot="1">
      <c r="A88">
        <v>856</v>
      </c>
      <c r="B88" t="s">
        <v>408</v>
      </c>
      <c r="C88">
        <v>1</v>
      </c>
      <c r="D88">
        <v>5</v>
      </c>
      <c r="E88">
        <v>7</v>
      </c>
      <c r="F88">
        <v>0</v>
      </c>
      <c r="G88">
        <v>0</v>
      </c>
      <c r="H88">
        <v>473</v>
      </c>
      <c r="I88">
        <v>4</v>
      </c>
      <c r="J88" t="s">
        <v>934</v>
      </c>
      <c r="L88" t="e">
        <f t="shared" si="5"/>
        <v>#N/A</v>
      </c>
      <c r="P88" s="156" t="s">
        <v>37</v>
      </c>
      <c r="Q88" s="156">
        <v>6900</v>
      </c>
      <c r="R88" s="156">
        <v>53</v>
      </c>
      <c r="S88" s="157" t="s">
        <v>1092</v>
      </c>
      <c r="T88" s="162" t="s">
        <v>676</v>
      </c>
      <c r="U88" t="s">
        <v>1117</v>
      </c>
      <c r="V88" t="s">
        <v>1166</v>
      </c>
      <c r="W88" t="s">
        <v>1167</v>
      </c>
      <c r="X88" t="s">
        <v>1131</v>
      </c>
      <c r="AA88" s="165" t="s">
        <v>514</v>
      </c>
      <c r="AB88" s="156">
        <v>45</v>
      </c>
      <c r="AC88">
        <f t="shared" si="3"/>
        <v>376</v>
      </c>
      <c r="AE88" t="s">
        <v>992</v>
      </c>
      <c r="AF88" t="e">
        <f t="shared" si="4"/>
        <v>#N/A</v>
      </c>
    </row>
    <row r="89" spans="1:32" ht="15.75" thickBot="1">
      <c r="A89">
        <v>1729</v>
      </c>
      <c r="B89" t="s">
        <v>408</v>
      </c>
      <c r="C89">
        <v>1</v>
      </c>
      <c r="D89">
        <v>1</v>
      </c>
      <c r="E89">
        <v>1</v>
      </c>
      <c r="F89">
        <v>0</v>
      </c>
      <c r="G89">
        <v>0</v>
      </c>
      <c r="H89">
        <v>302</v>
      </c>
      <c r="I89">
        <v>1</v>
      </c>
      <c r="J89" t="s">
        <v>423</v>
      </c>
      <c r="L89">
        <f t="shared" si="5"/>
        <v>32</v>
      </c>
      <c r="P89" s="156" t="s">
        <v>37</v>
      </c>
      <c r="Q89" s="156">
        <v>6900</v>
      </c>
      <c r="R89" s="156">
        <v>54</v>
      </c>
      <c r="S89" s="157" t="s">
        <v>1093</v>
      </c>
      <c r="T89" s="162" t="s">
        <v>467</v>
      </c>
      <c r="U89" t="s">
        <v>1118</v>
      </c>
      <c r="V89" t="s">
        <v>1119</v>
      </c>
      <c r="W89" t="s">
        <v>1168</v>
      </c>
      <c r="X89" t="s">
        <v>1169</v>
      </c>
      <c r="AA89" t="s">
        <v>812</v>
      </c>
      <c r="AB89" s="156">
        <v>22</v>
      </c>
      <c r="AC89">
        <f t="shared" si="3"/>
        <v>382</v>
      </c>
      <c r="AE89" t="s">
        <v>519</v>
      </c>
      <c r="AF89" t="e">
        <f t="shared" si="4"/>
        <v>#N/A</v>
      </c>
    </row>
    <row r="90" spans="1:32" ht="15.75" thickBot="1">
      <c r="A90">
        <v>401</v>
      </c>
      <c r="B90" t="s">
        <v>408</v>
      </c>
      <c r="C90">
        <v>1</v>
      </c>
      <c r="D90">
        <v>4</v>
      </c>
      <c r="E90">
        <v>1</v>
      </c>
      <c r="F90">
        <v>0</v>
      </c>
      <c r="G90">
        <v>0</v>
      </c>
      <c r="H90">
        <v>313</v>
      </c>
      <c r="I90">
        <v>1</v>
      </c>
      <c r="J90" t="s">
        <v>407</v>
      </c>
      <c r="L90">
        <f t="shared" si="5"/>
        <v>33</v>
      </c>
      <c r="P90" s="156" t="s">
        <v>37</v>
      </c>
      <c r="Q90" s="156">
        <v>6900</v>
      </c>
      <c r="R90" s="156">
        <v>55</v>
      </c>
      <c r="S90" s="157" t="s">
        <v>1094</v>
      </c>
      <c r="T90" s="162" t="s">
        <v>417</v>
      </c>
      <c r="U90" t="s">
        <v>1170</v>
      </c>
      <c r="V90" t="s">
        <v>1159</v>
      </c>
      <c r="W90" t="s">
        <v>1165</v>
      </c>
      <c r="X90" t="s">
        <v>1119</v>
      </c>
      <c r="AA90" t="s">
        <v>579</v>
      </c>
      <c r="AB90" s="156">
        <v>21</v>
      </c>
      <c r="AC90">
        <f t="shared" si="3"/>
        <v>385</v>
      </c>
      <c r="AE90" t="s">
        <v>1002</v>
      </c>
      <c r="AF90" t="e">
        <f t="shared" si="4"/>
        <v>#N/A</v>
      </c>
    </row>
    <row r="91" spans="1:32" ht="15.75" thickBot="1">
      <c r="A91">
        <v>1188</v>
      </c>
      <c r="B91" t="s">
        <v>408</v>
      </c>
      <c r="C91">
        <v>1</v>
      </c>
      <c r="D91">
        <v>20</v>
      </c>
      <c r="E91">
        <v>16</v>
      </c>
      <c r="F91">
        <v>0</v>
      </c>
      <c r="G91">
        <v>0</v>
      </c>
      <c r="H91">
        <v>319</v>
      </c>
      <c r="I91">
        <v>7</v>
      </c>
      <c r="J91" t="s">
        <v>469</v>
      </c>
      <c r="L91" t="e">
        <f t="shared" si="5"/>
        <v>#N/A</v>
      </c>
      <c r="P91" s="156" t="s">
        <v>37</v>
      </c>
      <c r="Q91" s="156">
        <v>6900</v>
      </c>
      <c r="R91" s="156">
        <v>56</v>
      </c>
      <c r="S91" s="157" t="s">
        <v>1095</v>
      </c>
      <c r="T91" s="162" t="s">
        <v>726</v>
      </c>
      <c r="U91" t="s">
        <v>1171</v>
      </c>
      <c r="V91" t="s">
        <v>1172</v>
      </c>
      <c r="W91" t="s">
        <v>1118</v>
      </c>
      <c r="X91" t="s">
        <v>1173</v>
      </c>
      <c r="AA91" t="s">
        <v>672</v>
      </c>
      <c r="AB91" s="156">
        <v>53</v>
      </c>
      <c r="AC91">
        <f t="shared" si="3"/>
        <v>388</v>
      </c>
      <c r="AE91" t="s">
        <v>873</v>
      </c>
      <c r="AF91" t="e">
        <f t="shared" si="4"/>
        <v>#N/A</v>
      </c>
    </row>
    <row r="92" spans="1:32">
      <c r="A92">
        <v>5479</v>
      </c>
      <c r="B92" t="s">
        <v>408</v>
      </c>
      <c r="C92">
        <v>2</v>
      </c>
      <c r="D92">
        <v>38</v>
      </c>
      <c r="E92">
        <v>2</v>
      </c>
      <c r="F92">
        <v>0</v>
      </c>
      <c r="G92">
        <v>0</v>
      </c>
      <c r="H92">
        <v>852</v>
      </c>
      <c r="I92">
        <v>2</v>
      </c>
      <c r="J92" t="s">
        <v>726</v>
      </c>
      <c r="L92">
        <f t="shared" si="5"/>
        <v>56</v>
      </c>
      <c r="AA92" t="s">
        <v>1176</v>
      </c>
      <c r="AB92" s="156">
        <v>21</v>
      </c>
      <c r="AC92" t="e">
        <f t="shared" si="3"/>
        <v>#N/A</v>
      </c>
      <c r="AE92" t="s">
        <v>877</v>
      </c>
      <c r="AF92">
        <f t="shared" si="4"/>
        <v>22</v>
      </c>
    </row>
    <row r="93" spans="1:32" ht="15.75" thickBot="1">
      <c r="A93">
        <v>6143</v>
      </c>
      <c r="B93" t="s">
        <v>408</v>
      </c>
      <c r="C93">
        <v>2</v>
      </c>
      <c r="D93">
        <v>5</v>
      </c>
      <c r="E93">
        <v>2</v>
      </c>
      <c r="F93">
        <v>0</v>
      </c>
      <c r="G93">
        <v>0</v>
      </c>
      <c r="H93">
        <v>249</v>
      </c>
      <c r="I93">
        <v>2</v>
      </c>
      <c r="J93" t="s">
        <v>853</v>
      </c>
      <c r="L93" t="e">
        <f t="shared" si="5"/>
        <v>#N/A</v>
      </c>
      <c r="AA93" s="165" t="s">
        <v>1015</v>
      </c>
      <c r="AB93" s="156">
        <v>44</v>
      </c>
      <c r="AC93">
        <f t="shared" si="3"/>
        <v>397</v>
      </c>
      <c r="AE93" t="s">
        <v>991</v>
      </c>
      <c r="AF93" t="e">
        <f t="shared" si="4"/>
        <v>#N/A</v>
      </c>
    </row>
    <row r="94" spans="1:32">
      <c r="A94">
        <v>69</v>
      </c>
      <c r="B94" t="s">
        <v>408</v>
      </c>
      <c r="C94">
        <v>1</v>
      </c>
      <c r="D94">
        <v>31</v>
      </c>
      <c r="E94">
        <v>1</v>
      </c>
      <c r="F94">
        <v>0</v>
      </c>
      <c r="G94">
        <v>0</v>
      </c>
      <c r="H94">
        <v>440</v>
      </c>
      <c r="I94">
        <v>2</v>
      </c>
      <c r="J94" t="s">
        <v>812</v>
      </c>
      <c r="L94">
        <f t="shared" si="5"/>
        <v>22</v>
      </c>
      <c r="AA94" t="s">
        <v>470</v>
      </c>
      <c r="AB94" s="156">
        <v>22</v>
      </c>
      <c r="AC94">
        <f t="shared" si="3"/>
        <v>402</v>
      </c>
      <c r="AE94" t="s">
        <v>726</v>
      </c>
      <c r="AF94">
        <f t="shared" si="4"/>
        <v>106</v>
      </c>
    </row>
    <row r="95" spans="1:32">
      <c r="A95">
        <v>1065</v>
      </c>
      <c r="B95" t="s">
        <v>408</v>
      </c>
      <c r="C95">
        <v>2</v>
      </c>
      <c r="D95">
        <v>11</v>
      </c>
      <c r="E95">
        <v>2</v>
      </c>
      <c r="F95">
        <v>0</v>
      </c>
      <c r="G95">
        <v>0</v>
      </c>
      <c r="H95">
        <v>702</v>
      </c>
      <c r="I95">
        <v>2</v>
      </c>
      <c r="J95" t="s">
        <v>764</v>
      </c>
      <c r="L95">
        <f t="shared" si="5"/>
        <v>31</v>
      </c>
      <c r="AA95" t="s">
        <v>959</v>
      </c>
      <c r="AB95" s="156">
        <v>42</v>
      </c>
      <c r="AC95">
        <f t="shared" si="3"/>
        <v>416</v>
      </c>
      <c r="AE95" t="s">
        <v>985</v>
      </c>
      <c r="AF95" t="e">
        <f t="shared" si="4"/>
        <v>#N/A</v>
      </c>
    </row>
    <row r="96" spans="1:32">
      <c r="A96">
        <v>3009</v>
      </c>
      <c r="B96" t="s">
        <v>408</v>
      </c>
      <c r="C96">
        <v>2</v>
      </c>
      <c r="D96">
        <v>1</v>
      </c>
      <c r="E96">
        <v>30</v>
      </c>
      <c r="F96">
        <v>0</v>
      </c>
      <c r="G96">
        <v>0</v>
      </c>
      <c r="H96">
        <v>374</v>
      </c>
      <c r="I96">
        <v>5</v>
      </c>
      <c r="J96" t="s">
        <v>440</v>
      </c>
      <c r="L96">
        <f t="shared" si="5"/>
        <v>16</v>
      </c>
      <c r="AA96" t="s">
        <v>637</v>
      </c>
      <c r="AB96" s="156">
        <v>35</v>
      </c>
      <c r="AC96">
        <f t="shared" si="3"/>
        <v>417</v>
      </c>
      <c r="AE96" t="s">
        <v>818</v>
      </c>
      <c r="AF96" t="e">
        <f t="shared" si="4"/>
        <v>#N/A</v>
      </c>
    </row>
    <row r="97" spans="1:32">
      <c r="A97">
        <v>5078</v>
      </c>
      <c r="B97" t="s">
        <v>408</v>
      </c>
      <c r="C97">
        <v>2</v>
      </c>
      <c r="D97">
        <v>5</v>
      </c>
      <c r="E97">
        <v>26</v>
      </c>
      <c r="F97">
        <v>0</v>
      </c>
      <c r="G97">
        <v>0</v>
      </c>
      <c r="H97">
        <v>169</v>
      </c>
      <c r="I97">
        <v>6</v>
      </c>
      <c r="J97" t="s">
        <v>980</v>
      </c>
      <c r="L97" t="e">
        <f t="shared" si="5"/>
        <v>#N/A</v>
      </c>
      <c r="AA97" t="s">
        <v>440</v>
      </c>
      <c r="AB97" s="156">
        <v>16</v>
      </c>
      <c r="AC97">
        <f t="shared" si="3"/>
        <v>423</v>
      </c>
      <c r="AE97" t="s">
        <v>823</v>
      </c>
      <c r="AF97" t="e">
        <f t="shared" si="4"/>
        <v>#N/A</v>
      </c>
    </row>
    <row r="98" spans="1:32" ht="15.75" thickBot="1">
      <c r="A98">
        <v>3673</v>
      </c>
      <c r="B98" t="s">
        <v>408</v>
      </c>
      <c r="C98">
        <v>1</v>
      </c>
      <c r="D98">
        <v>11</v>
      </c>
      <c r="E98">
        <v>6</v>
      </c>
      <c r="F98">
        <v>0</v>
      </c>
      <c r="G98">
        <v>0</v>
      </c>
      <c r="H98">
        <v>550</v>
      </c>
      <c r="I98">
        <v>3</v>
      </c>
      <c r="J98" t="s">
        <v>655</v>
      </c>
      <c r="L98" t="e">
        <f t="shared" si="5"/>
        <v>#N/A</v>
      </c>
      <c r="AA98" s="165" t="s">
        <v>440</v>
      </c>
      <c r="AB98" s="156">
        <v>43</v>
      </c>
      <c r="AC98">
        <f t="shared" si="3"/>
        <v>423</v>
      </c>
      <c r="AE98" t="s">
        <v>556</v>
      </c>
      <c r="AF98">
        <f t="shared" si="4"/>
        <v>107</v>
      </c>
    </row>
    <row r="99" spans="1:32">
      <c r="A99">
        <v>1420</v>
      </c>
      <c r="B99" t="s">
        <v>408</v>
      </c>
      <c r="C99">
        <v>1</v>
      </c>
      <c r="D99">
        <v>31</v>
      </c>
      <c r="E99">
        <v>0</v>
      </c>
      <c r="F99">
        <v>1</v>
      </c>
      <c r="G99">
        <v>0</v>
      </c>
      <c r="H99">
        <v>512</v>
      </c>
      <c r="I99">
        <v>1</v>
      </c>
      <c r="J99" t="s">
        <v>476</v>
      </c>
      <c r="L99" t="e">
        <f t="shared" si="5"/>
        <v>#N/A</v>
      </c>
      <c r="AA99" t="s">
        <v>440</v>
      </c>
      <c r="AB99" s="156">
        <v>54</v>
      </c>
      <c r="AC99">
        <f t="shared" si="3"/>
        <v>423</v>
      </c>
      <c r="AE99" t="s">
        <v>555</v>
      </c>
      <c r="AF99">
        <f t="shared" si="4"/>
        <v>24</v>
      </c>
    </row>
    <row r="100" spans="1:32">
      <c r="A100">
        <v>2084</v>
      </c>
      <c r="B100" t="s">
        <v>408</v>
      </c>
      <c r="C100">
        <v>1</v>
      </c>
      <c r="D100">
        <v>10</v>
      </c>
      <c r="E100">
        <v>17</v>
      </c>
      <c r="F100">
        <v>4</v>
      </c>
      <c r="G100">
        <v>0</v>
      </c>
      <c r="H100">
        <v>531</v>
      </c>
      <c r="I100">
        <v>7</v>
      </c>
      <c r="J100" t="s">
        <v>524</v>
      </c>
      <c r="L100">
        <f t="shared" si="5"/>
        <v>41</v>
      </c>
      <c r="AA100" t="s">
        <v>440</v>
      </c>
      <c r="AB100" s="156">
        <v>55</v>
      </c>
      <c r="AC100">
        <f t="shared" si="3"/>
        <v>423</v>
      </c>
      <c r="AE100" t="s">
        <v>846</v>
      </c>
      <c r="AF100" t="e">
        <f t="shared" si="4"/>
        <v>#N/A</v>
      </c>
    </row>
    <row r="101" spans="1:32">
      <c r="A101">
        <v>6335</v>
      </c>
      <c r="B101" t="s">
        <v>473</v>
      </c>
      <c r="C101">
        <v>1</v>
      </c>
      <c r="D101">
        <v>48</v>
      </c>
      <c r="E101">
        <v>1</v>
      </c>
      <c r="F101">
        <v>0</v>
      </c>
      <c r="G101">
        <v>0</v>
      </c>
      <c r="H101">
        <v>438</v>
      </c>
      <c r="I101">
        <v>1</v>
      </c>
      <c r="J101" t="s">
        <v>703</v>
      </c>
      <c r="L101">
        <f t="shared" si="5"/>
        <v>21</v>
      </c>
      <c r="AA101" s="149" t="s">
        <v>752</v>
      </c>
      <c r="AB101" s="156">
        <v>11</v>
      </c>
      <c r="AC101">
        <f t="shared" si="3"/>
        <v>424</v>
      </c>
      <c r="AE101" t="s">
        <v>944</v>
      </c>
      <c r="AF101" t="e">
        <f t="shared" si="4"/>
        <v>#N/A</v>
      </c>
    </row>
    <row r="102" spans="1:32">
      <c r="A102">
        <v>4414</v>
      </c>
      <c r="B102" t="s">
        <v>408</v>
      </c>
      <c r="C102">
        <v>1</v>
      </c>
      <c r="D102">
        <v>17</v>
      </c>
      <c r="E102">
        <v>1</v>
      </c>
      <c r="F102">
        <v>0</v>
      </c>
      <c r="G102">
        <v>0</v>
      </c>
      <c r="H102">
        <v>113</v>
      </c>
      <c r="I102">
        <v>2</v>
      </c>
      <c r="J102" t="s">
        <v>925</v>
      </c>
      <c r="L102" t="e">
        <f t="shared" si="5"/>
        <v>#N/A</v>
      </c>
      <c r="AA102" s="164" t="s">
        <v>918</v>
      </c>
      <c r="AB102" s="156">
        <v>35</v>
      </c>
      <c r="AC102">
        <f t="shared" si="3"/>
        <v>9</v>
      </c>
      <c r="AE102" t="s">
        <v>863</v>
      </c>
      <c r="AF102">
        <f t="shared" si="4"/>
        <v>27</v>
      </c>
    </row>
    <row r="103" spans="1:32" ht="15.75" thickBot="1">
      <c r="A103">
        <v>1758</v>
      </c>
      <c r="B103" t="s">
        <v>408</v>
      </c>
      <c r="C103">
        <v>1</v>
      </c>
      <c r="D103">
        <v>27</v>
      </c>
      <c r="E103">
        <v>1</v>
      </c>
      <c r="F103">
        <v>0</v>
      </c>
      <c r="G103">
        <v>0</v>
      </c>
      <c r="H103">
        <v>467</v>
      </c>
      <c r="I103">
        <v>1</v>
      </c>
      <c r="J103" t="s">
        <v>890</v>
      </c>
      <c r="L103" t="e">
        <f t="shared" si="5"/>
        <v>#N/A</v>
      </c>
      <c r="AA103" s="162" t="s">
        <v>840</v>
      </c>
      <c r="AB103" s="156">
        <v>37</v>
      </c>
      <c r="AC103">
        <f t="shared" si="3"/>
        <v>20</v>
      </c>
      <c r="AE103" t="s">
        <v>1033</v>
      </c>
      <c r="AF103">
        <f t="shared" si="4"/>
        <v>28</v>
      </c>
    </row>
    <row r="104" spans="1:32">
      <c r="A104">
        <v>756</v>
      </c>
      <c r="B104" t="s">
        <v>408</v>
      </c>
      <c r="C104">
        <v>1</v>
      </c>
      <c r="D104">
        <v>21</v>
      </c>
      <c r="E104">
        <v>1</v>
      </c>
      <c r="F104">
        <v>0</v>
      </c>
      <c r="G104">
        <v>0</v>
      </c>
      <c r="H104">
        <v>418</v>
      </c>
      <c r="I104">
        <v>2</v>
      </c>
      <c r="J104" t="s">
        <v>659</v>
      </c>
      <c r="L104" t="e">
        <f t="shared" si="5"/>
        <v>#N/A</v>
      </c>
      <c r="AA104" s="164" t="s">
        <v>541</v>
      </c>
      <c r="AB104" s="156">
        <v>21</v>
      </c>
      <c r="AC104">
        <f t="shared" si="3"/>
        <v>43</v>
      </c>
      <c r="AE104" t="s">
        <v>876</v>
      </c>
      <c r="AF104" t="e">
        <f t="shared" si="4"/>
        <v>#N/A</v>
      </c>
    </row>
    <row r="105" spans="1:32">
      <c r="A105">
        <v>2345</v>
      </c>
      <c r="B105" t="s">
        <v>408</v>
      </c>
      <c r="C105">
        <v>1</v>
      </c>
      <c r="D105">
        <v>10</v>
      </c>
      <c r="E105">
        <v>1</v>
      </c>
      <c r="F105">
        <v>0</v>
      </c>
      <c r="G105">
        <v>0</v>
      </c>
      <c r="H105">
        <v>364</v>
      </c>
      <c r="I105">
        <v>1</v>
      </c>
      <c r="J105" t="s">
        <v>785</v>
      </c>
      <c r="L105" t="e">
        <f t="shared" si="5"/>
        <v>#N/A</v>
      </c>
      <c r="AA105" s="164" t="s">
        <v>445</v>
      </c>
      <c r="AB105" s="156">
        <v>43</v>
      </c>
      <c r="AC105">
        <f t="shared" si="3"/>
        <v>53</v>
      </c>
      <c r="AE105" t="s">
        <v>892</v>
      </c>
      <c r="AF105" t="e">
        <f t="shared" si="4"/>
        <v>#N/A</v>
      </c>
    </row>
    <row r="106" spans="1:32">
      <c r="A106">
        <v>2748</v>
      </c>
      <c r="B106" t="s">
        <v>408</v>
      </c>
      <c r="C106">
        <v>2</v>
      </c>
      <c r="D106">
        <v>25</v>
      </c>
      <c r="E106">
        <v>2</v>
      </c>
      <c r="F106">
        <v>0</v>
      </c>
      <c r="G106">
        <v>0</v>
      </c>
      <c r="H106">
        <v>327</v>
      </c>
      <c r="I106">
        <v>2</v>
      </c>
      <c r="J106" t="s">
        <v>688</v>
      </c>
      <c r="L106">
        <f t="shared" si="5"/>
        <v>53</v>
      </c>
      <c r="AA106" s="164" t="s">
        <v>419</v>
      </c>
      <c r="AB106" s="156">
        <v>15</v>
      </c>
      <c r="AC106">
        <f t="shared" si="3"/>
        <v>54</v>
      </c>
      <c r="AE106" t="s">
        <v>988</v>
      </c>
      <c r="AF106" t="e">
        <f t="shared" si="4"/>
        <v>#N/A</v>
      </c>
    </row>
    <row r="107" spans="1:32">
      <c r="A107">
        <v>2422</v>
      </c>
      <c r="B107" t="s">
        <v>408</v>
      </c>
      <c r="C107">
        <v>2</v>
      </c>
      <c r="D107">
        <v>10</v>
      </c>
      <c r="E107">
        <v>2</v>
      </c>
      <c r="F107">
        <v>0</v>
      </c>
      <c r="G107">
        <v>0</v>
      </c>
      <c r="H107">
        <v>361</v>
      </c>
      <c r="I107">
        <v>2</v>
      </c>
      <c r="J107" t="s">
        <v>780</v>
      </c>
      <c r="L107" t="e">
        <f t="shared" si="5"/>
        <v>#N/A</v>
      </c>
      <c r="AA107" s="164" t="s">
        <v>726</v>
      </c>
      <c r="AB107" s="156">
        <v>56</v>
      </c>
      <c r="AC107">
        <f t="shared" si="3"/>
        <v>93</v>
      </c>
      <c r="AE107" t="s">
        <v>1024</v>
      </c>
      <c r="AF107" t="e">
        <f t="shared" si="4"/>
        <v>#N/A</v>
      </c>
    </row>
    <row r="108" spans="1:32" ht="15.75" thickBot="1">
      <c r="A108">
        <v>3086</v>
      </c>
      <c r="B108" t="s">
        <v>408</v>
      </c>
      <c r="C108">
        <v>1</v>
      </c>
      <c r="D108">
        <v>12</v>
      </c>
      <c r="E108">
        <v>4</v>
      </c>
      <c r="F108">
        <v>0</v>
      </c>
      <c r="G108">
        <v>0</v>
      </c>
      <c r="H108">
        <v>334</v>
      </c>
      <c r="I108">
        <v>2</v>
      </c>
      <c r="J108" t="s">
        <v>669</v>
      </c>
      <c r="L108">
        <f t="shared" si="5"/>
        <v>54</v>
      </c>
      <c r="AA108" s="158" t="s">
        <v>556</v>
      </c>
      <c r="AB108" s="156">
        <v>11</v>
      </c>
      <c r="AC108">
        <f t="shared" si="3"/>
        <v>97</v>
      </c>
      <c r="AE108" t="s">
        <v>1056</v>
      </c>
      <c r="AF108">
        <f t="shared" si="4"/>
        <v>29</v>
      </c>
    </row>
    <row r="109" spans="1:32">
      <c r="A109">
        <v>4337</v>
      </c>
      <c r="B109" t="s">
        <v>408</v>
      </c>
      <c r="C109">
        <v>2</v>
      </c>
      <c r="D109">
        <v>5</v>
      </c>
      <c r="E109">
        <v>2</v>
      </c>
      <c r="F109">
        <v>0</v>
      </c>
      <c r="G109">
        <v>0</v>
      </c>
      <c r="H109">
        <v>153</v>
      </c>
      <c r="I109">
        <v>1</v>
      </c>
      <c r="J109" t="s">
        <v>693</v>
      </c>
      <c r="L109" t="e">
        <f t="shared" si="5"/>
        <v>#N/A</v>
      </c>
      <c r="AA109" s="164" t="s">
        <v>1104</v>
      </c>
      <c r="AB109" s="156">
        <v>13</v>
      </c>
      <c r="AC109" t="e">
        <f t="shared" si="3"/>
        <v>#N/A</v>
      </c>
      <c r="AE109" t="s">
        <v>409</v>
      </c>
      <c r="AF109">
        <f t="shared" si="4"/>
        <v>30</v>
      </c>
    </row>
    <row r="110" spans="1:32">
      <c r="A110">
        <v>4343</v>
      </c>
      <c r="B110" t="s">
        <v>408</v>
      </c>
      <c r="C110">
        <v>2</v>
      </c>
      <c r="D110">
        <v>12</v>
      </c>
      <c r="E110">
        <v>2</v>
      </c>
      <c r="F110">
        <v>0</v>
      </c>
      <c r="G110">
        <v>0</v>
      </c>
      <c r="H110">
        <v>150</v>
      </c>
      <c r="I110">
        <v>1</v>
      </c>
      <c r="J110" t="s">
        <v>955</v>
      </c>
      <c r="L110" t="e">
        <f t="shared" si="5"/>
        <v>#N/A</v>
      </c>
      <c r="AA110" s="164" t="s">
        <v>467</v>
      </c>
      <c r="AB110" s="156">
        <v>54</v>
      </c>
      <c r="AC110">
        <f t="shared" si="3"/>
        <v>111</v>
      </c>
      <c r="AE110" t="s">
        <v>1040</v>
      </c>
      <c r="AF110" t="e">
        <f t="shared" si="4"/>
        <v>#N/A</v>
      </c>
    </row>
    <row r="111" spans="1:32">
      <c r="A111">
        <v>5001</v>
      </c>
      <c r="B111" t="s">
        <v>408</v>
      </c>
      <c r="C111">
        <v>3</v>
      </c>
      <c r="D111">
        <v>4</v>
      </c>
      <c r="E111">
        <v>0</v>
      </c>
      <c r="F111">
        <v>24</v>
      </c>
      <c r="G111">
        <v>0</v>
      </c>
      <c r="H111">
        <v>592</v>
      </c>
      <c r="I111">
        <v>3</v>
      </c>
      <c r="J111" t="s">
        <v>1067</v>
      </c>
      <c r="L111" t="e">
        <f t="shared" si="5"/>
        <v>#N/A</v>
      </c>
      <c r="AA111" s="164" t="s">
        <v>597</v>
      </c>
      <c r="AB111" s="156">
        <v>16</v>
      </c>
      <c r="AC111">
        <f t="shared" si="3"/>
        <v>124</v>
      </c>
      <c r="AE111" t="s">
        <v>649</v>
      </c>
      <c r="AF111" t="e">
        <f t="shared" si="4"/>
        <v>#N/A</v>
      </c>
    </row>
    <row r="112" spans="1:32">
      <c r="A112">
        <v>501</v>
      </c>
      <c r="B112" t="s">
        <v>408</v>
      </c>
      <c r="C112">
        <v>1</v>
      </c>
      <c r="D112">
        <v>9</v>
      </c>
      <c r="E112">
        <v>7</v>
      </c>
      <c r="F112">
        <v>0</v>
      </c>
      <c r="G112">
        <v>0</v>
      </c>
      <c r="H112">
        <v>420</v>
      </c>
      <c r="I112">
        <v>5</v>
      </c>
      <c r="J112" t="s">
        <v>435</v>
      </c>
      <c r="L112">
        <f t="shared" si="5"/>
        <v>21</v>
      </c>
      <c r="AA112" s="164" t="s">
        <v>1013</v>
      </c>
      <c r="AB112" s="156">
        <v>36</v>
      </c>
      <c r="AC112">
        <f t="shared" si="3"/>
        <v>128</v>
      </c>
      <c r="AE112" t="s">
        <v>467</v>
      </c>
      <c r="AF112">
        <f t="shared" si="4"/>
        <v>31</v>
      </c>
    </row>
    <row r="113" spans="1:32" ht="15.75" thickBot="1">
      <c r="A113">
        <v>3750</v>
      </c>
      <c r="B113" t="s">
        <v>408</v>
      </c>
      <c r="C113">
        <v>2</v>
      </c>
      <c r="D113">
        <v>8</v>
      </c>
      <c r="E113">
        <v>0</v>
      </c>
      <c r="F113">
        <v>6</v>
      </c>
      <c r="G113">
        <v>0</v>
      </c>
      <c r="H113">
        <v>1303</v>
      </c>
      <c r="I113">
        <v>4</v>
      </c>
      <c r="J113" t="s">
        <v>498</v>
      </c>
      <c r="L113" t="e">
        <f t="shared" si="5"/>
        <v>#N/A</v>
      </c>
      <c r="AA113" s="162" t="s">
        <v>807</v>
      </c>
      <c r="AB113" s="156">
        <v>45</v>
      </c>
      <c r="AC113">
        <f t="shared" si="3"/>
        <v>138</v>
      </c>
      <c r="AE113" t="s">
        <v>869</v>
      </c>
      <c r="AF113" t="e">
        <f t="shared" si="4"/>
        <v>#N/A</v>
      </c>
    </row>
    <row r="114" spans="1:32">
      <c r="A114">
        <v>92</v>
      </c>
      <c r="B114" t="s">
        <v>408</v>
      </c>
      <c r="C114">
        <v>2</v>
      </c>
      <c r="D114">
        <v>20</v>
      </c>
      <c r="E114">
        <v>2</v>
      </c>
      <c r="F114">
        <v>0</v>
      </c>
      <c r="G114">
        <v>0</v>
      </c>
      <c r="H114">
        <v>443</v>
      </c>
      <c r="I114">
        <v>2</v>
      </c>
      <c r="J114" t="s">
        <v>831</v>
      </c>
      <c r="L114" t="e">
        <f t="shared" si="5"/>
        <v>#N/A</v>
      </c>
      <c r="AA114" s="164" t="s">
        <v>414</v>
      </c>
      <c r="AB114" s="156">
        <v>42</v>
      </c>
      <c r="AC114">
        <f t="shared" si="3"/>
        <v>193</v>
      </c>
      <c r="AE114" t="s">
        <v>642</v>
      </c>
      <c r="AF114" t="e">
        <f t="shared" si="4"/>
        <v>#N/A</v>
      </c>
    </row>
    <row r="115" spans="1:32">
      <c r="A115">
        <v>430</v>
      </c>
      <c r="B115" t="s">
        <v>408</v>
      </c>
      <c r="C115">
        <v>1</v>
      </c>
      <c r="D115">
        <v>5</v>
      </c>
      <c r="E115">
        <v>1</v>
      </c>
      <c r="F115">
        <v>0</v>
      </c>
      <c r="G115">
        <v>0</v>
      </c>
      <c r="H115">
        <v>401</v>
      </c>
      <c r="I115">
        <v>2</v>
      </c>
      <c r="J115" t="s">
        <v>434</v>
      </c>
      <c r="L115" t="e">
        <f t="shared" si="5"/>
        <v>#N/A</v>
      </c>
      <c r="AA115" s="164" t="s">
        <v>676</v>
      </c>
      <c r="AB115" s="156">
        <v>53</v>
      </c>
      <c r="AC115">
        <f t="shared" si="3"/>
        <v>200</v>
      </c>
      <c r="AE115" t="s">
        <v>976</v>
      </c>
      <c r="AF115" t="e">
        <f t="shared" si="4"/>
        <v>#N/A</v>
      </c>
    </row>
    <row r="116" spans="1:32">
      <c r="A116">
        <v>1094</v>
      </c>
      <c r="B116" t="s">
        <v>408</v>
      </c>
      <c r="C116">
        <v>2</v>
      </c>
      <c r="D116">
        <v>52</v>
      </c>
      <c r="E116">
        <v>2</v>
      </c>
      <c r="F116">
        <v>0</v>
      </c>
      <c r="G116">
        <v>0</v>
      </c>
      <c r="H116">
        <v>318</v>
      </c>
      <c r="I116">
        <v>2</v>
      </c>
      <c r="J116" t="s">
        <v>856</v>
      </c>
      <c r="L116" t="e">
        <f t="shared" si="5"/>
        <v>#N/A</v>
      </c>
      <c r="AA116" s="166" t="s">
        <v>845</v>
      </c>
      <c r="AB116" s="156">
        <v>12</v>
      </c>
      <c r="AC116">
        <f t="shared" si="3"/>
        <v>234</v>
      </c>
      <c r="AE116" t="s">
        <v>804</v>
      </c>
      <c r="AF116" t="e">
        <f t="shared" si="4"/>
        <v>#N/A</v>
      </c>
    </row>
    <row r="117" spans="1:32">
      <c r="A117">
        <v>2322</v>
      </c>
      <c r="B117" t="s">
        <v>408</v>
      </c>
      <c r="C117">
        <v>1</v>
      </c>
      <c r="D117">
        <v>1</v>
      </c>
      <c r="E117">
        <v>3</v>
      </c>
      <c r="F117">
        <v>0</v>
      </c>
      <c r="G117">
        <v>0</v>
      </c>
      <c r="H117">
        <v>534</v>
      </c>
      <c r="I117">
        <v>1</v>
      </c>
      <c r="J117" t="s">
        <v>662</v>
      </c>
      <c r="L117">
        <f t="shared" si="5"/>
        <v>52</v>
      </c>
      <c r="AA117" s="164" t="s">
        <v>451</v>
      </c>
      <c r="AB117" s="156">
        <v>32</v>
      </c>
      <c r="AC117">
        <f t="shared" si="3"/>
        <v>274</v>
      </c>
      <c r="AE117" t="s">
        <v>1022</v>
      </c>
      <c r="AF117" t="e">
        <f t="shared" si="4"/>
        <v>#N/A</v>
      </c>
    </row>
    <row r="118" spans="1:32" ht="15.75" thickBot="1">
      <c r="A118">
        <v>5101</v>
      </c>
      <c r="B118" t="s">
        <v>408</v>
      </c>
      <c r="C118">
        <v>2</v>
      </c>
      <c r="D118">
        <v>9</v>
      </c>
      <c r="E118">
        <v>30</v>
      </c>
      <c r="F118">
        <v>0</v>
      </c>
      <c r="G118">
        <v>0</v>
      </c>
      <c r="H118">
        <v>170</v>
      </c>
      <c r="I118">
        <v>6</v>
      </c>
      <c r="J118" t="s">
        <v>880</v>
      </c>
      <c r="L118" t="e">
        <f t="shared" si="5"/>
        <v>#N/A</v>
      </c>
      <c r="AA118" s="162" t="s">
        <v>451</v>
      </c>
      <c r="AB118" s="156">
        <v>33</v>
      </c>
      <c r="AC118">
        <f t="shared" si="3"/>
        <v>274</v>
      </c>
      <c r="AE118" t="s">
        <v>591</v>
      </c>
      <c r="AF118" t="e">
        <f t="shared" si="4"/>
        <v>#N/A</v>
      </c>
    </row>
    <row r="119" spans="1:32">
      <c r="A119">
        <v>3773</v>
      </c>
      <c r="B119" t="s">
        <v>408</v>
      </c>
      <c r="C119">
        <v>1</v>
      </c>
      <c r="D119">
        <v>18</v>
      </c>
      <c r="E119">
        <v>1</v>
      </c>
      <c r="F119">
        <v>0</v>
      </c>
      <c r="G119">
        <v>0</v>
      </c>
      <c r="H119">
        <v>101</v>
      </c>
      <c r="I119">
        <v>1</v>
      </c>
      <c r="J119" t="s">
        <v>911</v>
      </c>
      <c r="L119" t="e">
        <f t="shared" si="5"/>
        <v>#N/A</v>
      </c>
      <c r="AA119" s="164" t="s">
        <v>764</v>
      </c>
      <c r="AB119" s="156">
        <v>31</v>
      </c>
      <c r="AC119">
        <f t="shared" si="3"/>
        <v>278</v>
      </c>
      <c r="AE119" t="s">
        <v>1017</v>
      </c>
      <c r="AF119" t="e">
        <f t="shared" si="4"/>
        <v>#N/A</v>
      </c>
    </row>
    <row r="120" spans="1:32">
      <c r="A120">
        <v>115</v>
      </c>
      <c r="B120" t="s">
        <v>408</v>
      </c>
      <c r="C120">
        <v>1</v>
      </c>
      <c r="D120">
        <v>1</v>
      </c>
      <c r="E120">
        <v>1</v>
      </c>
      <c r="F120">
        <v>0</v>
      </c>
      <c r="G120">
        <v>0</v>
      </c>
      <c r="H120">
        <v>459</v>
      </c>
      <c r="I120">
        <v>1</v>
      </c>
      <c r="J120" t="s">
        <v>1037</v>
      </c>
      <c r="L120" t="e">
        <f t="shared" si="5"/>
        <v>#N/A</v>
      </c>
      <c r="AA120" s="164" t="s">
        <v>524</v>
      </c>
      <c r="AB120" s="156">
        <v>41</v>
      </c>
      <c r="AC120">
        <f t="shared" si="3"/>
        <v>308</v>
      </c>
      <c r="AE120" t="s">
        <v>856</v>
      </c>
      <c r="AF120" t="e">
        <f t="shared" si="4"/>
        <v>#N/A</v>
      </c>
    </row>
    <row r="121" spans="1:32">
      <c r="A121">
        <v>1443</v>
      </c>
      <c r="B121" t="s">
        <v>408</v>
      </c>
      <c r="C121">
        <v>1</v>
      </c>
      <c r="D121">
        <v>2</v>
      </c>
      <c r="E121">
        <v>3</v>
      </c>
      <c r="F121">
        <v>0</v>
      </c>
      <c r="G121">
        <v>0</v>
      </c>
      <c r="H121">
        <v>404</v>
      </c>
      <c r="I121">
        <v>2</v>
      </c>
      <c r="J121" t="s">
        <v>986</v>
      </c>
      <c r="L121" t="e">
        <f t="shared" si="5"/>
        <v>#N/A</v>
      </c>
      <c r="AA121" s="164" t="s">
        <v>1124</v>
      </c>
      <c r="AB121" s="156">
        <v>22</v>
      </c>
      <c r="AC121" t="e">
        <f t="shared" si="3"/>
        <v>#N/A</v>
      </c>
      <c r="AE121" t="s">
        <v>783</v>
      </c>
      <c r="AF121" t="e">
        <f t="shared" si="4"/>
        <v>#N/A</v>
      </c>
    </row>
    <row r="122" spans="1:32">
      <c r="A122">
        <v>4978</v>
      </c>
      <c r="B122" t="s">
        <v>408</v>
      </c>
      <c r="C122">
        <v>1</v>
      </c>
      <c r="D122">
        <v>5</v>
      </c>
      <c r="E122">
        <v>8</v>
      </c>
      <c r="F122">
        <v>0</v>
      </c>
      <c r="G122">
        <v>0</v>
      </c>
      <c r="H122">
        <v>503</v>
      </c>
      <c r="I122">
        <v>7</v>
      </c>
      <c r="J122" t="s">
        <v>719</v>
      </c>
      <c r="L122" t="e">
        <f t="shared" si="5"/>
        <v>#N/A</v>
      </c>
      <c r="AA122" s="164" t="s">
        <v>662</v>
      </c>
      <c r="AB122" s="156">
        <v>52</v>
      </c>
      <c r="AC122">
        <f t="shared" si="3"/>
        <v>375</v>
      </c>
      <c r="AE122" t="s">
        <v>829</v>
      </c>
      <c r="AF122" t="e">
        <f t="shared" si="4"/>
        <v>#N/A</v>
      </c>
    </row>
    <row r="123" spans="1:32" ht="15.75" thickBot="1">
      <c r="A123">
        <v>6312</v>
      </c>
      <c r="B123" t="s">
        <v>412</v>
      </c>
      <c r="C123">
        <v>1</v>
      </c>
      <c r="D123">
        <v>15</v>
      </c>
      <c r="E123">
        <v>1</v>
      </c>
      <c r="F123">
        <v>0</v>
      </c>
      <c r="G123">
        <v>0</v>
      </c>
      <c r="H123">
        <v>112</v>
      </c>
      <c r="I123">
        <v>1</v>
      </c>
      <c r="J123" t="s">
        <v>817</v>
      </c>
      <c r="L123" t="e">
        <f t="shared" si="5"/>
        <v>#N/A</v>
      </c>
      <c r="AA123" s="162" t="s">
        <v>514</v>
      </c>
      <c r="AB123" s="156">
        <v>44</v>
      </c>
      <c r="AC123">
        <f t="shared" si="3"/>
        <v>376</v>
      </c>
      <c r="AE123" t="s">
        <v>1049</v>
      </c>
      <c r="AF123" t="e">
        <f t="shared" si="4"/>
        <v>#N/A</v>
      </c>
    </row>
    <row r="124" spans="1:32">
      <c r="A124">
        <v>5765</v>
      </c>
      <c r="B124" t="s">
        <v>408</v>
      </c>
      <c r="C124">
        <v>1</v>
      </c>
      <c r="D124">
        <v>9</v>
      </c>
      <c r="E124">
        <v>1</v>
      </c>
      <c r="F124">
        <v>0</v>
      </c>
      <c r="G124">
        <v>0</v>
      </c>
      <c r="H124">
        <v>296</v>
      </c>
      <c r="I124">
        <v>1</v>
      </c>
      <c r="J124" t="s">
        <v>937</v>
      </c>
      <c r="L124" t="e">
        <f t="shared" si="5"/>
        <v>#N/A</v>
      </c>
      <c r="AA124" s="164" t="s">
        <v>417</v>
      </c>
      <c r="AB124" s="156">
        <v>55</v>
      </c>
      <c r="AC124">
        <f t="shared" si="3"/>
        <v>398</v>
      </c>
      <c r="AE124" t="s">
        <v>469</v>
      </c>
      <c r="AF124" t="e">
        <f t="shared" si="4"/>
        <v>#N/A</v>
      </c>
    </row>
    <row r="125" spans="1:32">
      <c r="A125">
        <v>779</v>
      </c>
      <c r="B125" t="s">
        <v>408</v>
      </c>
      <c r="C125">
        <v>2</v>
      </c>
      <c r="D125">
        <v>31</v>
      </c>
      <c r="E125">
        <v>2</v>
      </c>
      <c r="F125">
        <v>0</v>
      </c>
      <c r="G125">
        <v>0</v>
      </c>
      <c r="H125">
        <v>442</v>
      </c>
      <c r="I125">
        <v>1</v>
      </c>
      <c r="J125" t="s">
        <v>579</v>
      </c>
      <c r="L125">
        <f t="shared" si="5"/>
        <v>21</v>
      </c>
      <c r="AA125" s="164" t="s">
        <v>637</v>
      </c>
      <c r="AB125" s="156">
        <v>34</v>
      </c>
      <c r="AC125">
        <f t="shared" si="3"/>
        <v>417</v>
      </c>
      <c r="AE125" t="s">
        <v>597</v>
      </c>
      <c r="AF125">
        <f t="shared" si="4"/>
        <v>110</v>
      </c>
    </row>
    <row r="126" spans="1:32">
      <c r="A126">
        <v>4437</v>
      </c>
      <c r="B126" t="s">
        <v>408</v>
      </c>
      <c r="C126">
        <v>1</v>
      </c>
      <c r="D126">
        <v>1</v>
      </c>
      <c r="E126">
        <v>1</v>
      </c>
      <c r="F126">
        <v>0</v>
      </c>
      <c r="G126">
        <v>0</v>
      </c>
      <c r="H126">
        <v>154</v>
      </c>
      <c r="I126">
        <v>1</v>
      </c>
      <c r="J126" t="s">
        <v>829</v>
      </c>
      <c r="L126" t="e">
        <f t="shared" si="5"/>
        <v>#N/A</v>
      </c>
      <c r="AA126" s="164" t="s">
        <v>440</v>
      </c>
      <c r="AB126" s="156">
        <v>51</v>
      </c>
      <c r="AC126">
        <f t="shared" si="3"/>
        <v>423</v>
      </c>
      <c r="AE126" t="s">
        <v>581</v>
      </c>
      <c r="AF126" t="e">
        <f t="shared" si="4"/>
        <v>#N/A</v>
      </c>
    </row>
    <row r="127" spans="1:32">
      <c r="A127">
        <v>2445</v>
      </c>
      <c r="B127" t="s">
        <v>408</v>
      </c>
      <c r="C127">
        <v>1</v>
      </c>
      <c r="D127">
        <v>3</v>
      </c>
      <c r="E127">
        <v>1</v>
      </c>
      <c r="F127">
        <v>0</v>
      </c>
      <c r="G127">
        <v>0</v>
      </c>
      <c r="H127">
        <v>588</v>
      </c>
      <c r="I127">
        <v>1</v>
      </c>
      <c r="J127" t="s">
        <v>913</v>
      </c>
      <c r="L127" t="e">
        <f t="shared" si="5"/>
        <v>#N/A</v>
      </c>
      <c r="AB127" s="169"/>
      <c r="AE127" t="s">
        <v>599</v>
      </c>
      <c r="AF127" t="e">
        <f t="shared" si="4"/>
        <v>#N/A</v>
      </c>
    </row>
    <row r="128" spans="1:32">
      <c r="A128">
        <v>4320</v>
      </c>
      <c r="B128" t="s">
        <v>408</v>
      </c>
      <c r="C128">
        <v>1</v>
      </c>
      <c r="D128">
        <v>26</v>
      </c>
      <c r="E128">
        <v>1</v>
      </c>
      <c r="F128">
        <v>0</v>
      </c>
      <c r="G128">
        <v>0</v>
      </c>
      <c r="H128">
        <v>111</v>
      </c>
      <c r="I128">
        <v>1</v>
      </c>
      <c r="J128" t="s">
        <v>511</v>
      </c>
      <c r="L128">
        <f t="shared" si="5"/>
        <v>11</v>
      </c>
      <c r="AE128" t="s">
        <v>498</v>
      </c>
      <c r="AF128" t="e">
        <f t="shared" si="4"/>
        <v>#N/A</v>
      </c>
    </row>
    <row r="129" spans="1:32">
      <c r="A129">
        <v>5648</v>
      </c>
      <c r="B129" t="s">
        <v>408</v>
      </c>
      <c r="C129">
        <v>1</v>
      </c>
      <c r="D129">
        <v>4</v>
      </c>
      <c r="E129">
        <v>1</v>
      </c>
      <c r="F129">
        <v>0</v>
      </c>
      <c r="G129">
        <v>0</v>
      </c>
      <c r="H129">
        <v>295</v>
      </c>
      <c r="I129">
        <v>2</v>
      </c>
      <c r="J129" t="s">
        <v>889</v>
      </c>
      <c r="L129" t="e">
        <f t="shared" si="5"/>
        <v>#N/A</v>
      </c>
      <c r="AE129" t="s">
        <v>1013</v>
      </c>
      <c r="AF129">
        <f t="shared" si="4"/>
        <v>111</v>
      </c>
    </row>
    <row r="130" spans="1:32">
      <c r="A130">
        <v>1658</v>
      </c>
      <c r="B130" t="s">
        <v>390</v>
      </c>
      <c r="C130">
        <v>1</v>
      </c>
      <c r="D130">
        <v>3</v>
      </c>
      <c r="E130">
        <v>1</v>
      </c>
      <c r="F130">
        <v>0</v>
      </c>
      <c r="G130">
        <v>0</v>
      </c>
      <c r="H130">
        <v>355</v>
      </c>
      <c r="I130">
        <v>1</v>
      </c>
      <c r="J130" t="s">
        <v>838</v>
      </c>
      <c r="L130" t="e">
        <f t="shared" si="5"/>
        <v>#N/A</v>
      </c>
      <c r="AE130" t="s">
        <v>833</v>
      </c>
      <c r="AF130" t="e">
        <f t="shared" si="4"/>
        <v>#N/A</v>
      </c>
    </row>
    <row r="131" spans="1:32">
      <c r="A131">
        <v>4314</v>
      </c>
      <c r="B131" t="s">
        <v>408</v>
      </c>
      <c r="C131">
        <v>1</v>
      </c>
      <c r="D131">
        <v>8</v>
      </c>
      <c r="E131">
        <v>1</v>
      </c>
      <c r="F131">
        <v>0</v>
      </c>
      <c r="G131">
        <v>0</v>
      </c>
      <c r="H131">
        <v>122</v>
      </c>
      <c r="I131">
        <v>1</v>
      </c>
      <c r="J131" t="s">
        <v>962</v>
      </c>
      <c r="L131" t="e">
        <f t="shared" si="5"/>
        <v>#N/A</v>
      </c>
      <c r="AE131" t="s">
        <v>1048</v>
      </c>
      <c r="AF131" t="e">
        <f t="shared" ref="AF131:AF194" si="6">MATCH($AE131,$AA$2:$AA$126,0)</f>
        <v>#N/A</v>
      </c>
    </row>
    <row r="132" spans="1:32">
      <c r="A132">
        <v>1117</v>
      </c>
      <c r="B132" t="s">
        <v>408</v>
      </c>
      <c r="C132">
        <v>2</v>
      </c>
      <c r="D132">
        <v>23</v>
      </c>
      <c r="E132">
        <v>2</v>
      </c>
      <c r="F132">
        <v>0</v>
      </c>
      <c r="G132">
        <v>0</v>
      </c>
      <c r="H132">
        <v>333</v>
      </c>
      <c r="I132">
        <v>2</v>
      </c>
      <c r="J132" t="s">
        <v>681</v>
      </c>
      <c r="L132">
        <f t="shared" ref="L132:L195" si="7">VLOOKUP($J132,$AA$3:$AB$127,2,FALSE)</f>
        <v>31</v>
      </c>
      <c r="AE132" t="s">
        <v>495</v>
      </c>
      <c r="AF132" t="e">
        <f t="shared" si="6"/>
        <v>#N/A</v>
      </c>
    </row>
    <row r="133" spans="1:32">
      <c r="A133">
        <v>1781</v>
      </c>
      <c r="B133" t="s">
        <v>408</v>
      </c>
      <c r="C133">
        <v>2</v>
      </c>
      <c r="D133">
        <v>14</v>
      </c>
      <c r="E133">
        <v>2</v>
      </c>
      <c r="F133">
        <v>0</v>
      </c>
      <c r="G133">
        <v>0</v>
      </c>
      <c r="H133">
        <v>716</v>
      </c>
      <c r="I133">
        <v>2</v>
      </c>
      <c r="J133" t="s">
        <v>846</v>
      </c>
      <c r="L133" t="e">
        <f t="shared" si="7"/>
        <v>#N/A</v>
      </c>
      <c r="AE133" t="s">
        <v>933</v>
      </c>
      <c r="AF133" t="e">
        <f t="shared" si="6"/>
        <v>#N/A</v>
      </c>
    </row>
    <row r="134" spans="1:32">
      <c r="A134">
        <v>2771</v>
      </c>
      <c r="B134" t="s">
        <v>408</v>
      </c>
      <c r="C134">
        <v>1</v>
      </c>
      <c r="D134">
        <v>14</v>
      </c>
      <c r="E134">
        <v>1</v>
      </c>
      <c r="F134">
        <v>0</v>
      </c>
      <c r="G134">
        <v>0</v>
      </c>
      <c r="H134">
        <v>588</v>
      </c>
      <c r="I134">
        <v>2</v>
      </c>
      <c r="J134" t="s">
        <v>913</v>
      </c>
      <c r="L134" t="e">
        <f t="shared" si="7"/>
        <v>#N/A</v>
      </c>
      <c r="AE134" t="s">
        <v>1067</v>
      </c>
      <c r="AF134" t="e">
        <f t="shared" si="6"/>
        <v>#N/A</v>
      </c>
    </row>
    <row r="135" spans="1:32">
      <c r="A135">
        <v>5642</v>
      </c>
      <c r="B135" t="s">
        <v>408</v>
      </c>
      <c r="C135">
        <v>2</v>
      </c>
      <c r="D135">
        <v>7</v>
      </c>
      <c r="E135">
        <v>2</v>
      </c>
      <c r="F135">
        <v>0</v>
      </c>
      <c r="G135">
        <v>0</v>
      </c>
      <c r="H135">
        <v>362</v>
      </c>
      <c r="I135">
        <v>2</v>
      </c>
      <c r="J135" t="s">
        <v>672</v>
      </c>
      <c r="L135">
        <f t="shared" si="7"/>
        <v>53</v>
      </c>
      <c r="AE135" t="s">
        <v>639</v>
      </c>
      <c r="AF135">
        <f t="shared" si="6"/>
        <v>33</v>
      </c>
    </row>
    <row r="136" spans="1:32">
      <c r="A136">
        <v>6306</v>
      </c>
      <c r="B136" t="s">
        <v>412</v>
      </c>
      <c r="C136">
        <v>1</v>
      </c>
      <c r="D136">
        <v>6</v>
      </c>
      <c r="E136">
        <v>1</v>
      </c>
      <c r="F136">
        <v>0</v>
      </c>
      <c r="G136">
        <v>0</v>
      </c>
      <c r="H136">
        <v>349</v>
      </c>
      <c r="I136">
        <v>1</v>
      </c>
      <c r="J136" t="s">
        <v>1008</v>
      </c>
      <c r="L136" t="e">
        <f t="shared" si="7"/>
        <v>#N/A</v>
      </c>
      <c r="AE136" t="s">
        <v>1045</v>
      </c>
      <c r="AF136" t="e">
        <f t="shared" si="6"/>
        <v>#N/A</v>
      </c>
    </row>
    <row r="137" spans="1:32">
      <c r="A137">
        <v>3109</v>
      </c>
      <c r="B137" t="s">
        <v>408</v>
      </c>
      <c r="C137">
        <v>2</v>
      </c>
      <c r="D137">
        <v>80</v>
      </c>
      <c r="E137">
        <v>2</v>
      </c>
      <c r="F137">
        <v>0</v>
      </c>
      <c r="G137">
        <v>0</v>
      </c>
      <c r="H137">
        <v>302</v>
      </c>
      <c r="I137">
        <v>2</v>
      </c>
      <c r="J137" t="s">
        <v>423</v>
      </c>
      <c r="L137">
        <f t="shared" si="7"/>
        <v>32</v>
      </c>
      <c r="AE137" t="s">
        <v>859</v>
      </c>
      <c r="AF137" t="e">
        <f t="shared" si="6"/>
        <v>#N/A</v>
      </c>
    </row>
    <row r="138" spans="1:32">
      <c r="A138">
        <v>3435</v>
      </c>
      <c r="B138" t="s">
        <v>408</v>
      </c>
      <c r="C138">
        <v>1</v>
      </c>
      <c r="D138">
        <v>6</v>
      </c>
      <c r="E138">
        <v>1</v>
      </c>
      <c r="F138">
        <v>0</v>
      </c>
      <c r="G138">
        <v>0</v>
      </c>
      <c r="H138">
        <v>554</v>
      </c>
      <c r="I138">
        <v>1</v>
      </c>
      <c r="J138" t="s">
        <v>671</v>
      </c>
      <c r="L138">
        <f t="shared" si="7"/>
        <v>44</v>
      </c>
      <c r="AE138" t="s">
        <v>714</v>
      </c>
      <c r="AF138">
        <f t="shared" si="6"/>
        <v>34</v>
      </c>
    </row>
    <row r="139" spans="1:32">
      <c r="A139">
        <v>2986</v>
      </c>
      <c r="B139" t="s">
        <v>408</v>
      </c>
      <c r="C139">
        <v>1</v>
      </c>
      <c r="D139">
        <v>5</v>
      </c>
      <c r="E139">
        <v>9</v>
      </c>
      <c r="F139">
        <v>0</v>
      </c>
      <c r="G139">
        <v>0</v>
      </c>
      <c r="H139">
        <v>387</v>
      </c>
      <c r="I139">
        <v>5</v>
      </c>
      <c r="J139" t="s">
        <v>409</v>
      </c>
      <c r="L139">
        <f t="shared" si="7"/>
        <v>43</v>
      </c>
      <c r="AE139" t="s">
        <v>807</v>
      </c>
      <c r="AF139">
        <f t="shared" si="6"/>
        <v>112</v>
      </c>
    </row>
    <row r="140" spans="1:32">
      <c r="A140">
        <v>3656</v>
      </c>
      <c r="B140" t="s">
        <v>408</v>
      </c>
      <c r="C140">
        <v>2</v>
      </c>
      <c r="D140">
        <v>2</v>
      </c>
      <c r="E140">
        <v>3</v>
      </c>
      <c r="F140">
        <v>3</v>
      </c>
      <c r="G140">
        <v>0</v>
      </c>
      <c r="H140">
        <v>392</v>
      </c>
      <c r="I140">
        <v>1</v>
      </c>
      <c r="J140" t="s">
        <v>964</v>
      </c>
      <c r="L140" t="e">
        <f t="shared" si="7"/>
        <v>#N/A</v>
      </c>
      <c r="AE140" t="s">
        <v>1038</v>
      </c>
      <c r="AF140" t="e">
        <f t="shared" si="6"/>
        <v>#N/A</v>
      </c>
    </row>
    <row r="141" spans="1:32">
      <c r="A141">
        <v>3650</v>
      </c>
      <c r="B141" t="s">
        <v>408</v>
      </c>
      <c r="C141">
        <v>1</v>
      </c>
      <c r="D141">
        <v>6</v>
      </c>
      <c r="E141">
        <v>8</v>
      </c>
      <c r="F141">
        <v>0</v>
      </c>
      <c r="G141">
        <v>0</v>
      </c>
      <c r="H141">
        <v>388</v>
      </c>
      <c r="I141">
        <v>4</v>
      </c>
      <c r="J141" t="s">
        <v>958</v>
      </c>
      <c r="L141" t="e">
        <f t="shared" si="7"/>
        <v>#N/A</v>
      </c>
      <c r="AE141" t="s">
        <v>977</v>
      </c>
      <c r="AF141" t="e">
        <f t="shared" si="6"/>
        <v>#N/A</v>
      </c>
    </row>
    <row r="142" spans="1:32">
      <c r="A142">
        <v>2107</v>
      </c>
      <c r="B142" t="s">
        <v>408</v>
      </c>
      <c r="C142">
        <v>1</v>
      </c>
      <c r="D142">
        <v>74</v>
      </c>
      <c r="E142">
        <v>20</v>
      </c>
      <c r="F142">
        <v>15</v>
      </c>
      <c r="G142">
        <v>0</v>
      </c>
      <c r="H142">
        <v>523</v>
      </c>
      <c r="I142">
        <v>6</v>
      </c>
      <c r="J142" t="s">
        <v>428</v>
      </c>
      <c r="L142">
        <f t="shared" si="7"/>
        <v>33</v>
      </c>
      <c r="AE142" t="s">
        <v>894</v>
      </c>
      <c r="AF142" t="e">
        <f t="shared" si="6"/>
        <v>#N/A</v>
      </c>
    </row>
    <row r="143" spans="1:32">
      <c r="A143">
        <v>2299</v>
      </c>
      <c r="B143" t="s">
        <v>408</v>
      </c>
      <c r="C143">
        <v>1</v>
      </c>
      <c r="D143">
        <v>23</v>
      </c>
      <c r="E143">
        <v>8</v>
      </c>
      <c r="F143">
        <v>0</v>
      </c>
      <c r="G143">
        <v>0</v>
      </c>
      <c r="H143">
        <v>524</v>
      </c>
      <c r="I143">
        <v>4</v>
      </c>
      <c r="J143" t="s">
        <v>666</v>
      </c>
      <c r="L143">
        <f t="shared" si="7"/>
        <v>41</v>
      </c>
      <c r="AE143" t="s">
        <v>491</v>
      </c>
      <c r="AF143" t="e">
        <f t="shared" si="6"/>
        <v>#N/A</v>
      </c>
    </row>
    <row r="144" spans="1:32">
      <c r="A144">
        <v>3040</v>
      </c>
      <c r="B144" t="s">
        <v>408</v>
      </c>
      <c r="C144">
        <v>1</v>
      </c>
      <c r="D144">
        <v>15</v>
      </c>
      <c r="E144">
        <v>16</v>
      </c>
      <c r="F144">
        <v>0</v>
      </c>
      <c r="G144">
        <v>0</v>
      </c>
      <c r="H144">
        <v>520</v>
      </c>
      <c r="I144">
        <v>7</v>
      </c>
      <c r="J144" t="s">
        <v>414</v>
      </c>
      <c r="L144">
        <f t="shared" si="7"/>
        <v>43</v>
      </c>
      <c r="AE144" t="s">
        <v>917</v>
      </c>
      <c r="AF144">
        <f t="shared" si="6"/>
        <v>36</v>
      </c>
    </row>
    <row r="145" spans="1:32">
      <c r="A145">
        <v>2963</v>
      </c>
      <c r="B145" t="s">
        <v>408</v>
      </c>
      <c r="C145">
        <v>1</v>
      </c>
      <c r="D145">
        <v>20</v>
      </c>
      <c r="E145">
        <v>8</v>
      </c>
      <c r="F145">
        <v>0</v>
      </c>
      <c r="G145">
        <v>0</v>
      </c>
      <c r="H145">
        <v>509</v>
      </c>
      <c r="I145">
        <v>4</v>
      </c>
      <c r="J145" t="s">
        <v>776</v>
      </c>
      <c r="L145">
        <f t="shared" si="7"/>
        <v>42</v>
      </c>
      <c r="AE145" t="s">
        <v>784</v>
      </c>
      <c r="AF145">
        <f t="shared" si="6"/>
        <v>37</v>
      </c>
    </row>
    <row r="146" spans="1:32">
      <c r="A146">
        <v>3458</v>
      </c>
      <c r="B146" t="s">
        <v>408</v>
      </c>
      <c r="C146">
        <v>2</v>
      </c>
      <c r="D146">
        <v>14</v>
      </c>
      <c r="E146">
        <v>4</v>
      </c>
      <c r="F146">
        <v>0</v>
      </c>
      <c r="G146">
        <v>0</v>
      </c>
      <c r="H146">
        <v>535</v>
      </c>
      <c r="I146">
        <v>1</v>
      </c>
      <c r="J146" t="s">
        <v>514</v>
      </c>
      <c r="L146">
        <f t="shared" si="7"/>
        <v>45</v>
      </c>
      <c r="AE146" t="s">
        <v>577</v>
      </c>
      <c r="AF146" t="e">
        <f t="shared" si="6"/>
        <v>#N/A</v>
      </c>
    </row>
    <row r="147" spans="1:32">
      <c r="A147">
        <v>2130</v>
      </c>
      <c r="B147" t="s">
        <v>408</v>
      </c>
      <c r="C147">
        <v>1</v>
      </c>
      <c r="D147">
        <v>16</v>
      </c>
      <c r="E147">
        <v>1</v>
      </c>
      <c r="F147">
        <v>0</v>
      </c>
      <c r="G147">
        <v>0</v>
      </c>
      <c r="H147">
        <v>521</v>
      </c>
      <c r="I147">
        <v>1</v>
      </c>
      <c r="J147" t="s">
        <v>910</v>
      </c>
      <c r="L147">
        <f t="shared" si="7"/>
        <v>36</v>
      </c>
      <c r="AE147" t="s">
        <v>929</v>
      </c>
      <c r="AF147">
        <f t="shared" si="6"/>
        <v>39</v>
      </c>
    </row>
    <row r="148" spans="1:32">
      <c r="A148">
        <v>138</v>
      </c>
      <c r="B148" t="s">
        <v>408</v>
      </c>
      <c r="C148">
        <v>3</v>
      </c>
      <c r="D148">
        <v>9</v>
      </c>
      <c r="E148">
        <v>4</v>
      </c>
      <c r="F148">
        <v>0</v>
      </c>
      <c r="G148">
        <v>0</v>
      </c>
      <c r="H148">
        <v>407</v>
      </c>
      <c r="I148">
        <v>2</v>
      </c>
      <c r="J148" t="s">
        <v>891</v>
      </c>
      <c r="L148" t="e">
        <f t="shared" si="7"/>
        <v>#N/A</v>
      </c>
      <c r="AE148" t="s">
        <v>1062</v>
      </c>
      <c r="AF148" t="e">
        <f t="shared" si="6"/>
        <v>#N/A</v>
      </c>
    </row>
    <row r="149" spans="1:32">
      <c r="A149">
        <v>209</v>
      </c>
      <c r="B149" t="s">
        <v>408</v>
      </c>
      <c r="C149">
        <v>2</v>
      </c>
      <c r="D149">
        <v>14</v>
      </c>
      <c r="E149">
        <v>2</v>
      </c>
      <c r="F149">
        <v>0</v>
      </c>
      <c r="G149">
        <v>0</v>
      </c>
      <c r="H149">
        <v>407</v>
      </c>
      <c r="I149">
        <v>1</v>
      </c>
      <c r="J149" t="s">
        <v>891</v>
      </c>
      <c r="L149" t="e">
        <f t="shared" si="7"/>
        <v>#N/A</v>
      </c>
      <c r="AE149" t="s">
        <v>815</v>
      </c>
      <c r="AF149">
        <f t="shared" si="6"/>
        <v>40</v>
      </c>
    </row>
    <row r="150" spans="1:32">
      <c r="A150">
        <v>1635</v>
      </c>
      <c r="B150" t="s">
        <v>408</v>
      </c>
      <c r="C150">
        <v>1</v>
      </c>
      <c r="D150">
        <v>15</v>
      </c>
      <c r="E150">
        <v>1</v>
      </c>
      <c r="F150">
        <v>0</v>
      </c>
      <c r="G150">
        <v>0</v>
      </c>
      <c r="H150">
        <v>295</v>
      </c>
      <c r="I150">
        <v>2</v>
      </c>
      <c r="J150" t="s">
        <v>889</v>
      </c>
      <c r="L150" t="e">
        <f t="shared" si="7"/>
        <v>#N/A</v>
      </c>
      <c r="AE150" t="s">
        <v>678</v>
      </c>
      <c r="AF150" t="e">
        <f t="shared" si="6"/>
        <v>#N/A</v>
      </c>
    </row>
    <row r="151" spans="1:32">
      <c r="A151">
        <v>4291</v>
      </c>
      <c r="B151" t="s">
        <v>408</v>
      </c>
      <c r="C151">
        <v>2</v>
      </c>
      <c r="D151">
        <v>7</v>
      </c>
      <c r="E151">
        <v>2</v>
      </c>
      <c r="F151">
        <v>0</v>
      </c>
      <c r="G151">
        <v>0</v>
      </c>
      <c r="H151">
        <v>117</v>
      </c>
      <c r="I151">
        <v>1</v>
      </c>
      <c r="J151" t="s">
        <v>837</v>
      </c>
      <c r="L151" t="e">
        <f t="shared" si="7"/>
        <v>#N/A</v>
      </c>
      <c r="AE151" t="s">
        <v>1059</v>
      </c>
      <c r="AF151" t="e">
        <f t="shared" si="6"/>
        <v>#N/A</v>
      </c>
    </row>
    <row r="152" spans="1:32">
      <c r="A152">
        <v>1466</v>
      </c>
      <c r="B152" t="s">
        <v>408</v>
      </c>
      <c r="C152">
        <v>1</v>
      </c>
      <c r="D152">
        <v>17</v>
      </c>
      <c r="E152">
        <v>1</v>
      </c>
      <c r="F152">
        <v>0</v>
      </c>
      <c r="G152">
        <v>0</v>
      </c>
      <c r="H152">
        <v>355</v>
      </c>
      <c r="I152">
        <v>2</v>
      </c>
      <c r="J152" t="s">
        <v>838</v>
      </c>
      <c r="L152" t="e">
        <f t="shared" si="7"/>
        <v>#N/A</v>
      </c>
      <c r="AE152" t="s">
        <v>511</v>
      </c>
      <c r="AF152">
        <f t="shared" si="6"/>
        <v>42</v>
      </c>
    </row>
    <row r="153" spans="1:32">
      <c r="A153">
        <v>4122</v>
      </c>
      <c r="B153" t="s">
        <v>408</v>
      </c>
      <c r="C153">
        <v>1</v>
      </c>
      <c r="D153">
        <v>3</v>
      </c>
      <c r="E153">
        <v>1</v>
      </c>
      <c r="F153">
        <v>0</v>
      </c>
      <c r="G153">
        <v>0</v>
      </c>
      <c r="H153">
        <v>284</v>
      </c>
      <c r="I153">
        <v>1</v>
      </c>
      <c r="J153" t="s">
        <v>826</v>
      </c>
      <c r="L153" t="e">
        <f t="shared" si="7"/>
        <v>#N/A</v>
      </c>
      <c r="AE153" t="s">
        <v>1010</v>
      </c>
      <c r="AF153" t="e">
        <f t="shared" si="6"/>
        <v>#N/A</v>
      </c>
    </row>
    <row r="154" spans="1:32">
      <c r="A154">
        <v>6381</v>
      </c>
      <c r="B154" t="s">
        <v>412</v>
      </c>
      <c r="C154">
        <v>1</v>
      </c>
      <c r="D154">
        <v>49</v>
      </c>
      <c r="E154">
        <v>1</v>
      </c>
      <c r="F154">
        <v>0</v>
      </c>
      <c r="G154">
        <v>0</v>
      </c>
      <c r="H154">
        <v>442</v>
      </c>
      <c r="I154">
        <v>1</v>
      </c>
      <c r="J154" t="s">
        <v>579</v>
      </c>
      <c r="L154">
        <f t="shared" si="7"/>
        <v>21</v>
      </c>
      <c r="AE154" t="s">
        <v>499</v>
      </c>
      <c r="AF154" t="e">
        <f t="shared" si="6"/>
        <v>#N/A</v>
      </c>
    </row>
    <row r="155" spans="1:32">
      <c r="A155">
        <v>802</v>
      </c>
      <c r="B155" t="s">
        <v>408</v>
      </c>
      <c r="C155">
        <v>2</v>
      </c>
      <c r="D155">
        <v>36</v>
      </c>
      <c r="E155">
        <v>2</v>
      </c>
      <c r="F155">
        <v>0</v>
      </c>
      <c r="G155">
        <v>0</v>
      </c>
      <c r="H155">
        <v>442</v>
      </c>
      <c r="I155">
        <v>1</v>
      </c>
      <c r="J155" t="s">
        <v>579</v>
      </c>
      <c r="L155">
        <f t="shared" si="7"/>
        <v>21</v>
      </c>
      <c r="AE155" t="s">
        <v>782</v>
      </c>
      <c r="AF155" t="e">
        <f t="shared" si="6"/>
        <v>#N/A</v>
      </c>
    </row>
    <row r="156" spans="1:32">
      <c r="A156">
        <v>2376</v>
      </c>
      <c r="B156" t="s">
        <v>408</v>
      </c>
      <c r="C156">
        <v>2</v>
      </c>
      <c r="D156">
        <v>38</v>
      </c>
      <c r="E156">
        <v>2</v>
      </c>
      <c r="F156">
        <v>2</v>
      </c>
      <c r="G156">
        <v>0</v>
      </c>
      <c r="H156">
        <v>302</v>
      </c>
      <c r="I156">
        <v>2</v>
      </c>
      <c r="J156" t="s">
        <v>423</v>
      </c>
      <c r="L156">
        <f t="shared" si="7"/>
        <v>32</v>
      </c>
      <c r="AE156" t="s">
        <v>787</v>
      </c>
      <c r="AF156" t="e">
        <f t="shared" si="6"/>
        <v>#N/A</v>
      </c>
    </row>
    <row r="157" spans="1:32">
      <c r="A157">
        <v>4884</v>
      </c>
      <c r="B157" t="s">
        <v>408</v>
      </c>
      <c r="C157">
        <v>2</v>
      </c>
      <c r="D157">
        <v>25</v>
      </c>
      <c r="E157">
        <v>24</v>
      </c>
      <c r="F157">
        <v>0</v>
      </c>
      <c r="G157">
        <v>0</v>
      </c>
      <c r="H157">
        <v>430</v>
      </c>
      <c r="I157">
        <v>6</v>
      </c>
      <c r="J157" t="s">
        <v>267</v>
      </c>
      <c r="L157" t="e">
        <f t="shared" si="7"/>
        <v>#N/A</v>
      </c>
      <c r="AE157" t="s">
        <v>584</v>
      </c>
      <c r="AF157" t="e">
        <f t="shared" si="6"/>
        <v>#N/A</v>
      </c>
    </row>
    <row r="158" spans="1:32">
      <c r="A158">
        <v>1712</v>
      </c>
      <c r="B158" t="s">
        <v>408</v>
      </c>
      <c r="C158">
        <v>1</v>
      </c>
      <c r="D158">
        <v>3</v>
      </c>
      <c r="E158">
        <v>1</v>
      </c>
      <c r="F158">
        <v>0</v>
      </c>
      <c r="G158">
        <v>0</v>
      </c>
      <c r="H158">
        <v>390</v>
      </c>
      <c r="I158">
        <v>2</v>
      </c>
      <c r="J158" t="s">
        <v>858</v>
      </c>
      <c r="L158" t="e">
        <f t="shared" si="7"/>
        <v>#N/A</v>
      </c>
      <c r="AE158" t="s">
        <v>980</v>
      </c>
      <c r="AF158" t="e">
        <f t="shared" si="6"/>
        <v>#N/A</v>
      </c>
    </row>
    <row r="159" spans="1:32">
      <c r="A159">
        <v>3627</v>
      </c>
      <c r="B159" t="s">
        <v>391</v>
      </c>
      <c r="C159">
        <v>1</v>
      </c>
      <c r="D159">
        <v>4</v>
      </c>
      <c r="E159">
        <v>18</v>
      </c>
      <c r="F159">
        <v>0</v>
      </c>
      <c r="G159">
        <v>0</v>
      </c>
      <c r="H159">
        <v>851</v>
      </c>
      <c r="I159">
        <v>5</v>
      </c>
      <c r="J159" t="s">
        <v>1021</v>
      </c>
      <c r="L159">
        <f t="shared" si="7"/>
        <v>56</v>
      </c>
      <c r="AE159" t="s">
        <v>715</v>
      </c>
      <c r="AF159" t="e">
        <f t="shared" si="6"/>
        <v>#N/A</v>
      </c>
    </row>
    <row r="160" spans="1:32">
      <c r="A160">
        <v>2794</v>
      </c>
      <c r="B160" t="s">
        <v>391</v>
      </c>
      <c r="C160">
        <v>1</v>
      </c>
      <c r="D160">
        <v>62</v>
      </c>
      <c r="E160">
        <v>24</v>
      </c>
      <c r="F160">
        <v>0</v>
      </c>
      <c r="G160">
        <v>0</v>
      </c>
      <c r="H160">
        <v>520</v>
      </c>
      <c r="I160">
        <v>7</v>
      </c>
      <c r="J160" t="s">
        <v>414</v>
      </c>
      <c r="L160">
        <f t="shared" si="7"/>
        <v>43</v>
      </c>
      <c r="AE160" t="s">
        <v>415</v>
      </c>
      <c r="AF160" t="e">
        <f t="shared" si="6"/>
        <v>#N/A</v>
      </c>
    </row>
    <row r="161" spans="1:32">
      <c r="A161">
        <v>384</v>
      </c>
      <c r="B161" t="s">
        <v>408</v>
      </c>
      <c r="C161">
        <v>1</v>
      </c>
      <c r="D161">
        <v>1</v>
      </c>
      <c r="E161">
        <v>1</v>
      </c>
      <c r="F161">
        <v>0</v>
      </c>
      <c r="G161">
        <v>0</v>
      </c>
      <c r="H161">
        <v>347</v>
      </c>
      <c r="I161">
        <v>1</v>
      </c>
      <c r="J161" t="s">
        <v>1039</v>
      </c>
      <c r="L161" t="e">
        <f t="shared" si="7"/>
        <v>#N/A</v>
      </c>
      <c r="AE161" t="s">
        <v>684</v>
      </c>
      <c r="AF161" t="e">
        <f t="shared" si="6"/>
        <v>#N/A</v>
      </c>
    </row>
    <row r="162" spans="1:32">
      <c r="A162">
        <v>1048</v>
      </c>
      <c r="B162" t="s">
        <v>871</v>
      </c>
      <c r="C162">
        <v>1</v>
      </c>
      <c r="D162">
        <v>8</v>
      </c>
      <c r="E162">
        <v>1</v>
      </c>
      <c r="F162">
        <v>0</v>
      </c>
      <c r="G162">
        <v>0</v>
      </c>
      <c r="H162">
        <v>352</v>
      </c>
      <c r="I162">
        <v>2</v>
      </c>
      <c r="J162" t="s">
        <v>410</v>
      </c>
      <c r="L162" t="e">
        <f t="shared" si="7"/>
        <v>#N/A</v>
      </c>
      <c r="AE162" t="s">
        <v>971</v>
      </c>
      <c r="AF162" t="e">
        <f t="shared" si="6"/>
        <v>#N/A</v>
      </c>
    </row>
    <row r="163" spans="1:32">
      <c r="A163">
        <v>971</v>
      </c>
      <c r="B163" t="s">
        <v>408</v>
      </c>
      <c r="C163">
        <v>2</v>
      </c>
      <c r="D163">
        <v>4</v>
      </c>
      <c r="E163">
        <v>2</v>
      </c>
      <c r="F163">
        <v>0</v>
      </c>
      <c r="G163">
        <v>0</v>
      </c>
      <c r="H163">
        <v>707</v>
      </c>
      <c r="I163">
        <v>2</v>
      </c>
      <c r="J163" t="s">
        <v>942</v>
      </c>
      <c r="L163" t="e">
        <f t="shared" si="7"/>
        <v>#N/A</v>
      </c>
      <c r="AE163" t="s">
        <v>1046</v>
      </c>
      <c r="AF163" t="e">
        <f t="shared" si="6"/>
        <v>#N/A</v>
      </c>
    </row>
    <row r="164" spans="1:32">
      <c r="A164">
        <v>3727</v>
      </c>
      <c r="B164" t="s">
        <v>390</v>
      </c>
      <c r="C164">
        <v>1</v>
      </c>
      <c r="D164">
        <v>14</v>
      </c>
      <c r="E164">
        <v>2</v>
      </c>
      <c r="F164">
        <v>0</v>
      </c>
      <c r="G164">
        <v>0</v>
      </c>
      <c r="H164">
        <v>105</v>
      </c>
      <c r="I164">
        <v>1</v>
      </c>
      <c r="J164" t="s">
        <v>866</v>
      </c>
      <c r="L164">
        <f t="shared" si="7"/>
        <v>45</v>
      </c>
      <c r="AE164" t="s">
        <v>691</v>
      </c>
      <c r="AF164" t="e">
        <f t="shared" si="6"/>
        <v>#N/A</v>
      </c>
    </row>
    <row r="165" spans="1:32">
      <c r="A165">
        <v>2276</v>
      </c>
      <c r="B165" t="s">
        <v>408</v>
      </c>
      <c r="C165">
        <v>1</v>
      </c>
      <c r="D165">
        <v>20</v>
      </c>
      <c r="E165">
        <v>4</v>
      </c>
      <c r="F165">
        <v>0</v>
      </c>
      <c r="G165">
        <v>0</v>
      </c>
      <c r="H165">
        <v>524</v>
      </c>
      <c r="I165">
        <v>2</v>
      </c>
      <c r="J165" t="s">
        <v>666</v>
      </c>
      <c r="L165">
        <f t="shared" si="7"/>
        <v>41</v>
      </c>
      <c r="AE165" t="s">
        <v>777</v>
      </c>
      <c r="AF165" t="e">
        <f t="shared" si="6"/>
        <v>#N/A</v>
      </c>
    </row>
    <row r="166" spans="1:32">
      <c r="A166">
        <v>2940</v>
      </c>
      <c r="B166" t="s">
        <v>871</v>
      </c>
      <c r="C166">
        <v>1</v>
      </c>
      <c r="D166">
        <v>39</v>
      </c>
      <c r="E166">
        <v>1</v>
      </c>
      <c r="F166">
        <v>0</v>
      </c>
      <c r="G166">
        <v>0</v>
      </c>
      <c r="H166">
        <v>520</v>
      </c>
      <c r="I166">
        <v>1</v>
      </c>
      <c r="J166" t="s">
        <v>414</v>
      </c>
      <c r="L166">
        <f t="shared" si="7"/>
        <v>43</v>
      </c>
      <c r="AE166" t="s">
        <v>987</v>
      </c>
      <c r="AF166" t="e">
        <f t="shared" si="6"/>
        <v>#N/A</v>
      </c>
    </row>
    <row r="167" spans="1:32">
      <c r="A167">
        <v>3481</v>
      </c>
      <c r="B167" t="s">
        <v>408</v>
      </c>
      <c r="C167">
        <v>1</v>
      </c>
      <c r="D167">
        <v>5</v>
      </c>
      <c r="E167">
        <v>7</v>
      </c>
      <c r="F167">
        <v>0</v>
      </c>
      <c r="G167">
        <v>0</v>
      </c>
      <c r="H167">
        <v>572</v>
      </c>
      <c r="I167">
        <v>1</v>
      </c>
      <c r="J167" t="s">
        <v>1016</v>
      </c>
      <c r="L167" t="e">
        <f t="shared" si="7"/>
        <v>#N/A</v>
      </c>
      <c r="AE167" t="s">
        <v>1057</v>
      </c>
      <c r="AF167" t="e">
        <f t="shared" si="6"/>
        <v>#N/A</v>
      </c>
    </row>
    <row r="168" spans="1:32">
      <c r="A168">
        <v>3604</v>
      </c>
      <c r="B168" t="s">
        <v>408</v>
      </c>
      <c r="C168">
        <v>1</v>
      </c>
      <c r="D168">
        <v>9</v>
      </c>
      <c r="E168">
        <v>1</v>
      </c>
      <c r="F168">
        <v>0</v>
      </c>
      <c r="G168">
        <v>0</v>
      </c>
      <c r="H168">
        <v>145</v>
      </c>
      <c r="I168">
        <v>2</v>
      </c>
      <c r="J168" t="s">
        <v>859</v>
      </c>
      <c r="L168" t="e">
        <f t="shared" si="7"/>
        <v>#N/A</v>
      </c>
      <c r="AE168" t="s">
        <v>919</v>
      </c>
      <c r="AF168" t="e">
        <f t="shared" si="6"/>
        <v>#N/A</v>
      </c>
    </row>
    <row r="169" spans="1:32">
      <c r="A169">
        <v>161</v>
      </c>
      <c r="B169" t="s">
        <v>408</v>
      </c>
      <c r="C169">
        <v>1</v>
      </c>
      <c r="D169">
        <v>18</v>
      </c>
      <c r="E169">
        <v>2</v>
      </c>
      <c r="F169">
        <v>0</v>
      </c>
      <c r="G169">
        <v>0</v>
      </c>
      <c r="H169">
        <v>435</v>
      </c>
      <c r="I169">
        <v>1</v>
      </c>
      <c r="J169" t="s">
        <v>850</v>
      </c>
      <c r="L169" t="e">
        <f t="shared" si="7"/>
        <v>#N/A</v>
      </c>
      <c r="AE169" t="s">
        <v>994</v>
      </c>
      <c r="AF169" t="e">
        <f t="shared" si="6"/>
        <v>#N/A</v>
      </c>
    </row>
    <row r="170" spans="1:32">
      <c r="A170">
        <v>284</v>
      </c>
      <c r="B170" t="s">
        <v>408</v>
      </c>
      <c r="C170">
        <v>1</v>
      </c>
      <c r="D170">
        <v>1</v>
      </c>
      <c r="E170">
        <v>7</v>
      </c>
      <c r="F170">
        <v>0</v>
      </c>
      <c r="G170">
        <v>0</v>
      </c>
      <c r="H170">
        <v>470</v>
      </c>
      <c r="I170">
        <v>4</v>
      </c>
      <c r="J170" t="s">
        <v>898</v>
      </c>
      <c r="L170" t="e">
        <f t="shared" si="7"/>
        <v>#N/A</v>
      </c>
      <c r="AE170" t="s">
        <v>901</v>
      </c>
      <c r="AF170" t="e">
        <f t="shared" si="6"/>
        <v>#N/A</v>
      </c>
    </row>
    <row r="171" spans="1:32">
      <c r="A171">
        <v>1612</v>
      </c>
      <c r="B171" t="s">
        <v>408</v>
      </c>
      <c r="C171">
        <v>1</v>
      </c>
      <c r="D171">
        <v>10</v>
      </c>
      <c r="E171">
        <v>1</v>
      </c>
      <c r="F171">
        <v>0</v>
      </c>
      <c r="G171">
        <v>0</v>
      </c>
      <c r="H171">
        <v>324</v>
      </c>
      <c r="I171">
        <v>2</v>
      </c>
      <c r="J171" t="s">
        <v>787</v>
      </c>
      <c r="L171" t="e">
        <f t="shared" si="7"/>
        <v>#N/A</v>
      </c>
      <c r="AE171" t="s">
        <v>975</v>
      </c>
      <c r="AF171" t="e">
        <f t="shared" si="6"/>
        <v>#N/A</v>
      </c>
    </row>
    <row r="172" spans="1:32">
      <c r="A172">
        <v>4268</v>
      </c>
      <c r="B172" t="s">
        <v>408</v>
      </c>
      <c r="C172">
        <v>2</v>
      </c>
      <c r="D172">
        <v>6</v>
      </c>
      <c r="E172">
        <v>2</v>
      </c>
      <c r="F172">
        <v>0</v>
      </c>
      <c r="G172">
        <v>0</v>
      </c>
      <c r="H172">
        <v>117</v>
      </c>
      <c r="I172">
        <v>1</v>
      </c>
      <c r="J172" t="s">
        <v>837</v>
      </c>
      <c r="L172" t="e">
        <f t="shared" si="7"/>
        <v>#N/A</v>
      </c>
      <c r="AE172" t="s">
        <v>860</v>
      </c>
      <c r="AF172" t="e">
        <f t="shared" si="6"/>
        <v>#N/A</v>
      </c>
    </row>
    <row r="173" spans="1:32">
      <c r="A173">
        <v>6358</v>
      </c>
      <c r="B173" t="s">
        <v>412</v>
      </c>
      <c r="C173">
        <v>1</v>
      </c>
      <c r="D173">
        <v>8</v>
      </c>
      <c r="E173">
        <v>1</v>
      </c>
      <c r="F173">
        <v>0</v>
      </c>
      <c r="G173">
        <v>0</v>
      </c>
      <c r="H173">
        <v>419</v>
      </c>
      <c r="I173">
        <v>1</v>
      </c>
      <c r="J173" t="s">
        <v>953</v>
      </c>
      <c r="L173" t="e">
        <f t="shared" si="7"/>
        <v>#N/A</v>
      </c>
      <c r="AE173" t="s">
        <v>779</v>
      </c>
      <c r="AF173" t="e">
        <f t="shared" si="6"/>
        <v>#N/A</v>
      </c>
    </row>
    <row r="174" spans="1:32">
      <c r="A174">
        <v>1489</v>
      </c>
      <c r="B174" t="s">
        <v>408</v>
      </c>
      <c r="C174">
        <v>1</v>
      </c>
      <c r="D174">
        <v>2</v>
      </c>
      <c r="E174">
        <v>1</v>
      </c>
      <c r="F174">
        <v>0</v>
      </c>
      <c r="G174">
        <v>0</v>
      </c>
      <c r="H174">
        <v>356</v>
      </c>
      <c r="I174">
        <v>1</v>
      </c>
      <c r="J174" t="s">
        <v>848</v>
      </c>
      <c r="L174" t="e">
        <f t="shared" si="7"/>
        <v>#N/A</v>
      </c>
      <c r="AE174" t="s">
        <v>862</v>
      </c>
      <c r="AF174" t="e">
        <f t="shared" si="6"/>
        <v>#N/A</v>
      </c>
    </row>
    <row r="175" spans="1:32">
      <c r="A175">
        <v>4145</v>
      </c>
      <c r="B175" t="s">
        <v>408</v>
      </c>
      <c r="C175">
        <v>2</v>
      </c>
      <c r="D175">
        <v>22</v>
      </c>
      <c r="E175">
        <v>2</v>
      </c>
      <c r="F175">
        <v>0</v>
      </c>
      <c r="G175">
        <v>0</v>
      </c>
      <c r="H175">
        <v>118</v>
      </c>
      <c r="I175">
        <v>1</v>
      </c>
      <c r="J175" t="s">
        <v>612</v>
      </c>
      <c r="L175">
        <f t="shared" si="7"/>
        <v>11</v>
      </c>
      <c r="AE175" t="s">
        <v>907</v>
      </c>
      <c r="AF175" t="e">
        <f t="shared" si="6"/>
        <v>#N/A</v>
      </c>
    </row>
    <row r="176" spans="1:32">
      <c r="A176">
        <v>2399</v>
      </c>
      <c r="B176" t="s">
        <v>408</v>
      </c>
      <c r="C176">
        <v>1</v>
      </c>
      <c r="D176">
        <v>11</v>
      </c>
      <c r="E176">
        <v>1</v>
      </c>
      <c r="F176">
        <v>0</v>
      </c>
      <c r="G176">
        <v>0</v>
      </c>
      <c r="H176">
        <v>588</v>
      </c>
      <c r="I176">
        <v>2</v>
      </c>
      <c r="J176" t="s">
        <v>913</v>
      </c>
      <c r="L176" t="e">
        <f t="shared" si="7"/>
        <v>#N/A</v>
      </c>
      <c r="AE176" t="s">
        <v>1042</v>
      </c>
      <c r="AF176" t="e">
        <f t="shared" si="6"/>
        <v>#N/A</v>
      </c>
    </row>
    <row r="177" spans="1:32">
      <c r="A177">
        <v>4809</v>
      </c>
      <c r="B177" t="s">
        <v>408</v>
      </c>
      <c r="C177">
        <v>1</v>
      </c>
      <c r="D177">
        <v>13</v>
      </c>
      <c r="E177">
        <v>12</v>
      </c>
      <c r="F177">
        <v>0</v>
      </c>
      <c r="G177">
        <v>0</v>
      </c>
      <c r="H177">
        <v>674</v>
      </c>
      <c r="I177">
        <v>7</v>
      </c>
      <c r="J177" t="s">
        <v>905</v>
      </c>
      <c r="L177" t="e">
        <f t="shared" si="7"/>
        <v>#N/A</v>
      </c>
      <c r="AE177" t="s">
        <v>951</v>
      </c>
      <c r="AF177" t="e">
        <f t="shared" si="6"/>
        <v>#N/A</v>
      </c>
    </row>
    <row r="178" spans="1:32">
      <c r="A178">
        <v>1735</v>
      </c>
      <c r="B178" t="s">
        <v>408</v>
      </c>
      <c r="C178">
        <v>5</v>
      </c>
      <c r="D178">
        <v>8</v>
      </c>
      <c r="E178">
        <v>0</v>
      </c>
      <c r="F178">
        <v>5</v>
      </c>
      <c r="G178">
        <v>0</v>
      </c>
      <c r="H178">
        <v>301</v>
      </c>
      <c r="I178">
        <v>2</v>
      </c>
      <c r="J178" t="s">
        <v>680</v>
      </c>
      <c r="L178" t="e">
        <f t="shared" si="7"/>
        <v>#N/A</v>
      </c>
      <c r="AE178" t="s">
        <v>884</v>
      </c>
      <c r="AF178" t="e">
        <f t="shared" si="6"/>
        <v>#N/A</v>
      </c>
    </row>
    <row r="179" spans="1:32">
      <c r="A179">
        <v>825</v>
      </c>
      <c r="B179" t="s">
        <v>408</v>
      </c>
      <c r="C179">
        <v>1</v>
      </c>
      <c r="D179">
        <v>8</v>
      </c>
      <c r="E179">
        <v>1</v>
      </c>
      <c r="F179">
        <v>0</v>
      </c>
      <c r="G179">
        <v>0</v>
      </c>
      <c r="H179">
        <v>399</v>
      </c>
      <c r="I179">
        <v>2</v>
      </c>
      <c r="J179" t="s">
        <v>995</v>
      </c>
      <c r="L179" t="e">
        <f t="shared" si="7"/>
        <v>#N/A</v>
      </c>
      <c r="AE179" t="s">
        <v>861</v>
      </c>
      <c r="AF179">
        <f t="shared" si="6"/>
        <v>43</v>
      </c>
    </row>
    <row r="180" spans="1:32">
      <c r="A180">
        <v>948</v>
      </c>
      <c r="B180" t="s">
        <v>408</v>
      </c>
      <c r="C180">
        <v>1</v>
      </c>
      <c r="D180">
        <v>50</v>
      </c>
      <c r="E180">
        <v>1</v>
      </c>
      <c r="F180">
        <v>0</v>
      </c>
      <c r="G180">
        <v>0</v>
      </c>
      <c r="H180">
        <v>322</v>
      </c>
      <c r="I180">
        <v>2</v>
      </c>
      <c r="J180" t="s">
        <v>815</v>
      </c>
      <c r="L180">
        <f t="shared" si="7"/>
        <v>31</v>
      </c>
      <c r="AE180" t="s">
        <v>813</v>
      </c>
      <c r="AF180" t="e">
        <f t="shared" si="6"/>
        <v>#N/A</v>
      </c>
    </row>
    <row r="181" spans="1:32">
      <c r="A181">
        <v>3063</v>
      </c>
      <c r="B181" t="s">
        <v>408</v>
      </c>
      <c r="C181">
        <v>1</v>
      </c>
      <c r="D181">
        <v>96</v>
      </c>
      <c r="E181">
        <v>9</v>
      </c>
      <c r="F181">
        <v>0</v>
      </c>
      <c r="G181">
        <v>0</v>
      </c>
      <c r="H181">
        <v>374</v>
      </c>
      <c r="I181">
        <v>6</v>
      </c>
      <c r="J181" t="s">
        <v>440</v>
      </c>
      <c r="L181">
        <f t="shared" si="7"/>
        <v>16</v>
      </c>
      <c r="AE181" t="s">
        <v>946</v>
      </c>
      <c r="AF181" t="e">
        <f t="shared" si="6"/>
        <v>#N/A</v>
      </c>
    </row>
    <row r="182" spans="1:32">
      <c r="A182">
        <v>2153</v>
      </c>
      <c r="B182" t="s">
        <v>408</v>
      </c>
      <c r="C182">
        <v>1</v>
      </c>
      <c r="D182">
        <v>7</v>
      </c>
      <c r="E182">
        <v>14</v>
      </c>
      <c r="F182">
        <v>0</v>
      </c>
      <c r="G182">
        <v>0</v>
      </c>
      <c r="H182">
        <v>532</v>
      </c>
      <c r="I182">
        <v>4</v>
      </c>
      <c r="J182" t="s">
        <v>638</v>
      </c>
      <c r="L182">
        <f t="shared" si="7"/>
        <v>36</v>
      </c>
      <c r="AE182" t="s">
        <v>921</v>
      </c>
      <c r="AF182" t="e">
        <f t="shared" si="6"/>
        <v>#N/A</v>
      </c>
    </row>
    <row r="183" spans="1:32">
      <c r="A183">
        <v>2817</v>
      </c>
      <c r="B183" t="s">
        <v>408</v>
      </c>
      <c r="C183">
        <v>1</v>
      </c>
      <c r="D183">
        <v>67</v>
      </c>
      <c r="E183">
        <v>10</v>
      </c>
      <c r="F183">
        <v>0</v>
      </c>
      <c r="G183">
        <v>0</v>
      </c>
      <c r="H183">
        <v>520</v>
      </c>
      <c r="I183">
        <v>5</v>
      </c>
      <c r="J183" t="s">
        <v>414</v>
      </c>
      <c r="L183">
        <f t="shared" si="7"/>
        <v>43</v>
      </c>
      <c r="AE183" t="s">
        <v>948</v>
      </c>
      <c r="AF183" t="e">
        <f t="shared" si="6"/>
        <v>#N/A</v>
      </c>
    </row>
    <row r="184" spans="1:32">
      <c r="A184">
        <v>407</v>
      </c>
      <c r="B184" t="s">
        <v>408</v>
      </c>
      <c r="C184">
        <v>2</v>
      </c>
      <c r="D184">
        <v>49</v>
      </c>
      <c r="E184">
        <v>2</v>
      </c>
      <c r="F184">
        <v>0</v>
      </c>
      <c r="G184">
        <v>0</v>
      </c>
      <c r="H184">
        <v>420</v>
      </c>
      <c r="I184">
        <v>2</v>
      </c>
      <c r="J184" t="s">
        <v>435</v>
      </c>
      <c r="L184">
        <f t="shared" si="7"/>
        <v>21</v>
      </c>
      <c r="AE184" t="s">
        <v>816</v>
      </c>
      <c r="AF184" t="e">
        <f t="shared" si="6"/>
        <v>#N/A</v>
      </c>
    </row>
    <row r="185" spans="1:32">
      <c r="A185">
        <v>1071</v>
      </c>
      <c r="B185" t="s">
        <v>408</v>
      </c>
      <c r="C185">
        <v>2</v>
      </c>
      <c r="D185">
        <v>3</v>
      </c>
      <c r="E185">
        <v>2</v>
      </c>
      <c r="F185">
        <v>0</v>
      </c>
      <c r="G185">
        <v>0</v>
      </c>
      <c r="H185">
        <v>702</v>
      </c>
      <c r="I185">
        <v>2</v>
      </c>
      <c r="J185" t="s">
        <v>764</v>
      </c>
      <c r="L185">
        <f t="shared" si="7"/>
        <v>31</v>
      </c>
      <c r="AE185" t="s">
        <v>936</v>
      </c>
      <c r="AF185" t="e">
        <f t="shared" si="6"/>
        <v>#N/A</v>
      </c>
    </row>
    <row r="186" spans="1:32">
      <c r="A186">
        <v>5694</v>
      </c>
      <c r="B186" t="s">
        <v>408</v>
      </c>
      <c r="C186">
        <v>1</v>
      </c>
      <c r="D186">
        <v>7</v>
      </c>
      <c r="E186">
        <v>1</v>
      </c>
      <c r="F186">
        <v>0</v>
      </c>
      <c r="G186">
        <v>0</v>
      </c>
      <c r="H186">
        <v>345</v>
      </c>
      <c r="I186">
        <v>2</v>
      </c>
      <c r="J186" t="s">
        <v>619</v>
      </c>
      <c r="L186" t="e">
        <f t="shared" si="7"/>
        <v>#N/A</v>
      </c>
      <c r="AE186" t="s">
        <v>827</v>
      </c>
      <c r="AF186">
        <f t="shared" si="6"/>
        <v>44</v>
      </c>
    </row>
    <row r="187" spans="1:32">
      <c r="A187">
        <v>5093</v>
      </c>
      <c r="B187" t="s">
        <v>408</v>
      </c>
      <c r="C187">
        <v>2</v>
      </c>
      <c r="D187">
        <v>44</v>
      </c>
      <c r="E187">
        <v>28</v>
      </c>
      <c r="F187">
        <v>0</v>
      </c>
      <c r="G187">
        <v>0</v>
      </c>
      <c r="H187">
        <v>535</v>
      </c>
      <c r="I187">
        <v>7</v>
      </c>
      <c r="J187" t="s">
        <v>514</v>
      </c>
      <c r="L187">
        <f t="shared" si="7"/>
        <v>45</v>
      </c>
      <c r="AE187" t="s">
        <v>692</v>
      </c>
      <c r="AF187">
        <f t="shared" si="6"/>
        <v>45</v>
      </c>
    </row>
    <row r="188" spans="1:32">
      <c r="A188">
        <v>3919</v>
      </c>
      <c r="B188" t="s">
        <v>408</v>
      </c>
      <c r="C188">
        <v>1</v>
      </c>
      <c r="D188">
        <v>10</v>
      </c>
      <c r="E188">
        <v>1</v>
      </c>
      <c r="F188">
        <v>0</v>
      </c>
      <c r="G188">
        <v>0</v>
      </c>
      <c r="H188">
        <v>102</v>
      </c>
      <c r="I188">
        <v>1</v>
      </c>
      <c r="J188" t="s">
        <v>810</v>
      </c>
      <c r="L188" t="e">
        <f t="shared" si="7"/>
        <v>#N/A</v>
      </c>
      <c r="AE188" t="s">
        <v>721</v>
      </c>
      <c r="AF188" t="e">
        <f t="shared" si="6"/>
        <v>#N/A</v>
      </c>
    </row>
    <row r="189" spans="1:32">
      <c r="A189">
        <v>1263</v>
      </c>
      <c r="B189" t="s">
        <v>408</v>
      </c>
      <c r="C189">
        <v>1</v>
      </c>
      <c r="D189">
        <v>5</v>
      </c>
      <c r="E189">
        <v>4</v>
      </c>
      <c r="F189">
        <v>0</v>
      </c>
      <c r="G189">
        <v>0</v>
      </c>
      <c r="H189">
        <v>541</v>
      </c>
      <c r="I189">
        <v>2</v>
      </c>
      <c r="J189" t="s">
        <v>1000</v>
      </c>
      <c r="L189" t="e">
        <f t="shared" si="7"/>
        <v>#N/A</v>
      </c>
      <c r="AE189" t="s">
        <v>1008</v>
      </c>
      <c r="AF189" t="e">
        <f t="shared" si="6"/>
        <v>#N/A</v>
      </c>
    </row>
    <row r="190" spans="1:32">
      <c r="A190">
        <v>2923</v>
      </c>
      <c r="B190" t="s">
        <v>408</v>
      </c>
      <c r="C190">
        <v>1</v>
      </c>
      <c r="D190">
        <v>38</v>
      </c>
      <c r="E190">
        <v>1</v>
      </c>
      <c r="F190">
        <v>0</v>
      </c>
      <c r="G190">
        <v>0</v>
      </c>
      <c r="H190">
        <v>534</v>
      </c>
      <c r="I190">
        <v>1</v>
      </c>
      <c r="J190" t="s">
        <v>662</v>
      </c>
      <c r="L190">
        <f t="shared" si="7"/>
        <v>52</v>
      </c>
      <c r="AE190" t="s">
        <v>716</v>
      </c>
      <c r="AF190" t="e">
        <f t="shared" si="6"/>
        <v>#N/A</v>
      </c>
    </row>
    <row r="191" spans="1:32">
      <c r="A191">
        <v>5425</v>
      </c>
      <c r="B191" t="s">
        <v>408</v>
      </c>
      <c r="C191">
        <v>2</v>
      </c>
      <c r="D191">
        <v>32</v>
      </c>
      <c r="E191">
        <v>2</v>
      </c>
      <c r="F191">
        <v>0</v>
      </c>
      <c r="G191">
        <v>0</v>
      </c>
      <c r="H191">
        <v>317</v>
      </c>
      <c r="I191">
        <v>2</v>
      </c>
      <c r="J191" t="s">
        <v>804</v>
      </c>
      <c r="L191" t="e">
        <f t="shared" si="7"/>
        <v>#N/A</v>
      </c>
      <c r="AE191" t="s">
        <v>820</v>
      </c>
      <c r="AF191" t="e">
        <f t="shared" si="6"/>
        <v>#N/A</v>
      </c>
    </row>
    <row r="192" spans="1:32">
      <c r="A192">
        <v>1251</v>
      </c>
      <c r="B192" t="s">
        <v>408</v>
      </c>
      <c r="C192">
        <v>1</v>
      </c>
      <c r="D192">
        <v>10</v>
      </c>
      <c r="E192">
        <v>20</v>
      </c>
      <c r="F192">
        <v>0</v>
      </c>
      <c r="G192">
        <v>0</v>
      </c>
      <c r="H192">
        <v>501</v>
      </c>
      <c r="I192">
        <v>5</v>
      </c>
      <c r="J192" t="s">
        <v>918</v>
      </c>
      <c r="L192">
        <f t="shared" si="7"/>
        <v>35</v>
      </c>
      <c r="AE192" t="s">
        <v>788</v>
      </c>
      <c r="AF192" t="e">
        <f t="shared" si="6"/>
        <v>#N/A</v>
      </c>
    </row>
    <row r="193" spans="1:32">
      <c r="A193">
        <v>1595</v>
      </c>
      <c r="B193" t="s">
        <v>408</v>
      </c>
      <c r="C193">
        <v>1</v>
      </c>
      <c r="D193">
        <v>10</v>
      </c>
      <c r="E193">
        <v>1</v>
      </c>
      <c r="F193">
        <v>0</v>
      </c>
      <c r="G193">
        <v>0</v>
      </c>
      <c r="H193">
        <v>438</v>
      </c>
      <c r="I193">
        <v>1</v>
      </c>
      <c r="J193" t="s">
        <v>703</v>
      </c>
      <c r="L193">
        <f t="shared" si="7"/>
        <v>21</v>
      </c>
      <c r="AE193" t="s">
        <v>789</v>
      </c>
      <c r="AF193" t="e">
        <f t="shared" si="6"/>
        <v>#N/A</v>
      </c>
    </row>
    <row r="194" spans="1:32">
      <c r="A194">
        <v>6421</v>
      </c>
      <c r="B194" t="s">
        <v>412</v>
      </c>
      <c r="C194">
        <v>1</v>
      </c>
      <c r="D194">
        <v>12</v>
      </c>
      <c r="E194">
        <v>1</v>
      </c>
      <c r="F194">
        <v>0</v>
      </c>
      <c r="G194">
        <v>0</v>
      </c>
      <c r="H194">
        <v>409</v>
      </c>
      <c r="I194">
        <v>1</v>
      </c>
      <c r="J194" t="s">
        <v>967</v>
      </c>
      <c r="L194" t="e">
        <f t="shared" si="7"/>
        <v>#N/A</v>
      </c>
      <c r="AE194" t="s">
        <v>414</v>
      </c>
      <c r="AF194">
        <f t="shared" si="6"/>
        <v>46</v>
      </c>
    </row>
    <row r="195" spans="1:32">
      <c r="A195">
        <v>4168</v>
      </c>
      <c r="B195" t="s">
        <v>408</v>
      </c>
      <c r="C195">
        <v>2</v>
      </c>
      <c r="D195">
        <v>10</v>
      </c>
      <c r="E195">
        <v>2</v>
      </c>
      <c r="F195">
        <v>0</v>
      </c>
      <c r="G195">
        <v>0</v>
      </c>
      <c r="H195">
        <v>117</v>
      </c>
      <c r="I195">
        <v>2</v>
      </c>
      <c r="J195" t="s">
        <v>837</v>
      </c>
      <c r="L195" t="e">
        <f t="shared" si="7"/>
        <v>#N/A</v>
      </c>
      <c r="AE195" t="s">
        <v>680</v>
      </c>
      <c r="AF195" t="e">
        <f t="shared" ref="AF195:AF258" si="8">MATCH($AE195,$AA$2:$AA$126,0)</f>
        <v>#N/A</v>
      </c>
    </row>
    <row r="196" spans="1:32">
      <c r="A196">
        <v>4251</v>
      </c>
      <c r="B196" t="s">
        <v>408</v>
      </c>
      <c r="C196">
        <v>1</v>
      </c>
      <c r="D196">
        <v>9</v>
      </c>
      <c r="E196">
        <v>28</v>
      </c>
      <c r="F196">
        <v>1</v>
      </c>
      <c r="G196">
        <v>0</v>
      </c>
      <c r="H196">
        <v>111</v>
      </c>
      <c r="I196">
        <v>9</v>
      </c>
      <c r="J196" t="s">
        <v>511</v>
      </c>
      <c r="L196">
        <f t="shared" ref="L196:L259" si="9">VLOOKUP($J196,$AA$3:$AB$127,2,FALSE)</f>
        <v>11</v>
      </c>
      <c r="AE196" t="s">
        <v>799</v>
      </c>
      <c r="AF196" t="e">
        <f t="shared" si="8"/>
        <v>#N/A</v>
      </c>
    </row>
    <row r="197" spans="1:32">
      <c r="A197">
        <v>4500</v>
      </c>
      <c r="B197" t="s">
        <v>408</v>
      </c>
      <c r="C197">
        <v>1</v>
      </c>
      <c r="D197">
        <v>30</v>
      </c>
      <c r="E197">
        <v>1</v>
      </c>
      <c r="F197">
        <v>0</v>
      </c>
      <c r="G197">
        <v>0</v>
      </c>
      <c r="H197">
        <v>112</v>
      </c>
      <c r="I197">
        <v>1</v>
      </c>
      <c r="J197" t="s">
        <v>817</v>
      </c>
      <c r="L197" t="e">
        <f t="shared" si="9"/>
        <v>#N/A</v>
      </c>
      <c r="AE197" t="s">
        <v>819</v>
      </c>
      <c r="AF197" t="e">
        <f t="shared" si="8"/>
        <v>#N/A</v>
      </c>
    </row>
    <row r="198" spans="1:32">
      <c r="A198">
        <v>1512</v>
      </c>
      <c r="B198" t="s">
        <v>408</v>
      </c>
      <c r="C198">
        <v>1</v>
      </c>
      <c r="D198">
        <v>10</v>
      </c>
      <c r="E198">
        <v>1</v>
      </c>
      <c r="F198">
        <v>0</v>
      </c>
      <c r="G198">
        <v>0</v>
      </c>
      <c r="H198">
        <v>427</v>
      </c>
      <c r="I198">
        <v>2</v>
      </c>
      <c r="J198" t="s">
        <v>897</v>
      </c>
      <c r="L198" t="e">
        <f t="shared" si="9"/>
        <v>#N/A</v>
      </c>
      <c r="AE198" t="s">
        <v>817</v>
      </c>
      <c r="AF198" t="e">
        <f t="shared" si="8"/>
        <v>#N/A</v>
      </c>
    </row>
    <row r="199" spans="1:32">
      <c r="A199">
        <v>670</v>
      </c>
      <c r="B199" t="s">
        <v>408</v>
      </c>
      <c r="C199">
        <v>3</v>
      </c>
      <c r="D199">
        <v>15</v>
      </c>
      <c r="E199">
        <v>12</v>
      </c>
      <c r="F199">
        <v>0</v>
      </c>
      <c r="G199">
        <v>0</v>
      </c>
      <c r="H199">
        <v>442</v>
      </c>
      <c r="I199">
        <v>2</v>
      </c>
      <c r="J199" t="s">
        <v>579</v>
      </c>
      <c r="L199">
        <f t="shared" si="9"/>
        <v>21</v>
      </c>
      <c r="AE199" t="s">
        <v>688</v>
      </c>
      <c r="AF199">
        <f t="shared" si="8"/>
        <v>47</v>
      </c>
    </row>
    <row r="200" spans="1:32">
      <c r="A200">
        <v>5840</v>
      </c>
      <c r="B200" t="s">
        <v>408</v>
      </c>
      <c r="C200">
        <v>2</v>
      </c>
      <c r="D200">
        <v>4</v>
      </c>
      <c r="E200">
        <v>2</v>
      </c>
      <c r="F200">
        <v>0</v>
      </c>
      <c r="G200">
        <v>0</v>
      </c>
      <c r="H200">
        <v>217</v>
      </c>
      <c r="I200">
        <v>2</v>
      </c>
      <c r="J200" t="s">
        <v>1025</v>
      </c>
      <c r="L200" t="e">
        <f t="shared" si="9"/>
        <v>#N/A</v>
      </c>
      <c r="AE200" t="s">
        <v>536</v>
      </c>
      <c r="AF200" t="e">
        <f t="shared" si="8"/>
        <v>#N/A</v>
      </c>
    </row>
    <row r="201" spans="1:32">
      <c r="A201">
        <v>5247</v>
      </c>
      <c r="B201" t="s">
        <v>408</v>
      </c>
      <c r="C201">
        <v>2</v>
      </c>
      <c r="D201">
        <v>22</v>
      </c>
      <c r="E201">
        <v>2</v>
      </c>
      <c r="F201">
        <v>0</v>
      </c>
      <c r="G201">
        <v>0</v>
      </c>
      <c r="H201">
        <v>624</v>
      </c>
      <c r="I201">
        <v>2</v>
      </c>
      <c r="J201" t="s">
        <v>884</v>
      </c>
      <c r="L201" t="e">
        <f t="shared" si="9"/>
        <v>#N/A</v>
      </c>
      <c r="AE201" t="s">
        <v>676</v>
      </c>
      <c r="AF201">
        <f t="shared" si="8"/>
        <v>114</v>
      </c>
    </row>
    <row r="202" spans="1:32">
      <c r="A202">
        <v>6172</v>
      </c>
      <c r="B202" t="s">
        <v>408</v>
      </c>
      <c r="C202">
        <v>1</v>
      </c>
      <c r="D202">
        <v>31</v>
      </c>
      <c r="E202">
        <v>14</v>
      </c>
      <c r="F202">
        <v>0</v>
      </c>
      <c r="G202">
        <v>0</v>
      </c>
      <c r="H202">
        <v>270</v>
      </c>
      <c r="I202">
        <v>6</v>
      </c>
      <c r="J202" t="s">
        <v>491</v>
      </c>
      <c r="L202" t="e">
        <f t="shared" si="9"/>
        <v>#N/A</v>
      </c>
      <c r="AE202" t="s">
        <v>1009</v>
      </c>
      <c r="AF202" t="e">
        <f t="shared" si="8"/>
        <v>#N/A</v>
      </c>
    </row>
    <row r="203" spans="1:32">
      <c r="A203">
        <v>919</v>
      </c>
      <c r="B203" t="s">
        <v>408</v>
      </c>
      <c r="C203">
        <v>2</v>
      </c>
      <c r="D203">
        <v>93</v>
      </c>
      <c r="E203">
        <v>2</v>
      </c>
      <c r="F203">
        <v>0</v>
      </c>
      <c r="G203">
        <v>0</v>
      </c>
      <c r="H203">
        <v>420</v>
      </c>
      <c r="I203">
        <v>1</v>
      </c>
      <c r="J203" t="s">
        <v>435</v>
      </c>
      <c r="L203">
        <f t="shared" si="9"/>
        <v>21</v>
      </c>
      <c r="AE203" t="s">
        <v>912</v>
      </c>
      <c r="AF203">
        <f t="shared" si="8"/>
        <v>48</v>
      </c>
    </row>
    <row r="204" spans="1:32">
      <c r="A204">
        <v>1844</v>
      </c>
      <c r="B204" t="s">
        <v>408</v>
      </c>
      <c r="C204">
        <v>2</v>
      </c>
      <c r="D204">
        <v>1</v>
      </c>
      <c r="E204">
        <v>2</v>
      </c>
      <c r="F204">
        <v>0</v>
      </c>
      <c r="G204">
        <v>0</v>
      </c>
      <c r="H204">
        <v>716</v>
      </c>
      <c r="I204">
        <v>2</v>
      </c>
      <c r="J204" t="s">
        <v>846</v>
      </c>
      <c r="L204" t="e">
        <f t="shared" si="9"/>
        <v>#N/A</v>
      </c>
      <c r="AE204" t="s">
        <v>566</v>
      </c>
      <c r="AF204">
        <f t="shared" si="8"/>
        <v>26</v>
      </c>
    </row>
    <row r="205" spans="1:32">
      <c r="A205">
        <v>2591</v>
      </c>
      <c r="B205" t="s">
        <v>408</v>
      </c>
      <c r="C205">
        <v>2</v>
      </c>
      <c r="D205">
        <v>10</v>
      </c>
      <c r="E205">
        <v>2</v>
      </c>
      <c r="F205">
        <v>0</v>
      </c>
      <c r="G205">
        <v>0</v>
      </c>
      <c r="H205">
        <v>358</v>
      </c>
      <c r="I205">
        <v>1</v>
      </c>
      <c r="J205" t="s">
        <v>716</v>
      </c>
      <c r="L205" t="e">
        <f t="shared" si="9"/>
        <v>#N/A</v>
      </c>
      <c r="AE205" t="s">
        <v>955</v>
      </c>
      <c r="AF205" t="e">
        <f t="shared" si="8"/>
        <v>#N/A</v>
      </c>
    </row>
    <row r="206" spans="1:32">
      <c r="A206">
        <v>5828</v>
      </c>
      <c r="B206" t="s">
        <v>408</v>
      </c>
      <c r="C206">
        <v>2</v>
      </c>
      <c r="D206">
        <v>14</v>
      </c>
      <c r="E206">
        <v>2</v>
      </c>
      <c r="F206">
        <v>0</v>
      </c>
      <c r="G206">
        <v>0</v>
      </c>
      <c r="H206">
        <v>291</v>
      </c>
      <c r="I206">
        <v>2</v>
      </c>
      <c r="J206" t="s">
        <v>973</v>
      </c>
      <c r="L206" t="e">
        <f t="shared" si="9"/>
        <v>#N/A</v>
      </c>
      <c r="AE206" t="s">
        <v>1021</v>
      </c>
      <c r="AF206">
        <f t="shared" si="8"/>
        <v>49</v>
      </c>
    </row>
    <row r="207" spans="1:32">
      <c r="A207">
        <v>2840</v>
      </c>
      <c r="B207" t="s">
        <v>408</v>
      </c>
      <c r="C207">
        <v>1</v>
      </c>
      <c r="D207">
        <v>68</v>
      </c>
      <c r="E207">
        <v>7</v>
      </c>
      <c r="F207">
        <v>6</v>
      </c>
      <c r="G207">
        <v>0</v>
      </c>
      <c r="H207">
        <v>534</v>
      </c>
      <c r="I207">
        <v>4</v>
      </c>
      <c r="J207" t="s">
        <v>662</v>
      </c>
      <c r="L207">
        <f t="shared" si="9"/>
        <v>52</v>
      </c>
      <c r="AE207" t="s">
        <v>910</v>
      </c>
      <c r="AF207">
        <f t="shared" si="8"/>
        <v>50</v>
      </c>
    </row>
    <row r="208" spans="1:32">
      <c r="A208">
        <v>1998</v>
      </c>
      <c r="B208" t="s">
        <v>408</v>
      </c>
      <c r="C208" t="s">
        <v>408</v>
      </c>
      <c r="D208">
        <v>35</v>
      </c>
      <c r="E208">
        <v>1</v>
      </c>
      <c r="F208">
        <v>0</v>
      </c>
      <c r="G208">
        <v>0</v>
      </c>
      <c r="H208">
        <v>527</v>
      </c>
      <c r="I208">
        <v>2</v>
      </c>
      <c r="J208" t="s">
        <v>646</v>
      </c>
      <c r="L208" t="e">
        <f t="shared" si="9"/>
        <v>#N/A</v>
      </c>
      <c r="AE208" t="s">
        <v>727</v>
      </c>
      <c r="AF208" t="e">
        <f t="shared" si="8"/>
        <v>#N/A</v>
      </c>
    </row>
    <row r="209" spans="1:32">
      <c r="A209">
        <v>5496</v>
      </c>
      <c r="B209" t="s">
        <v>468</v>
      </c>
      <c r="C209">
        <v>2</v>
      </c>
      <c r="D209">
        <v>4</v>
      </c>
      <c r="E209">
        <v>2</v>
      </c>
      <c r="F209">
        <v>0</v>
      </c>
      <c r="G209">
        <v>0</v>
      </c>
      <c r="H209">
        <v>389</v>
      </c>
      <c r="I209">
        <v>2</v>
      </c>
      <c r="J209" t="s">
        <v>971</v>
      </c>
      <c r="L209" t="e">
        <f t="shared" si="9"/>
        <v>#N/A</v>
      </c>
      <c r="AE209" t="s">
        <v>693</v>
      </c>
      <c r="AF209" t="e">
        <f t="shared" si="8"/>
        <v>#N/A</v>
      </c>
    </row>
    <row r="210" spans="1:32">
      <c r="A210">
        <v>1002</v>
      </c>
      <c r="B210" t="s">
        <v>408</v>
      </c>
      <c r="C210">
        <v>2</v>
      </c>
      <c r="D210">
        <v>9</v>
      </c>
      <c r="E210">
        <v>2</v>
      </c>
      <c r="F210">
        <v>0</v>
      </c>
      <c r="G210">
        <v>0</v>
      </c>
      <c r="H210">
        <v>345</v>
      </c>
      <c r="I210">
        <v>2</v>
      </c>
      <c r="J210" t="s">
        <v>619</v>
      </c>
      <c r="L210" t="e">
        <f t="shared" si="9"/>
        <v>#N/A</v>
      </c>
      <c r="AE210" t="s">
        <v>855</v>
      </c>
      <c r="AF210" t="e">
        <f t="shared" si="8"/>
        <v>#N/A</v>
      </c>
    </row>
    <row r="211" spans="1:32">
      <c r="A211">
        <v>3172</v>
      </c>
      <c r="B211" t="s">
        <v>408</v>
      </c>
      <c r="C211">
        <v>2</v>
      </c>
      <c r="D211">
        <v>7</v>
      </c>
      <c r="E211">
        <v>2</v>
      </c>
      <c r="F211">
        <v>0</v>
      </c>
      <c r="G211">
        <v>0</v>
      </c>
      <c r="H211">
        <v>335</v>
      </c>
      <c r="I211">
        <v>2</v>
      </c>
      <c r="J211" t="s">
        <v>720</v>
      </c>
      <c r="L211" t="e">
        <f t="shared" si="9"/>
        <v>#N/A</v>
      </c>
      <c r="AE211" t="s">
        <v>430</v>
      </c>
      <c r="AF211" t="e">
        <f t="shared" si="8"/>
        <v>#N/A</v>
      </c>
    </row>
    <row r="212" spans="1:32">
      <c r="A212">
        <v>3859</v>
      </c>
      <c r="B212" t="s">
        <v>408</v>
      </c>
      <c r="C212">
        <v>1</v>
      </c>
      <c r="D212">
        <v>8</v>
      </c>
      <c r="E212">
        <v>1</v>
      </c>
      <c r="F212">
        <v>0</v>
      </c>
      <c r="G212">
        <v>0</v>
      </c>
      <c r="H212">
        <v>109</v>
      </c>
      <c r="I212">
        <v>1</v>
      </c>
      <c r="J212" t="s">
        <v>807</v>
      </c>
      <c r="L212">
        <f t="shared" si="9"/>
        <v>45</v>
      </c>
      <c r="AE212" t="s">
        <v>854</v>
      </c>
      <c r="AF212" t="e">
        <f t="shared" si="8"/>
        <v>#N/A</v>
      </c>
    </row>
    <row r="213" spans="1:32">
      <c r="A213">
        <v>1357</v>
      </c>
      <c r="B213" t="s">
        <v>408</v>
      </c>
      <c r="C213">
        <v>1</v>
      </c>
      <c r="D213">
        <v>12</v>
      </c>
      <c r="E213">
        <v>8</v>
      </c>
      <c r="F213">
        <v>0</v>
      </c>
      <c r="G213">
        <v>0</v>
      </c>
      <c r="H213">
        <v>507</v>
      </c>
      <c r="I213">
        <v>5</v>
      </c>
      <c r="J213" t="s">
        <v>282</v>
      </c>
      <c r="L213">
        <f t="shared" si="9"/>
        <v>37</v>
      </c>
      <c r="AE213" t="s">
        <v>908</v>
      </c>
      <c r="AF213" t="e">
        <f t="shared" si="8"/>
        <v>#N/A</v>
      </c>
    </row>
    <row r="214" spans="1:32">
      <c r="A214">
        <v>2236</v>
      </c>
      <c r="B214" t="s">
        <v>408</v>
      </c>
      <c r="C214">
        <v>2</v>
      </c>
      <c r="D214">
        <v>16</v>
      </c>
      <c r="E214">
        <v>12</v>
      </c>
      <c r="F214">
        <v>0</v>
      </c>
      <c r="G214">
        <v>0</v>
      </c>
      <c r="H214">
        <v>504</v>
      </c>
      <c r="I214">
        <v>5</v>
      </c>
      <c r="J214" t="s">
        <v>909</v>
      </c>
      <c r="L214" t="e">
        <f t="shared" si="9"/>
        <v>#N/A</v>
      </c>
      <c r="AE214" t="s">
        <v>687</v>
      </c>
      <c r="AF214" t="e">
        <f t="shared" si="8"/>
        <v>#N/A</v>
      </c>
    </row>
    <row r="215" spans="1:32">
      <c r="A215">
        <v>2199</v>
      </c>
      <c r="B215" t="s">
        <v>408</v>
      </c>
      <c r="C215">
        <v>1</v>
      </c>
      <c r="D215">
        <v>21</v>
      </c>
      <c r="E215">
        <v>8</v>
      </c>
      <c r="F215">
        <v>0</v>
      </c>
      <c r="G215">
        <v>0</v>
      </c>
      <c r="H215">
        <v>515</v>
      </c>
      <c r="I215">
        <v>5</v>
      </c>
      <c r="J215" t="s">
        <v>976</v>
      </c>
      <c r="L215" t="e">
        <f t="shared" si="9"/>
        <v>#N/A</v>
      </c>
      <c r="AE215" t="s">
        <v>952</v>
      </c>
      <c r="AF215" t="e">
        <f t="shared" si="8"/>
        <v>#N/A</v>
      </c>
    </row>
    <row r="216" spans="1:32">
      <c r="A216">
        <v>564</v>
      </c>
      <c r="B216" t="s">
        <v>408</v>
      </c>
      <c r="C216">
        <v>1</v>
      </c>
      <c r="D216">
        <v>11</v>
      </c>
      <c r="E216">
        <v>9</v>
      </c>
      <c r="F216">
        <v>0</v>
      </c>
      <c r="G216">
        <v>0</v>
      </c>
      <c r="H216">
        <v>544</v>
      </c>
      <c r="I216">
        <v>3</v>
      </c>
      <c r="J216" t="s">
        <v>868</v>
      </c>
      <c r="L216" t="e">
        <f t="shared" si="9"/>
        <v>#N/A</v>
      </c>
      <c r="AE216" t="s">
        <v>428</v>
      </c>
      <c r="AF216">
        <f t="shared" si="8"/>
        <v>51</v>
      </c>
    </row>
    <row r="217" spans="1:32">
      <c r="A217">
        <v>576</v>
      </c>
      <c r="B217" t="s">
        <v>408</v>
      </c>
      <c r="C217">
        <v>1</v>
      </c>
      <c r="D217">
        <v>22</v>
      </c>
      <c r="E217">
        <v>10</v>
      </c>
      <c r="F217">
        <v>0</v>
      </c>
      <c r="G217">
        <v>0</v>
      </c>
      <c r="H217">
        <v>544</v>
      </c>
      <c r="I217">
        <v>6</v>
      </c>
      <c r="J217" t="s">
        <v>868</v>
      </c>
      <c r="L217" t="e">
        <f t="shared" si="9"/>
        <v>#N/A</v>
      </c>
      <c r="AE217" t="s">
        <v>659</v>
      </c>
      <c r="AF217" t="e">
        <f t="shared" si="8"/>
        <v>#N/A</v>
      </c>
    </row>
    <row r="218" spans="1:32">
      <c r="A218">
        <v>232</v>
      </c>
      <c r="B218" t="s">
        <v>408</v>
      </c>
      <c r="C218">
        <v>1</v>
      </c>
      <c r="D218">
        <v>2</v>
      </c>
      <c r="E218">
        <v>3</v>
      </c>
      <c r="F218">
        <v>0</v>
      </c>
      <c r="G218">
        <v>0</v>
      </c>
      <c r="H218">
        <v>447</v>
      </c>
      <c r="I218">
        <v>2</v>
      </c>
      <c r="J218" t="s">
        <v>416</v>
      </c>
      <c r="L218" t="e">
        <f t="shared" si="9"/>
        <v>#N/A</v>
      </c>
      <c r="AE218" t="s">
        <v>830</v>
      </c>
      <c r="AF218">
        <f t="shared" si="8"/>
        <v>56</v>
      </c>
    </row>
    <row r="219" spans="1:32">
      <c r="A219">
        <v>908</v>
      </c>
      <c r="B219" t="s">
        <v>408</v>
      </c>
      <c r="C219">
        <v>1</v>
      </c>
      <c r="D219">
        <v>77</v>
      </c>
      <c r="E219">
        <v>1</v>
      </c>
      <c r="F219">
        <v>0</v>
      </c>
      <c r="G219">
        <v>0</v>
      </c>
      <c r="H219">
        <v>420</v>
      </c>
      <c r="I219">
        <v>1</v>
      </c>
      <c r="J219" t="s">
        <v>435</v>
      </c>
      <c r="L219">
        <f t="shared" si="9"/>
        <v>21</v>
      </c>
      <c r="AE219" t="s">
        <v>905</v>
      </c>
      <c r="AF219" t="e">
        <f t="shared" si="8"/>
        <v>#N/A</v>
      </c>
    </row>
    <row r="220" spans="1:32">
      <c r="A220">
        <v>1904</v>
      </c>
      <c r="B220" t="s">
        <v>871</v>
      </c>
      <c r="C220">
        <v>1</v>
      </c>
      <c r="D220">
        <v>27</v>
      </c>
      <c r="E220">
        <v>1</v>
      </c>
      <c r="F220">
        <v>0</v>
      </c>
      <c r="G220">
        <v>0</v>
      </c>
      <c r="H220">
        <v>339</v>
      </c>
      <c r="I220">
        <v>2</v>
      </c>
      <c r="J220" t="s">
        <v>462</v>
      </c>
      <c r="L220" t="e">
        <f t="shared" si="9"/>
        <v>#N/A</v>
      </c>
      <c r="AE220" t="s">
        <v>413</v>
      </c>
      <c r="AF220" t="e">
        <f t="shared" si="8"/>
        <v>#N/A</v>
      </c>
    </row>
    <row r="221" spans="1:32">
      <c r="A221">
        <v>4406</v>
      </c>
      <c r="B221" t="s">
        <v>408</v>
      </c>
      <c r="C221">
        <v>1</v>
      </c>
      <c r="D221">
        <v>3</v>
      </c>
      <c r="E221">
        <v>6</v>
      </c>
      <c r="F221">
        <v>0</v>
      </c>
      <c r="G221">
        <v>0</v>
      </c>
      <c r="H221">
        <v>257</v>
      </c>
      <c r="I221">
        <v>3</v>
      </c>
      <c r="J221" t="s">
        <v>922</v>
      </c>
      <c r="L221" t="e">
        <f t="shared" si="9"/>
        <v>#N/A</v>
      </c>
      <c r="AE221" t="s">
        <v>963</v>
      </c>
      <c r="AF221" t="e">
        <f t="shared" si="8"/>
        <v>#N/A</v>
      </c>
    </row>
    <row r="222" spans="1:32">
      <c r="A222">
        <v>1689</v>
      </c>
      <c r="B222" t="s">
        <v>408</v>
      </c>
      <c r="C222">
        <v>1</v>
      </c>
      <c r="D222">
        <v>94</v>
      </c>
      <c r="E222">
        <v>1</v>
      </c>
      <c r="F222">
        <v>0</v>
      </c>
      <c r="G222">
        <v>0</v>
      </c>
      <c r="H222">
        <v>420</v>
      </c>
      <c r="I222">
        <v>1</v>
      </c>
      <c r="J222" t="s">
        <v>435</v>
      </c>
      <c r="L222">
        <f t="shared" si="9"/>
        <v>21</v>
      </c>
      <c r="AE222" t="s">
        <v>851</v>
      </c>
      <c r="AF222" t="e">
        <f t="shared" si="8"/>
        <v>#N/A</v>
      </c>
    </row>
    <row r="223" spans="1:32">
      <c r="A223">
        <v>4738</v>
      </c>
      <c r="B223" t="s">
        <v>408</v>
      </c>
      <c r="C223">
        <v>1</v>
      </c>
      <c r="D223">
        <v>4</v>
      </c>
      <c r="E223">
        <v>19</v>
      </c>
      <c r="F223">
        <v>0</v>
      </c>
      <c r="G223">
        <v>0</v>
      </c>
      <c r="H223">
        <v>662</v>
      </c>
      <c r="I223">
        <v>9</v>
      </c>
      <c r="J223" t="s">
        <v>508</v>
      </c>
      <c r="L223" t="e">
        <f t="shared" si="9"/>
        <v>#N/A</v>
      </c>
      <c r="AE223" t="s">
        <v>743</v>
      </c>
      <c r="AF223" t="e">
        <f t="shared" si="8"/>
        <v>#N/A</v>
      </c>
    </row>
    <row r="224" spans="1:32">
      <c r="A224">
        <v>29</v>
      </c>
      <c r="B224" t="s">
        <v>408</v>
      </c>
      <c r="C224">
        <v>2</v>
      </c>
      <c r="D224">
        <v>24</v>
      </c>
      <c r="E224">
        <v>2</v>
      </c>
      <c r="F224">
        <v>0</v>
      </c>
      <c r="G224">
        <v>0</v>
      </c>
      <c r="H224">
        <v>446</v>
      </c>
      <c r="I224">
        <v>1</v>
      </c>
      <c r="J224" t="s">
        <v>470</v>
      </c>
      <c r="L224">
        <f t="shared" si="9"/>
        <v>22</v>
      </c>
      <c r="AE224" t="s">
        <v>657</v>
      </c>
      <c r="AF224">
        <f t="shared" si="8"/>
        <v>58</v>
      </c>
    </row>
    <row r="225" spans="1:32">
      <c r="A225">
        <v>2531</v>
      </c>
      <c r="B225" t="s">
        <v>408</v>
      </c>
      <c r="C225">
        <v>3</v>
      </c>
      <c r="D225">
        <v>21</v>
      </c>
      <c r="E225">
        <v>3</v>
      </c>
      <c r="F225">
        <v>0</v>
      </c>
      <c r="G225">
        <v>0</v>
      </c>
      <c r="H225">
        <v>353</v>
      </c>
      <c r="I225">
        <v>2</v>
      </c>
      <c r="J225" t="s">
        <v>644</v>
      </c>
      <c r="L225" t="e">
        <f t="shared" si="9"/>
        <v>#N/A</v>
      </c>
      <c r="AE225" t="s">
        <v>886</v>
      </c>
      <c r="AF225" t="e">
        <f t="shared" si="8"/>
        <v>#N/A</v>
      </c>
    </row>
    <row r="226" spans="1:32">
      <c r="A226">
        <v>6066</v>
      </c>
      <c r="B226" t="s">
        <v>408</v>
      </c>
      <c r="C226">
        <v>1</v>
      </c>
      <c r="D226">
        <v>1</v>
      </c>
      <c r="E226">
        <v>15</v>
      </c>
      <c r="F226">
        <v>0</v>
      </c>
      <c r="G226">
        <v>0</v>
      </c>
      <c r="H226">
        <v>232</v>
      </c>
      <c r="I226">
        <v>6</v>
      </c>
      <c r="J226" t="s">
        <v>896</v>
      </c>
      <c r="L226">
        <f t="shared" si="9"/>
        <v>13</v>
      </c>
      <c r="AE226" t="s">
        <v>754</v>
      </c>
      <c r="AF226" t="e">
        <f t="shared" si="8"/>
        <v>#N/A</v>
      </c>
    </row>
    <row r="227" spans="1:32">
      <c r="A227">
        <v>4560</v>
      </c>
      <c r="B227" t="s">
        <v>408</v>
      </c>
      <c r="C227">
        <v>4</v>
      </c>
      <c r="D227">
        <v>33</v>
      </c>
      <c r="E227">
        <v>4</v>
      </c>
      <c r="F227">
        <v>0</v>
      </c>
      <c r="G227">
        <v>0</v>
      </c>
      <c r="H227">
        <v>133</v>
      </c>
      <c r="I227">
        <v>2</v>
      </c>
      <c r="J227" t="s">
        <v>877</v>
      </c>
      <c r="L227">
        <f t="shared" si="9"/>
        <v>12</v>
      </c>
      <c r="AE227" t="s">
        <v>868</v>
      </c>
      <c r="AF227" t="e">
        <f t="shared" si="8"/>
        <v>#N/A</v>
      </c>
    </row>
    <row r="228" spans="1:32">
      <c r="A228">
        <v>361</v>
      </c>
      <c r="B228" t="s">
        <v>408</v>
      </c>
      <c r="C228">
        <v>1</v>
      </c>
      <c r="D228">
        <v>1</v>
      </c>
      <c r="E228">
        <v>10</v>
      </c>
      <c r="F228">
        <v>0</v>
      </c>
      <c r="G228">
        <v>0</v>
      </c>
      <c r="H228">
        <v>476</v>
      </c>
      <c r="I228">
        <v>5</v>
      </c>
      <c r="J228" t="s">
        <v>939</v>
      </c>
      <c r="L228" t="e">
        <f t="shared" si="9"/>
        <v>#N/A</v>
      </c>
      <c r="AE228" t="s">
        <v>1027</v>
      </c>
      <c r="AF228" t="e">
        <f t="shared" si="8"/>
        <v>#N/A</v>
      </c>
    </row>
    <row r="229" spans="1:32">
      <c r="A229">
        <v>2685</v>
      </c>
      <c r="B229" t="s">
        <v>408</v>
      </c>
      <c r="C229">
        <v>5</v>
      </c>
      <c r="D229">
        <v>36</v>
      </c>
      <c r="E229">
        <v>10</v>
      </c>
      <c r="F229">
        <v>4</v>
      </c>
      <c r="G229">
        <v>0</v>
      </c>
      <c r="H229">
        <v>321</v>
      </c>
      <c r="I229">
        <v>6</v>
      </c>
      <c r="J229" t="s">
        <v>714</v>
      </c>
      <c r="L229">
        <f t="shared" si="9"/>
        <v>52</v>
      </c>
      <c r="AE229" t="s">
        <v>973</v>
      </c>
      <c r="AF229" t="e">
        <f t="shared" si="8"/>
        <v>#N/A</v>
      </c>
    </row>
    <row r="230" spans="1:32">
      <c r="A230">
        <v>3232</v>
      </c>
      <c r="B230" t="s">
        <v>408</v>
      </c>
      <c r="C230">
        <v>2</v>
      </c>
      <c r="D230">
        <v>15</v>
      </c>
      <c r="E230">
        <v>2</v>
      </c>
      <c r="F230">
        <v>0</v>
      </c>
      <c r="G230">
        <v>0</v>
      </c>
      <c r="H230">
        <v>369</v>
      </c>
      <c r="I230">
        <v>1</v>
      </c>
      <c r="J230" t="s">
        <v>417</v>
      </c>
      <c r="L230">
        <f t="shared" si="9"/>
        <v>55</v>
      </c>
      <c r="AE230" t="s">
        <v>945</v>
      </c>
      <c r="AF230" t="e">
        <f t="shared" si="8"/>
        <v>#N/A</v>
      </c>
    </row>
    <row r="231" spans="1:32">
      <c r="A231">
        <v>3527</v>
      </c>
      <c r="B231" t="s">
        <v>408</v>
      </c>
      <c r="C231">
        <v>1</v>
      </c>
      <c r="D231">
        <v>55</v>
      </c>
      <c r="E231">
        <v>1</v>
      </c>
      <c r="F231">
        <v>0</v>
      </c>
      <c r="G231">
        <v>0</v>
      </c>
      <c r="H231">
        <v>857</v>
      </c>
      <c r="I231">
        <v>2</v>
      </c>
      <c r="J231" t="s">
        <v>726</v>
      </c>
      <c r="L231">
        <f t="shared" si="9"/>
        <v>56</v>
      </c>
      <c r="AE231" t="s">
        <v>1004</v>
      </c>
      <c r="AF231" t="e">
        <f t="shared" si="8"/>
        <v>#N/A</v>
      </c>
    </row>
    <row r="232" spans="1:32">
      <c r="A232">
        <v>3564</v>
      </c>
      <c r="B232" t="s">
        <v>408</v>
      </c>
      <c r="C232">
        <v>2</v>
      </c>
      <c r="D232">
        <v>3</v>
      </c>
      <c r="E232">
        <v>2</v>
      </c>
      <c r="F232">
        <v>0</v>
      </c>
      <c r="G232">
        <v>0</v>
      </c>
      <c r="H232">
        <v>138</v>
      </c>
      <c r="I232">
        <v>2</v>
      </c>
      <c r="J232" t="s">
        <v>917</v>
      </c>
      <c r="L232">
        <f t="shared" si="9"/>
        <v>54</v>
      </c>
      <c r="AE232" t="s">
        <v>1005</v>
      </c>
      <c r="AF232" t="e">
        <f t="shared" si="8"/>
        <v>#N/A</v>
      </c>
    </row>
    <row r="233" spans="1:32">
      <c r="A233">
        <v>2293</v>
      </c>
      <c r="B233" t="s">
        <v>408</v>
      </c>
      <c r="C233">
        <v>1</v>
      </c>
      <c r="D233">
        <v>18</v>
      </c>
      <c r="E233">
        <v>8</v>
      </c>
      <c r="F233">
        <v>0</v>
      </c>
      <c r="G233">
        <v>0</v>
      </c>
      <c r="H233">
        <v>515</v>
      </c>
      <c r="I233">
        <v>6</v>
      </c>
      <c r="J233" t="s">
        <v>976</v>
      </c>
      <c r="L233" t="e">
        <f t="shared" si="9"/>
        <v>#N/A</v>
      </c>
      <c r="AE233" t="s">
        <v>878</v>
      </c>
      <c r="AF233" t="e">
        <f t="shared" si="8"/>
        <v>#N/A</v>
      </c>
    </row>
    <row r="234" spans="1:32">
      <c r="A234">
        <v>2969</v>
      </c>
      <c r="B234" t="s">
        <v>408</v>
      </c>
      <c r="C234">
        <v>1</v>
      </c>
      <c r="D234">
        <v>26</v>
      </c>
      <c r="E234">
        <v>8</v>
      </c>
      <c r="F234">
        <v>0</v>
      </c>
      <c r="G234">
        <v>0</v>
      </c>
      <c r="H234">
        <v>509</v>
      </c>
      <c r="I234">
        <v>6</v>
      </c>
      <c r="J234" t="s">
        <v>776</v>
      </c>
      <c r="L234">
        <f t="shared" si="9"/>
        <v>42</v>
      </c>
      <c r="AE234" t="s">
        <v>603</v>
      </c>
      <c r="AF234" t="e">
        <f t="shared" si="8"/>
        <v>#N/A</v>
      </c>
    </row>
    <row r="235" spans="1:32">
      <c r="A235">
        <v>1297</v>
      </c>
      <c r="B235" t="s">
        <v>408</v>
      </c>
      <c r="C235">
        <v>1</v>
      </c>
      <c r="D235">
        <v>23</v>
      </c>
      <c r="E235">
        <v>28</v>
      </c>
      <c r="F235">
        <v>0</v>
      </c>
      <c r="G235">
        <v>0</v>
      </c>
      <c r="H235">
        <v>512</v>
      </c>
      <c r="I235">
        <v>7</v>
      </c>
      <c r="J235" t="s">
        <v>476</v>
      </c>
      <c r="L235" t="e">
        <f t="shared" si="9"/>
        <v>#N/A</v>
      </c>
      <c r="AE235" t="s">
        <v>845</v>
      </c>
      <c r="AF235">
        <f t="shared" si="8"/>
        <v>115</v>
      </c>
    </row>
    <row r="236" spans="1:32">
      <c r="A236">
        <v>2886</v>
      </c>
      <c r="B236" t="s">
        <v>408</v>
      </c>
      <c r="C236">
        <v>1</v>
      </c>
      <c r="D236">
        <v>50</v>
      </c>
      <c r="E236">
        <v>0</v>
      </c>
      <c r="F236">
        <v>4</v>
      </c>
      <c r="G236">
        <v>0</v>
      </c>
      <c r="H236">
        <v>534</v>
      </c>
      <c r="I236">
        <v>1</v>
      </c>
      <c r="J236" t="s">
        <v>662</v>
      </c>
      <c r="L236">
        <f t="shared" si="9"/>
        <v>52</v>
      </c>
      <c r="AE236" t="s">
        <v>920</v>
      </c>
      <c r="AF236" t="e">
        <f t="shared" si="8"/>
        <v>#N/A</v>
      </c>
    </row>
    <row r="237" spans="1:32">
      <c r="A237">
        <v>2637</v>
      </c>
      <c r="B237" t="s">
        <v>408</v>
      </c>
      <c r="C237">
        <v>2</v>
      </c>
      <c r="D237">
        <v>5</v>
      </c>
      <c r="E237">
        <v>2</v>
      </c>
      <c r="F237">
        <v>0</v>
      </c>
      <c r="G237">
        <v>0</v>
      </c>
      <c r="H237">
        <v>308</v>
      </c>
      <c r="I237">
        <v>1</v>
      </c>
      <c r="J237" t="s">
        <v>790</v>
      </c>
      <c r="L237" t="e">
        <f t="shared" si="9"/>
        <v>#N/A</v>
      </c>
      <c r="AE237" t="s">
        <v>839</v>
      </c>
      <c r="AF237" t="e">
        <f t="shared" si="8"/>
        <v>#N/A</v>
      </c>
    </row>
    <row r="238" spans="1:32">
      <c r="A238">
        <v>6375</v>
      </c>
      <c r="B238" t="s">
        <v>412</v>
      </c>
      <c r="C238">
        <v>2</v>
      </c>
      <c r="D238">
        <v>22</v>
      </c>
      <c r="E238">
        <v>2</v>
      </c>
      <c r="F238">
        <v>0</v>
      </c>
      <c r="G238">
        <v>0</v>
      </c>
      <c r="H238">
        <v>438</v>
      </c>
      <c r="I238">
        <v>1</v>
      </c>
      <c r="J238" t="s">
        <v>703</v>
      </c>
      <c r="L238">
        <f t="shared" si="9"/>
        <v>21</v>
      </c>
      <c r="AE238" t="s">
        <v>664</v>
      </c>
      <c r="AF238" t="e">
        <f t="shared" si="8"/>
        <v>#N/A</v>
      </c>
    </row>
    <row r="239" spans="1:32">
      <c r="A239">
        <v>5874</v>
      </c>
      <c r="B239" t="s">
        <v>408</v>
      </c>
      <c r="C239">
        <v>1</v>
      </c>
      <c r="D239">
        <v>4</v>
      </c>
      <c r="E239">
        <v>1</v>
      </c>
      <c r="F239">
        <v>0</v>
      </c>
      <c r="G239">
        <v>0</v>
      </c>
      <c r="H239">
        <v>215</v>
      </c>
      <c r="I239">
        <v>1</v>
      </c>
      <c r="J239" t="s">
        <v>1036</v>
      </c>
      <c r="L239" t="e">
        <f t="shared" si="9"/>
        <v>#N/A</v>
      </c>
      <c r="AE239" t="s">
        <v>984</v>
      </c>
      <c r="AF239" t="e">
        <f t="shared" si="8"/>
        <v>#N/A</v>
      </c>
    </row>
    <row r="240" spans="1:32">
      <c r="A240">
        <v>3719</v>
      </c>
      <c r="B240" t="s">
        <v>408</v>
      </c>
      <c r="C240">
        <v>1</v>
      </c>
      <c r="D240">
        <v>22</v>
      </c>
      <c r="E240">
        <v>1</v>
      </c>
      <c r="F240">
        <v>1</v>
      </c>
      <c r="G240">
        <v>0</v>
      </c>
      <c r="H240">
        <v>105</v>
      </c>
      <c r="I240">
        <v>1</v>
      </c>
      <c r="J240" t="s">
        <v>866</v>
      </c>
      <c r="L240">
        <f t="shared" si="9"/>
        <v>45</v>
      </c>
      <c r="AE240" t="s">
        <v>867</v>
      </c>
      <c r="AF240" t="e">
        <f t="shared" si="8"/>
        <v>#N/A</v>
      </c>
    </row>
    <row r="241" spans="1:32">
      <c r="A241">
        <v>4214</v>
      </c>
      <c r="B241" t="s">
        <v>390</v>
      </c>
      <c r="C241">
        <v>1</v>
      </c>
      <c r="D241">
        <v>4</v>
      </c>
      <c r="E241">
        <v>1</v>
      </c>
      <c r="F241">
        <v>0</v>
      </c>
      <c r="G241">
        <v>0</v>
      </c>
      <c r="H241">
        <v>121</v>
      </c>
      <c r="I241">
        <v>1</v>
      </c>
      <c r="J241" t="s">
        <v>940</v>
      </c>
      <c r="L241" t="e">
        <f t="shared" si="9"/>
        <v>#N/A</v>
      </c>
      <c r="AE241" t="s">
        <v>717</v>
      </c>
      <c r="AF241" t="e">
        <f t="shared" si="8"/>
        <v>#N/A</v>
      </c>
    </row>
    <row r="242" spans="1:32">
      <c r="A242">
        <v>4051</v>
      </c>
      <c r="B242" t="s">
        <v>408</v>
      </c>
      <c r="C242">
        <v>2</v>
      </c>
      <c r="D242">
        <v>12</v>
      </c>
      <c r="E242">
        <v>2</v>
      </c>
      <c r="F242">
        <v>0</v>
      </c>
      <c r="G242">
        <v>0</v>
      </c>
      <c r="H242">
        <v>259</v>
      </c>
      <c r="I242">
        <v>2</v>
      </c>
      <c r="J242" t="s">
        <v>926</v>
      </c>
      <c r="L242" t="e">
        <f t="shared" si="9"/>
        <v>#N/A</v>
      </c>
      <c r="AE242" t="s">
        <v>904</v>
      </c>
      <c r="AF242" t="e">
        <f t="shared" si="8"/>
        <v>#N/A</v>
      </c>
    </row>
    <row r="243" spans="1:32">
      <c r="A243">
        <v>4546</v>
      </c>
      <c r="B243" t="s">
        <v>408</v>
      </c>
      <c r="C243">
        <v>6</v>
      </c>
      <c r="D243">
        <v>12</v>
      </c>
      <c r="E243">
        <v>6</v>
      </c>
      <c r="F243">
        <v>0</v>
      </c>
      <c r="G243">
        <v>0</v>
      </c>
      <c r="H243">
        <v>133</v>
      </c>
      <c r="I243">
        <v>2</v>
      </c>
      <c r="J243" t="s">
        <v>877</v>
      </c>
      <c r="L243">
        <f t="shared" si="9"/>
        <v>12</v>
      </c>
      <c r="AE243" t="s">
        <v>681</v>
      </c>
      <c r="AF243">
        <f t="shared" si="8"/>
        <v>59</v>
      </c>
    </row>
    <row r="244" spans="1:32">
      <c r="A244">
        <v>3965</v>
      </c>
      <c r="B244" t="s">
        <v>390</v>
      </c>
      <c r="C244">
        <v>1</v>
      </c>
      <c r="D244">
        <v>26</v>
      </c>
      <c r="E244">
        <v>1</v>
      </c>
      <c r="F244">
        <v>0</v>
      </c>
      <c r="G244">
        <v>0</v>
      </c>
      <c r="H244">
        <v>117</v>
      </c>
      <c r="I244">
        <v>1</v>
      </c>
      <c r="J244" t="s">
        <v>837</v>
      </c>
      <c r="L244" t="e">
        <f t="shared" si="9"/>
        <v>#N/A</v>
      </c>
      <c r="AE244" t="s">
        <v>995</v>
      </c>
      <c r="AF244" t="e">
        <f t="shared" si="8"/>
        <v>#N/A</v>
      </c>
    </row>
    <row r="245" spans="1:32">
      <c r="A245">
        <v>4297</v>
      </c>
      <c r="B245" t="s">
        <v>408</v>
      </c>
      <c r="C245">
        <v>2</v>
      </c>
      <c r="D245">
        <v>7</v>
      </c>
      <c r="E245">
        <v>2</v>
      </c>
      <c r="F245">
        <v>0</v>
      </c>
      <c r="G245">
        <v>0</v>
      </c>
      <c r="H245">
        <v>108</v>
      </c>
      <c r="I245">
        <v>1</v>
      </c>
      <c r="J245" t="s">
        <v>783</v>
      </c>
      <c r="L245" t="e">
        <f t="shared" si="9"/>
        <v>#N/A</v>
      </c>
      <c r="AE245" t="s">
        <v>953</v>
      </c>
      <c r="AF245" t="e">
        <f t="shared" si="8"/>
        <v>#N/A</v>
      </c>
    </row>
    <row r="246" spans="1:32">
      <c r="A246">
        <v>2625</v>
      </c>
      <c r="B246" t="s">
        <v>408</v>
      </c>
      <c r="C246">
        <v>1</v>
      </c>
      <c r="D246">
        <v>10</v>
      </c>
      <c r="E246">
        <v>1</v>
      </c>
      <c r="F246">
        <v>0</v>
      </c>
      <c r="G246">
        <v>0</v>
      </c>
      <c r="H246">
        <v>455</v>
      </c>
      <c r="I246">
        <v>2</v>
      </c>
      <c r="J246" t="s">
        <v>941</v>
      </c>
      <c r="L246" t="e">
        <f t="shared" si="9"/>
        <v>#N/A</v>
      </c>
      <c r="AE246" t="s">
        <v>669</v>
      </c>
      <c r="AF246">
        <f t="shared" si="8"/>
        <v>60</v>
      </c>
    </row>
    <row r="247" spans="1:32">
      <c r="A247">
        <v>3218</v>
      </c>
      <c r="B247" t="s">
        <v>408</v>
      </c>
      <c r="C247">
        <v>1</v>
      </c>
      <c r="D247">
        <v>19</v>
      </c>
      <c r="E247">
        <v>1</v>
      </c>
      <c r="F247">
        <v>0</v>
      </c>
      <c r="G247">
        <v>0</v>
      </c>
      <c r="H247">
        <v>350</v>
      </c>
      <c r="I247">
        <v>2</v>
      </c>
      <c r="J247" t="s">
        <v>713</v>
      </c>
      <c r="L247" t="e">
        <f t="shared" si="9"/>
        <v>#N/A</v>
      </c>
      <c r="AE247" t="s">
        <v>1019</v>
      </c>
      <c r="AF247">
        <f t="shared" si="8"/>
        <v>61</v>
      </c>
    </row>
    <row r="248" spans="1:32">
      <c r="A248">
        <v>5379</v>
      </c>
      <c r="B248" t="s">
        <v>408</v>
      </c>
      <c r="C248">
        <v>2</v>
      </c>
      <c r="D248">
        <v>45</v>
      </c>
      <c r="E248">
        <v>2</v>
      </c>
      <c r="F248">
        <v>0</v>
      </c>
      <c r="G248">
        <v>0</v>
      </c>
      <c r="H248">
        <v>631</v>
      </c>
      <c r="I248">
        <v>2</v>
      </c>
      <c r="J248" t="s">
        <v>951</v>
      </c>
      <c r="L248" t="e">
        <f t="shared" si="9"/>
        <v>#N/A</v>
      </c>
      <c r="AE248" t="s">
        <v>666</v>
      </c>
      <c r="AF248">
        <f t="shared" si="8"/>
        <v>62</v>
      </c>
    </row>
    <row r="249" spans="1:32">
      <c r="A249">
        <v>5293</v>
      </c>
      <c r="B249" t="s">
        <v>408</v>
      </c>
      <c r="C249">
        <v>2</v>
      </c>
      <c r="D249">
        <v>97</v>
      </c>
      <c r="E249">
        <v>2</v>
      </c>
      <c r="F249">
        <v>0</v>
      </c>
      <c r="G249">
        <v>0</v>
      </c>
      <c r="H249">
        <v>620</v>
      </c>
      <c r="I249">
        <v>2</v>
      </c>
      <c r="J249" t="s">
        <v>827</v>
      </c>
      <c r="L249">
        <f t="shared" si="9"/>
        <v>56</v>
      </c>
      <c r="AE249" t="s">
        <v>435</v>
      </c>
      <c r="AF249">
        <f t="shared" si="8"/>
        <v>63</v>
      </c>
    </row>
    <row r="250" spans="1:32">
      <c r="A250">
        <v>5542</v>
      </c>
      <c r="B250" t="s">
        <v>408</v>
      </c>
      <c r="C250">
        <v>1</v>
      </c>
      <c r="D250">
        <v>63</v>
      </c>
      <c r="E250">
        <v>7</v>
      </c>
      <c r="F250">
        <v>0</v>
      </c>
      <c r="G250">
        <v>0</v>
      </c>
      <c r="H250">
        <v>316</v>
      </c>
      <c r="I250">
        <v>5</v>
      </c>
      <c r="J250" t="s">
        <v>467</v>
      </c>
      <c r="L250">
        <f t="shared" si="9"/>
        <v>51</v>
      </c>
      <c r="AE250" t="s">
        <v>1020</v>
      </c>
      <c r="AF250" t="e">
        <f t="shared" si="8"/>
        <v>#N/A</v>
      </c>
    </row>
    <row r="251" spans="1:32">
      <c r="A251">
        <v>965</v>
      </c>
      <c r="B251" t="s">
        <v>408</v>
      </c>
      <c r="C251">
        <v>1</v>
      </c>
      <c r="D251">
        <v>10</v>
      </c>
      <c r="E251">
        <v>1</v>
      </c>
      <c r="F251">
        <v>0</v>
      </c>
      <c r="G251">
        <v>0</v>
      </c>
      <c r="H251">
        <v>707</v>
      </c>
      <c r="I251">
        <v>2</v>
      </c>
      <c r="J251" t="s">
        <v>942</v>
      </c>
      <c r="L251" t="e">
        <f t="shared" si="9"/>
        <v>#N/A</v>
      </c>
      <c r="AE251" t="s">
        <v>720</v>
      </c>
      <c r="AF251" t="e">
        <f t="shared" si="8"/>
        <v>#N/A</v>
      </c>
    </row>
    <row r="252" spans="1:32">
      <c r="A252">
        <v>3905</v>
      </c>
      <c r="B252" t="s">
        <v>408</v>
      </c>
      <c r="C252">
        <v>1</v>
      </c>
      <c r="D252">
        <v>1</v>
      </c>
      <c r="E252">
        <v>1</v>
      </c>
      <c r="F252">
        <v>0</v>
      </c>
      <c r="G252">
        <v>0</v>
      </c>
      <c r="H252">
        <v>102</v>
      </c>
      <c r="I252">
        <v>2</v>
      </c>
      <c r="J252" t="s">
        <v>810</v>
      </c>
      <c r="L252" t="e">
        <f t="shared" si="9"/>
        <v>#N/A</v>
      </c>
      <c r="AE252" t="s">
        <v>1018</v>
      </c>
      <c r="AF252" t="e">
        <f t="shared" si="8"/>
        <v>#N/A</v>
      </c>
    </row>
    <row r="253" spans="1:32">
      <c r="A253">
        <v>2282</v>
      </c>
      <c r="B253" t="s">
        <v>408</v>
      </c>
      <c r="C253">
        <v>1</v>
      </c>
      <c r="D253">
        <v>30</v>
      </c>
      <c r="E253">
        <v>8</v>
      </c>
      <c r="F253">
        <v>0</v>
      </c>
      <c r="G253">
        <v>0</v>
      </c>
      <c r="H253">
        <v>507</v>
      </c>
      <c r="I253">
        <v>5</v>
      </c>
      <c r="J253" t="s">
        <v>282</v>
      </c>
      <c r="L253">
        <f t="shared" si="9"/>
        <v>37</v>
      </c>
      <c r="AE253" t="s">
        <v>496</v>
      </c>
      <c r="AF253" t="e">
        <f t="shared" si="8"/>
        <v>#N/A</v>
      </c>
    </row>
    <row r="254" spans="1:32">
      <c r="A254">
        <v>3032</v>
      </c>
      <c r="B254" t="s">
        <v>408</v>
      </c>
      <c r="C254">
        <v>1</v>
      </c>
      <c r="D254">
        <v>20</v>
      </c>
      <c r="E254">
        <v>18</v>
      </c>
      <c r="F254">
        <v>0</v>
      </c>
      <c r="G254">
        <v>0</v>
      </c>
      <c r="H254">
        <v>520</v>
      </c>
      <c r="I254">
        <v>7</v>
      </c>
      <c r="J254" t="s">
        <v>414</v>
      </c>
      <c r="L254">
        <f t="shared" si="9"/>
        <v>43</v>
      </c>
      <c r="AE254" t="s">
        <v>915</v>
      </c>
      <c r="AF254" t="e">
        <f t="shared" si="8"/>
        <v>#N/A</v>
      </c>
    </row>
    <row r="255" spans="1:32">
      <c r="A255">
        <v>3610</v>
      </c>
      <c r="B255" t="s">
        <v>408</v>
      </c>
      <c r="C255">
        <v>1</v>
      </c>
      <c r="D255">
        <v>7</v>
      </c>
      <c r="E255">
        <v>1</v>
      </c>
      <c r="F255">
        <v>0</v>
      </c>
      <c r="G255">
        <v>0</v>
      </c>
      <c r="H255">
        <v>567</v>
      </c>
      <c r="I255">
        <v>2</v>
      </c>
      <c r="J255" t="s">
        <v>935</v>
      </c>
      <c r="L255" t="e">
        <f t="shared" si="9"/>
        <v>#N/A</v>
      </c>
      <c r="AE255" t="s">
        <v>913</v>
      </c>
      <c r="AF255" t="e">
        <f t="shared" si="8"/>
        <v>#N/A</v>
      </c>
    </row>
    <row r="256" spans="1:32">
      <c r="A256">
        <v>4360</v>
      </c>
      <c r="B256" t="s">
        <v>408</v>
      </c>
      <c r="C256">
        <v>2</v>
      </c>
      <c r="D256">
        <v>29</v>
      </c>
      <c r="E256">
        <v>2</v>
      </c>
      <c r="F256">
        <v>0</v>
      </c>
      <c r="G256">
        <v>0</v>
      </c>
      <c r="H256">
        <v>111</v>
      </c>
      <c r="I256">
        <v>1</v>
      </c>
      <c r="J256" t="s">
        <v>511</v>
      </c>
      <c r="L256">
        <f t="shared" si="9"/>
        <v>11</v>
      </c>
      <c r="AE256" t="s">
        <v>677</v>
      </c>
      <c r="AF256" t="e">
        <f t="shared" si="8"/>
        <v>#N/A</v>
      </c>
    </row>
    <row r="257" spans="1:32">
      <c r="A257">
        <v>278</v>
      </c>
      <c r="B257" t="s">
        <v>408</v>
      </c>
      <c r="C257">
        <v>1</v>
      </c>
      <c r="D257">
        <v>12</v>
      </c>
      <c r="E257">
        <v>7</v>
      </c>
      <c r="F257">
        <v>0</v>
      </c>
      <c r="G257">
        <v>0</v>
      </c>
      <c r="H257">
        <v>470</v>
      </c>
      <c r="I257">
        <v>4</v>
      </c>
      <c r="J257" t="s">
        <v>898</v>
      </c>
      <c r="L257" t="e">
        <f t="shared" si="9"/>
        <v>#N/A</v>
      </c>
      <c r="AE257" t="s">
        <v>957</v>
      </c>
      <c r="AF257" t="e">
        <f t="shared" si="8"/>
        <v>#N/A</v>
      </c>
    </row>
    <row r="258" spans="1:32">
      <c r="A258">
        <v>5934</v>
      </c>
      <c r="B258" t="s">
        <v>408</v>
      </c>
      <c r="C258">
        <v>2</v>
      </c>
      <c r="D258">
        <v>21</v>
      </c>
      <c r="E258">
        <v>2</v>
      </c>
      <c r="F258">
        <v>0</v>
      </c>
      <c r="G258">
        <v>0</v>
      </c>
      <c r="H258">
        <v>280</v>
      </c>
      <c r="I258">
        <v>2</v>
      </c>
      <c r="J258" t="s">
        <v>791</v>
      </c>
      <c r="L258" t="e">
        <f t="shared" si="9"/>
        <v>#N/A</v>
      </c>
      <c r="AE258" t="s">
        <v>925</v>
      </c>
      <c r="AF258" t="e">
        <f t="shared" si="8"/>
        <v>#N/A</v>
      </c>
    </row>
    <row r="259" spans="1:32">
      <c r="A259">
        <v>4606</v>
      </c>
      <c r="B259" t="s">
        <v>408</v>
      </c>
      <c r="C259">
        <v>1</v>
      </c>
      <c r="D259">
        <v>7</v>
      </c>
      <c r="E259">
        <v>27</v>
      </c>
      <c r="F259">
        <v>0</v>
      </c>
      <c r="G259">
        <v>0</v>
      </c>
      <c r="H259">
        <v>671</v>
      </c>
      <c r="I259">
        <v>9</v>
      </c>
      <c r="J259" t="s">
        <v>661</v>
      </c>
      <c r="L259" t="e">
        <f t="shared" si="9"/>
        <v>#N/A</v>
      </c>
      <c r="AE259" t="s">
        <v>490</v>
      </c>
      <c r="AF259" t="e">
        <f t="shared" ref="AF259:AF322" si="10">MATCH($AE259,$AA$2:$AA$126,0)</f>
        <v>#N/A</v>
      </c>
    </row>
    <row r="260" spans="1:32">
      <c r="A260">
        <v>4692</v>
      </c>
      <c r="B260" t="s">
        <v>408</v>
      </c>
      <c r="C260">
        <v>1</v>
      </c>
      <c r="D260">
        <v>13</v>
      </c>
      <c r="E260">
        <v>24</v>
      </c>
      <c r="F260">
        <v>0</v>
      </c>
      <c r="G260">
        <v>0</v>
      </c>
      <c r="H260">
        <v>687</v>
      </c>
      <c r="I260">
        <v>8</v>
      </c>
      <c r="J260" t="s">
        <v>687</v>
      </c>
      <c r="L260" t="e">
        <f t="shared" ref="L260:L323" si="11">VLOOKUP($J260,$AA$3:$AB$127,2,FALSE)</f>
        <v>#N/A</v>
      </c>
      <c r="AE260" t="s">
        <v>821</v>
      </c>
      <c r="AF260" t="e">
        <f t="shared" si="10"/>
        <v>#N/A</v>
      </c>
    </row>
    <row r="261" spans="1:32">
      <c r="A261">
        <v>315</v>
      </c>
      <c r="B261" t="s">
        <v>390</v>
      </c>
      <c r="C261">
        <v>1</v>
      </c>
      <c r="D261">
        <v>7</v>
      </c>
      <c r="E261">
        <v>1</v>
      </c>
      <c r="F261">
        <v>0</v>
      </c>
      <c r="G261">
        <v>0</v>
      </c>
      <c r="H261">
        <v>432</v>
      </c>
      <c r="I261">
        <v>1</v>
      </c>
      <c r="J261" t="s">
        <v>723</v>
      </c>
      <c r="L261" t="e">
        <f t="shared" si="11"/>
        <v>#N/A</v>
      </c>
      <c r="AE261" t="s">
        <v>466</v>
      </c>
      <c r="AF261" t="e">
        <f t="shared" si="10"/>
        <v>#N/A</v>
      </c>
    </row>
    <row r="262" spans="1:32">
      <c r="A262">
        <v>3278</v>
      </c>
      <c r="B262" t="s">
        <v>408</v>
      </c>
      <c r="C262">
        <v>1</v>
      </c>
      <c r="D262">
        <v>7</v>
      </c>
      <c r="E262">
        <v>4</v>
      </c>
      <c r="F262">
        <v>0</v>
      </c>
      <c r="G262">
        <v>0</v>
      </c>
      <c r="H262">
        <v>334</v>
      </c>
      <c r="I262">
        <v>2</v>
      </c>
      <c r="J262" t="s">
        <v>669</v>
      </c>
      <c r="L262">
        <f t="shared" si="11"/>
        <v>54</v>
      </c>
      <c r="AE262" t="s">
        <v>1052</v>
      </c>
      <c r="AF262" t="e">
        <f t="shared" si="10"/>
        <v>#N/A</v>
      </c>
    </row>
    <row r="263" spans="1:32">
      <c r="A263">
        <v>5233</v>
      </c>
      <c r="B263" t="s">
        <v>408</v>
      </c>
      <c r="C263">
        <v>2</v>
      </c>
      <c r="D263">
        <v>22</v>
      </c>
      <c r="E263">
        <v>2</v>
      </c>
      <c r="F263">
        <v>0</v>
      </c>
      <c r="G263">
        <v>0</v>
      </c>
      <c r="H263">
        <v>622</v>
      </c>
      <c r="I263">
        <v>2</v>
      </c>
      <c r="J263" t="s">
        <v>907</v>
      </c>
      <c r="L263" t="e">
        <f t="shared" si="11"/>
        <v>#N/A</v>
      </c>
      <c r="AE263" t="s">
        <v>928</v>
      </c>
      <c r="AF263" t="e">
        <f t="shared" si="10"/>
        <v>#N/A</v>
      </c>
    </row>
    <row r="264" spans="1:32">
      <c r="A264">
        <v>6020</v>
      </c>
      <c r="B264" t="s">
        <v>408</v>
      </c>
      <c r="C264">
        <v>2</v>
      </c>
      <c r="D264">
        <v>4</v>
      </c>
      <c r="E264">
        <v>2</v>
      </c>
      <c r="F264">
        <v>0</v>
      </c>
      <c r="G264">
        <v>0</v>
      </c>
      <c r="H264">
        <v>255</v>
      </c>
      <c r="I264">
        <v>2</v>
      </c>
      <c r="J264" t="s">
        <v>438</v>
      </c>
      <c r="L264" t="e">
        <f t="shared" si="11"/>
        <v>#N/A</v>
      </c>
      <c r="AE264" t="s">
        <v>1001</v>
      </c>
      <c r="AF264" t="e">
        <f t="shared" si="10"/>
        <v>#N/A</v>
      </c>
    </row>
    <row r="265" spans="1:32">
      <c r="A265">
        <v>1938</v>
      </c>
      <c r="B265" t="s">
        <v>865</v>
      </c>
      <c r="C265">
        <v>1</v>
      </c>
      <c r="D265">
        <v>9</v>
      </c>
      <c r="E265">
        <v>1</v>
      </c>
      <c r="F265">
        <v>0</v>
      </c>
      <c r="G265">
        <v>0</v>
      </c>
      <c r="H265">
        <v>395</v>
      </c>
      <c r="I265">
        <v>2</v>
      </c>
      <c r="J265" t="s">
        <v>920</v>
      </c>
      <c r="L265" t="e">
        <f t="shared" si="11"/>
        <v>#N/A</v>
      </c>
      <c r="AE265" t="s">
        <v>690</v>
      </c>
      <c r="AF265" t="e">
        <f t="shared" si="10"/>
        <v>#N/A</v>
      </c>
    </row>
    <row r="266" spans="1:32">
      <c r="A266">
        <v>1606</v>
      </c>
      <c r="B266" t="s">
        <v>408</v>
      </c>
      <c r="C266">
        <v>1</v>
      </c>
      <c r="D266">
        <v>27</v>
      </c>
      <c r="E266">
        <v>1</v>
      </c>
      <c r="F266">
        <v>0</v>
      </c>
      <c r="G266">
        <v>0</v>
      </c>
      <c r="H266">
        <v>302</v>
      </c>
      <c r="I266">
        <v>1</v>
      </c>
      <c r="J266" t="s">
        <v>423</v>
      </c>
      <c r="L266">
        <f t="shared" si="11"/>
        <v>32</v>
      </c>
      <c r="AE266" t="s">
        <v>655</v>
      </c>
      <c r="AF266" t="e">
        <f t="shared" si="10"/>
        <v>#N/A</v>
      </c>
    </row>
    <row r="267" spans="1:32">
      <c r="A267">
        <v>610</v>
      </c>
      <c r="B267" t="s">
        <v>408</v>
      </c>
      <c r="C267">
        <v>5</v>
      </c>
      <c r="D267">
        <v>42</v>
      </c>
      <c r="E267">
        <v>0</v>
      </c>
      <c r="F267">
        <v>18</v>
      </c>
      <c r="G267">
        <v>0</v>
      </c>
      <c r="H267">
        <v>533</v>
      </c>
      <c r="I267">
        <v>3</v>
      </c>
      <c r="J267" t="s">
        <v>637</v>
      </c>
      <c r="L267">
        <f t="shared" si="11"/>
        <v>35</v>
      </c>
      <c r="AE267" t="s">
        <v>646</v>
      </c>
      <c r="AF267" t="e">
        <f t="shared" si="10"/>
        <v>#N/A</v>
      </c>
    </row>
    <row r="268" spans="1:32">
      <c r="A268">
        <v>6229</v>
      </c>
      <c r="B268" t="s">
        <v>408</v>
      </c>
      <c r="C268">
        <v>3</v>
      </c>
      <c r="D268">
        <v>5</v>
      </c>
      <c r="E268">
        <v>9</v>
      </c>
      <c r="F268">
        <v>3</v>
      </c>
      <c r="G268">
        <v>0</v>
      </c>
      <c r="H268">
        <v>590</v>
      </c>
      <c r="I268">
        <v>6</v>
      </c>
      <c r="J268" t="s">
        <v>932</v>
      </c>
      <c r="L268">
        <f t="shared" si="11"/>
        <v>52</v>
      </c>
      <c r="AE268" t="s">
        <v>837</v>
      </c>
      <c r="AF268" t="e">
        <f t="shared" si="10"/>
        <v>#N/A</v>
      </c>
    </row>
    <row r="269" spans="1:32">
      <c r="A269">
        <v>3364</v>
      </c>
      <c r="B269" t="s">
        <v>408</v>
      </c>
      <c r="C269">
        <v>1</v>
      </c>
      <c r="D269">
        <v>50</v>
      </c>
      <c r="E269">
        <v>18</v>
      </c>
      <c r="F269">
        <v>0</v>
      </c>
      <c r="G269">
        <v>0</v>
      </c>
      <c r="H269">
        <v>518</v>
      </c>
      <c r="I269">
        <v>6</v>
      </c>
      <c r="J269" t="s">
        <v>684</v>
      </c>
      <c r="L269" t="e">
        <f t="shared" si="11"/>
        <v>#N/A</v>
      </c>
      <c r="AE269" t="s">
        <v>612</v>
      </c>
      <c r="AF269">
        <f t="shared" si="10"/>
        <v>70</v>
      </c>
    </row>
    <row r="270" spans="1:32">
      <c r="A270">
        <v>1950</v>
      </c>
      <c r="B270" t="s">
        <v>408</v>
      </c>
      <c r="C270">
        <v>3</v>
      </c>
      <c r="D270">
        <v>15</v>
      </c>
      <c r="E270">
        <v>14</v>
      </c>
      <c r="F270">
        <v>2</v>
      </c>
      <c r="G270">
        <v>0</v>
      </c>
      <c r="H270">
        <v>590</v>
      </c>
      <c r="I270">
        <v>5</v>
      </c>
      <c r="J270" t="s">
        <v>932</v>
      </c>
      <c r="L270">
        <f t="shared" si="11"/>
        <v>52</v>
      </c>
      <c r="AE270" t="s">
        <v>852</v>
      </c>
      <c r="AF270" t="e">
        <f t="shared" si="10"/>
        <v>#N/A</v>
      </c>
    </row>
    <row r="271" spans="1:32">
      <c r="A271">
        <v>3573</v>
      </c>
      <c r="B271" t="s">
        <v>408</v>
      </c>
      <c r="C271">
        <v>1</v>
      </c>
      <c r="D271">
        <v>84</v>
      </c>
      <c r="E271">
        <v>1</v>
      </c>
      <c r="F271">
        <v>0</v>
      </c>
      <c r="G271">
        <v>0</v>
      </c>
      <c r="H271">
        <v>857</v>
      </c>
      <c r="I271">
        <v>2</v>
      </c>
      <c r="J271" t="s">
        <v>726</v>
      </c>
      <c r="L271">
        <f t="shared" si="11"/>
        <v>56</v>
      </c>
      <c r="AE271" t="s">
        <v>462</v>
      </c>
      <c r="AF271" t="e">
        <f t="shared" si="10"/>
        <v>#N/A</v>
      </c>
    </row>
    <row r="272" spans="1:32">
      <c r="A272">
        <v>3424</v>
      </c>
      <c r="B272" t="s">
        <v>408</v>
      </c>
      <c r="C272">
        <v>1</v>
      </c>
      <c r="D272">
        <v>12</v>
      </c>
      <c r="E272">
        <v>2</v>
      </c>
      <c r="F272">
        <v>0</v>
      </c>
      <c r="G272">
        <v>0</v>
      </c>
      <c r="H272">
        <v>609</v>
      </c>
      <c r="I272">
        <v>1</v>
      </c>
      <c r="J272" t="s">
        <v>915</v>
      </c>
      <c r="L272" t="e">
        <f t="shared" si="11"/>
        <v>#N/A</v>
      </c>
      <c r="AE272" t="s">
        <v>411</v>
      </c>
      <c r="AF272" t="e">
        <f t="shared" si="10"/>
        <v>#N/A</v>
      </c>
    </row>
    <row r="273" spans="1:32">
      <c r="A273">
        <v>3667</v>
      </c>
      <c r="B273" t="s">
        <v>408</v>
      </c>
      <c r="C273">
        <v>4</v>
      </c>
      <c r="D273">
        <v>194</v>
      </c>
      <c r="E273">
        <v>24</v>
      </c>
      <c r="F273">
        <v>0</v>
      </c>
      <c r="G273">
        <v>0</v>
      </c>
      <c r="H273">
        <v>523</v>
      </c>
      <c r="I273">
        <v>3</v>
      </c>
      <c r="J273" t="s">
        <v>428</v>
      </c>
      <c r="L273">
        <f t="shared" si="11"/>
        <v>33</v>
      </c>
      <c r="AE273" t="s">
        <v>652</v>
      </c>
      <c r="AF273" t="e">
        <f t="shared" si="10"/>
        <v>#N/A</v>
      </c>
    </row>
    <row r="274" spans="1:32">
      <c r="A274">
        <v>4995</v>
      </c>
      <c r="B274" t="s">
        <v>408</v>
      </c>
      <c r="C274">
        <v>1</v>
      </c>
      <c r="D274">
        <v>7</v>
      </c>
      <c r="E274">
        <v>7</v>
      </c>
      <c r="F274">
        <v>0</v>
      </c>
      <c r="G274">
        <v>0</v>
      </c>
      <c r="H274">
        <v>510</v>
      </c>
      <c r="I274">
        <v>6</v>
      </c>
      <c r="J274" t="s">
        <v>828</v>
      </c>
      <c r="L274" t="e">
        <f t="shared" si="11"/>
        <v>#N/A</v>
      </c>
      <c r="AE274" t="s">
        <v>37</v>
      </c>
      <c r="AF274" t="e">
        <f t="shared" si="10"/>
        <v>#N/A</v>
      </c>
    </row>
    <row r="275" spans="1:32">
      <c r="A275">
        <v>2090</v>
      </c>
      <c r="B275" t="s">
        <v>408</v>
      </c>
      <c r="C275">
        <v>1</v>
      </c>
      <c r="D275">
        <v>15</v>
      </c>
      <c r="E275">
        <v>5</v>
      </c>
      <c r="F275">
        <v>5</v>
      </c>
      <c r="G275">
        <v>0</v>
      </c>
      <c r="H275">
        <v>531</v>
      </c>
      <c r="I275">
        <v>5</v>
      </c>
      <c r="J275" t="s">
        <v>524</v>
      </c>
      <c r="L275">
        <f t="shared" si="11"/>
        <v>41</v>
      </c>
      <c r="AE275" t="s">
        <v>451</v>
      </c>
      <c r="AF275">
        <f t="shared" si="10"/>
        <v>71</v>
      </c>
    </row>
    <row r="276" spans="1:32">
      <c r="A276">
        <v>2096</v>
      </c>
      <c r="B276" t="s">
        <v>408</v>
      </c>
      <c r="C276">
        <v>1</v>
      </c>
      <c r="D276">
        <v>17</v>
      </c>
      <c r="E276">
        <v>7</v>
      </c>
      <c r="F276">
        <v>3</v>
      </c>
      <c r="G276">
        <v>0</v>
      </c>
      <c r="H276">
        <v>510</v>
      </c>
      <c r="I276">
        <v>4</v>
      </c>
      <c r="J276" t="s">
        <v>828</v>
      </c>
      <c r="L276" t="e">
        <f t="shared" si="11"/>
        <v>#N/A</v>
      </c>
      <c r="AE276" t="s">
        <v>1054</v>
      </c>
      <c r="AF276" t="e">
        <f t="shared" si="10"/>
        <v>#N/A</v>
      </c>
    </row>
    <row r="277" spans="1:32">
      <c r="A277">
        <v>3418</v>
      </c>
      <c r="B277" t="s">
        <v>408</v>
      </c>
      <c r="C277">
        <v>1</v>
      </c>
      <c r="D277">
        <v>7</v>
      </c>
      <c r="E277">
        <v>6</v>
      </c>
      <c r="F277">
        <v>0</v>
      </c>
      <c r="G277">
        <v>0</v>
      </c>
      <c r="H277">
        <v>572</v>
      </c>
      <c r="I277">
        <v>3</v>
      </c>
      <c r="J277" t="s">
        <v>1016</v>
      </c>
      <c r="L277" t="e">
        <f t="shared" si="11"/>
        <v>#N/A</v>
      </c>
      <c r="AE277" t="s">
        <v>941</v>
      </c>
      <c r="AF277" t="e">
        <f t="shared" si="10"/>
        <v>#N/A</v>
      </c>
    </row>
    <row r="278" spans="1:32">
      <c r="A278">
        <v>4260</v>
      </c>
      <c r="B278" t="s">
        <v>408</v>
      </c>
      <c r="C278">
        <v>2</v>
      </c>
      <c r="D278">
        <v>10</v>
      </c>
      <c r="E278">
        <v>2</v>
      </c>
      <c r="F278">
        <v>0</v>
      </c>
      <c r="G278">
        <v>0</v>
      </c>
      <c r="H278">
        <v>111</v>
      </c>
      <c r="I278">
        <v>1</v>
      </c>
      <c r="J278" t="s">
        <v>511</v>
      </c>
      <c r="L278">
        <f t="shared" si="11"/>
        <v>11</v>
      </c>
      <c r="AE278" t="s">
        <v>437</v>
      </c>
      <c r="AF278" t="e">
        <f t="shared" si="10"/>
        <v>#N/A</v>
      </c>
    </row>
    <row r="279" spans="1:32">
      <c r="A279">
        <v>175</v>
      </c>
      <c r="B279" t="s">
        <v>408</v>
      </c>
      <c r="C279">
        <v>1</v>
      </c>
      <c r="D279">
        <v>20</v>
      </c>
      <c r="E279">
        <v>1</v>
      </c>
      <c r="F279">
        <v>0</v>
      </c>
      <c r="G279">
        <v>0</v>
      </c>
      <c r="H279">
        <v>448</v>
      </c>
      <c r="I279">
        <v>1</v>
      </c>
      <c r="J279" t="s">
        <v>879</v>
      </c>
      <c r="L279" t="e">
        <f t="shared" si="11"/>
        <v>#N/A</v>
      </c>
      <c r="AE279" t="s">
        <v>764</v>
      </c>
      <c r="AF279">
        <f t="shared" si="10"/>
        <v>118</v>
      </c>
    </row>
    <row r="280" spans="1:32">
      <c r="A280">
        <v>169</v>
      </c>
      <c r="B280" t="s">
        <v>408</v>
      </c>
      <c r="C280">
        <v>3</v>
      </c>
      <c r="D280">
        <v>5</v>
      </c>
      <c r="E280">
        <v>4</v>
      </c>
      <c r="F280">
        <v>0</v>
      </c>
      <c r="G280">
        <v>0</v>
      </c>
      <c r="H280">
        <v>433</v>
      </c>
      <c r="I280">
        <v>2</v>
      </c>
      <c r="J280" t="s">
        <v>594</v>
      </c>
      <c r="L280" t="e">
        <f t="shared" si="11"/>
        <v>#N/A</v>
      </c>
      <c r="AE280" t="s">
        <v>835</v>
      </c>
      <c r="AF280" t="e">
        <f t="shared" si="10"/>
        <v>#N/A</v>
      </c>
    </row>
    <row r="281" spans="1:32">
      <c r="A281">
        <v>4011</v>
      </c>
      <c r="B281" t="s">
        <v>408</v>
      </c>
      <c r="C281">
        <v>1</v>
      </c>
      <c r="D281">
        <v>16</v>
      </c>
      <c r="E281">
        <v>15</v>
      </c>
      <c r="F281">
        <v>0</v>
      </c>
      <c r="G281">
        <v>0</v>
      </c>
      <c r="H281">
        <v>272</v>
      </c>
      <c r="I281">
        <v>6</v>
      </c>
      <c r="J281" t="s">
        <v>822</v>
      </c>
      <c r="L281">
        <f t="shared" si="11"/>
        <v>15</v>
      </c>
      <c r="AE281" t="s">
        <v>650</v>
      </c>
      <c r="AF281" t="e">
        <f t="shared" si="10"/>
        <v>#N/A</v>
      </c>
    </row>
    <row r="282" spans="1:32">
      <c r="A282">
        <v>4752</v>
      </c>
      <c r="B282" t="s">
        <v>408</v>
      </c>
      <c r="C282">
        <v>1</v>
      </c>
      <c r="D282">
        <v>22</v>
      </c>
      <c r="E282">
        <v>20</v>
      </c>
      <c r="F282">
        <v>0</v>
      </c>
      <c r="G282">
        <v>0</v>
      </c>
      <c r="H282">
        <v>665</v>
      </c>
      <c r="I282">
        <v>9</v>
      </c>
      <c r="J282" t="s">
        <v>668</v>
      </c>
      <c r="L282" t="e">
        <f t="shared" si="11"/>
        <v>#N/A</v>
      </c>
      <c r="AE282" t="s">
        <v>899</v>
      </c>
      <c r="AF282" t="e">
        <f t="shared" si="10"/>
        <v>#N/A</v>
      </c>
    </row>
    <row r="283" spans="1:32">
      <c r="A283">
        <v>762</v>
      </c>
      <c r="B283" t="s">
        <v>408</v>
      </c>
      <c r="C283">
        <v>2</v>
      </c>
      <c r="D283">
        <v>16</v>
      </c>
      <c r="E283">
        <v>2</v>
      </c>
      <c r="F283">
        <v>0</v>
      </c>
      <c r="G283">
        <v>0</v>
      </c>
      <c r="H283">
        <v>418</v>
      </c>
      <c r="I283">
        <v>1</v>
      </c>
      <c r="J283" t="s">
        <v>659</v>
      </c>
      <c r="L283" t="e">
        <f t="shared" si="11"/>
        <v>#N/A</v>
      </c>
      <c r="AE283" t="s">
        <v>832</v>
      </c>
      <c r="AF283" t="e">
        <f t="shared" si="10"/>
        <v>#N/A</v>
      </c>
    </row>
    <row r="284" spans="1:32">
      <c r="A284">
        <v>1503</v>
      </c>
      <c r="B284" t="s">
        <v>408</v>
      </c>
      <c r="C284">
        <v>1</v>
      </c>
      <c r="D284">
        <v>13</v>
      </c>
      <c r="E284">
        <v>1</v>
      </c>
      <c r="F284">
        <v>0</v>
      </c>
      <c r="G284">
        <v>0</v>
      </c>
      <c r="H284">
        <v>445</v>
      </c>
      <c r="I284">
        <v>2</v>
      </c>
      <c r="J284" t="s">
        <v>266</v>
      </c>
      <c r="L284" t="e">
        <f t="shared" si="11"/>
        <v>#N/A</v>
      </c>
      <c r="AE284" t="s">
        <v>874</v>
      </c>
      <c r="AF284" t="e">
        <f t="shared" si="10"/>
        <v>#N/A</v>
      </c>
    </row>
    <row r="285" spans="1:32">
      <c r="A285">
        <v>2339</v>
      </c>
      <c r="B285" t="s">
        <v>408</v>
      </c>
      <c r="C285">
        <v>1</v>
      </c>
      <c r="D285">
        <v>15</v>
      </c>
      <c r="E285">
        <v>1</v>
      </c>
      <c r="F285">
        <v>0</v>
      </c>
      <c r="G285">
        <v>0</v>
      </c>
      <c r="H285">
        <v>356</v>
      </c>
      <c r="I285">
        <v>2</v>
      </c>
      <c r="J285" t="s">
        <v>848</v>
      </c>
      <c r="L285" t="e">
        <f t="shared" si="11"/>
        <v>#N/A</v>
      </c>
      <c r="AE285" t="s">
        <v>979</v>
      </c>
      <c r="AF285" t="e">
        <f t="shared" si="10"/>
        <v>#N/A</v>
      </c>
    </row>
    <row r="286" spans="1:32">
      <c r="A286">
        <v>3080</v>
      </c>
      <c r="B286" t="s">
        <v>408</v>
      </c>
      <c r="C286">
        <v>2</v>
      </c>
      <c r="D286">
        <v>11</v>
      </c>
      <c r="E286">
        <v>4</v>
      </c>
      <c r="F286">
        <v>0</v>
      </c>
      <c r="G286">
        <v>0</v>
      </c>
      <c r="H286">
        <v>375</v>
      </c>
      <c r="I286">
        <v>2</v>
      </c>
      <c r="J286" t="s">
        <v>721</v>
      </c>
      <c r="L286" t="e">
        <f t="shared" si="11"/>
        <v>#N/A</v>
      </c>
      <c r="AE286" t="s">
        <v>943</v>
      </c>
      <c r="AF286" t="e">
        <f t="shared" si="10"/>
        <v>#N/A</v>
      </c>
    </row>
    <row r="287" spans="1:32">
      <c r="A287">
        <v>5333</v>
      </c>
      <c r="B287" t="s">
        <v>408</v>
      </c>
      <c r="C287">
        <v>2</v>
      </c>
      <c r="D287">
        <v>9</v>
      </c>
      <c r="E287">
        <v>2</v>
      </c>
      <c r="F287">
        <v>0</v>
      </c>
      <c r="G287">
        <v>0</v>
      </c>
      <c r="H287">
        <v>625</v>
      </c>
      <c r="I287">
        <v>2</v>
      </c>
      <c r="J287" t="s">
        <v>936</v>
      </c>
      <c r="L287" t="e">
        <f t="shared" si="11"/>
        <v>#N/A</v>
      </c>
      <c r="AE287" t="s">
        <v>531</v>
      </c>
      <c r="AF287" t="e">
        <f t="shared" si="10"/>
        <v>#N/A</v>
      </c>
    </row>
    <row r="288" spans="1:32">
      <c r="A288">
        <v>6080</v>
      </c>
      <c r="B288" t="s">
        <v>408</v>
      </c>
      <c r="C288">
        <v>2</v>
      </c>
      <c r="D288">
        <v>25</v>
      </c>
      <c r="E288">
        <v>2</v>
      </c>
      <c r="F288">
        <v>0</v>
      </c>
      <c r="G288">
        <v>0</v>
      </c>
      <c r="H288">
        <v>232</v>
      </c>
      <c r="I288">
        <v>2</v>
      </c>
      <c r="J288" t="s">
        <v>896</v>
      </c>
      <c r="L288">
        <f t="shared" si="11"/>
        <v>13</v>
      </c>
      <c r="AE288" t="s">
        <v>627</v>
      </c>
      <c r="AF288" t="e">
        <f t="shared" si="10"/>
        <v>#N/A</v>
      </c>
    </row>
    <row r="289" spans="1:32">
      <c r="A289">
        <v>4005</v>
      </c>
      <c r="B289" t="s">
        <v>408</v>
      </c>
      <c r="C289">
        <v>1</v>
      </c>
      <c r="D289">
        <v>18</v>
      </c>
      <c r="E289">
        <v>6</v>
      </c>
      <c r="F289">
        <v>0</v>
      </c>
      <c r="G289">
        <v>0</v>
      </c>
      <c r="H289">
        <v>274</v>
      </c>
      <c r="I289">
        <v>4</v>
      </c>
      <c r="J289" t="s">
        <v>947</v>
      </c>
      <c r="L289">
        <f t="shared" si="11"/>
        <v>15</v>
      </c>
      <c r="AE289" t="s">
        <v>922</v>
      </c>
      <c r="AF289" t="e">
        <f t="shared" si="10"/>
        <v>#N/A</v>
      </c>
    </row>
    <row r="290" spans="1:32">
      <c r="A290">
        <v>1752</v>
      </c>
      <c r="B290" t="s">
        <v>408</v>
      </c>
      <c r="C290">
        <v>2</v>
      </c>
      <c r="D290">
        <v>12</v>
      </c>
      <c r="E290">
        <v>2</v>
      </c>
      <c r="F290">
        <v>0</v>
      </c>
      <c r="G290">
        <v>0</v>
      </c>
      <c r="H290">
        <v>467</v>
      </c>
      <c r="I290">
        <v>2</v>
      </c>
      <c r="J290" t="s">
        <v>890</v>
      </c>
      <c r="L290" t="e">
        <f t="shared" si="11"/>
        <v>#N/A</v>
      </c>
      <c r="AE290" t="s">
        <v>769</v>
      </c>
      <c r="AF290" t="e">
        <f t="shared" si="10"/>
        <v>#N/A</v>
      </c>
    </row>
    <row r="291" spans="1:32">
      <c r="A291">
        <v>2831</v>
      </c>
      <c r="B291" t="s">
        <v>408</v>
      </c>
      <c r="C291">
        <v>2</v>
      </c>
      <c r="D291">
        <v>113</v>
      </c>
      <c r="E291">
        <v>0</v>
      </c>
      <c r="F291">
        <v>3</v>
      </c>
      <c r="G291">
        <v>0</v>
      </c>
      <c r="H291">
        <v>523</v>
      </c>
      <c r="I291">
        <v>2</v>
      </c>
      <c r="J291" t="s">
        <v>428</v>
      </c>
      <c r="L291">
        <f t="shared" si="11"/>
        <v>33</v>
      </c>
      <c r="AE291" t="s">
        <v>934</v>
      </c>
      <c r="AF291" t="e">
        <f t="shared" si="10"/>
        <v>#N/A</v>
      </c>
    </row>
    <row r="292" spans="1:32">
      <c r="A292">
        <v>418</v>
      </c>
      <c r="B292" t="s">
        <v>408</v>
      </c>
      <c r="C292">
        <v>1</v>
      </c>
      <c r="D292">
        <v>6</v>
      </c>
      <c r="E292">
        <v>10</v>
      </c>
      <c r="F292">
        <v>1</v>
      </c>
      <c r="G292">
        <v>0</v>
      </c>
      <c r="H292">
        <v>530</v>
      </c>
      <c r="I292">
        <v>5</v>
      </c>
      <c r="J292" t="s">
        <v>933</v>
      </c>
      <c r="L292" t="e">
        <f t="shared" si="11"/>
        <v>#N/A</v>
      </c>
      <c r="AE292" t="s">
        <v>590</v>
      </c>
      <c r="AF292" t="e">
        <f t="shared" si="10"/>
        <v>#N/A</v>
      </c>
    </row>
    <row r="293" spans="1:32">
      <c r="A293">
        <v>2677</v>
      </c>
      <c r="B293" t="s">
        <v>408</v>
      </c>
      <c r="C293">
        <v>1</v>
      </c>
      <c r="D293">
        <v>39</v>
      </c>
      <c r="E293">
        <v>10</v>
      </c>
      <c r="F293">
        <v>1</v>
      </c>
      <c r="G293">
        <v>0</v>
      </c>
      <c r="H293">
        <v>321</v>
      </c>
      <c r="I293">
        <v>7</v>
      </c>
      <c r="J293" t="s">
        <v>714</v>
      </c>
      <c r="L293">
        <f t="shared" si="11"/>
        <v>52</v>
      </c>
      <c r="AE293" t="s">
        <v>900</v>
      </c>
      <c r="AF293" t="e">
        <f t="shared" si="10"/>
        <v>#N/A</v>
      </c>
    </row>
    <row r="294" spans="1:32">
      <c r="A294">
        <v>5339</v>
      </c>
      <c r="B294" t="s">
        <v>408</v>
      </c>
      <c r="C294">
        <v>2</v>
      </c>
      <c r="D294">
        <v>34</v>
      </c>
      <c r="E294">
        <v>2</v>
      </c>
      <c r="F294">
        <v>0</v>
      </c>
      <c r="G294">
        <v>0</v>
      </c>
      <c r="H294">
        <v>626</v>
      </c>
      <c r="I294">
        <v>2</v>
      </c>
      <c r="J294" t="s">
        <v>816</v>
      </c>
      <c r="L294" t="e">
        <f t="shared" si="11"/>
        <v>#N/A</v>
      </c>
      <c r="AE294" t="s">
        <v>972</v>
      </c>
      <c r="AF294" t="e">
        <f t="shared" si="10"/>
        <v>#N/A</v>
      </c>
    </row>
    <row r="295" spans="1:32">
      <c r="A295">
        <v>1011</v>
      </c>
      <c r="B295" t="s">
        <v>408</v>
      </c>
      <c r="C295">
        <v>2</v>
      </c>
      <c r="D295">
        <v>4</v>
      </c>
      <c r="E295">
        <v>2</v>
      </c>
      <c r="F295">
        <v>0</v>
      </c>
      <c r="G295">
        <v>0</v>
      </c>
      <c r="H295">
        <v>719</v>
      </c>
      <c r="I295">
        <v>2</v>
      </c>
      <c r="J295" t="s">
        <v>1034</v>
      </c>
      <c r="L295" t="e">
        <f t="shared" si="11"/>
        <v>#N/A</v>
      </c>
      <c r="AE295" t="s">
        <v>949</v>
      </c>
      <c r="AF295" t="e">
        <f t="shared" si="10"/>
        <v>#N/A</v>
      </c>
    </row>
    <row r="296" spans="1:32">
      <c r="A296">
        <v>1449</v>
      </c>
      <c r="B296" t="s">
        <v>408</v>
      </c>
      <c r="C296">
        <v>1</v>
      </c>
      <c r="D296">
        <v>32</v>
      </c>
      <c r="E296">
        <v>22</v>
      </c>
      <c r="F296">
        <v>0</v>
      </c>
      <c r="G296">
        <v>0</v>
      </c>
      <c r="H296">
        <v>512</v>
      </c>
      <c r="I296">
        <v>7</v>
      </c>
      <c r="J296" t="s">
        <v>476</v>
      </c>
      <c r="L296" t="e">
        <f t="shared" si="11"/>
        <v>#N/A</v>
      </c>
      <c r="AE296" t="s">
        <v>939</v>
      </c>
      <c r="AF296" t="e">
        <f t="shared" si="10"/>
        <v>#N/A</v>
      </c>
    </row>
    <row r="297" spans="1:32">
      <c r="A297">
        <v>2980</v>
      </c>
      <c r="B297" t="s">
        <v>408</v>
      </c>
      <c r="C297">
        <v>1</v>
      </c>
      <c r="D297">
        <v>15</v>
      </c>
      <c r="E297">
        <v>24</v>
      </c>
      <c r="F297">
        <v>0</v>
      </c>
      <c r="G297">
        <v>0</v>
      </c>
      <c r="H297">
        <v>387</v>
      </c>
      <c r="I297">
        <v>6</v>
      </c>
      <c r="J297" t="s">
        <v>409</v>
      </c>
      <c r="L297">
        <f t="shared" si="11"/>
        <v>43</v>
      </c>
      <c r="AE297" t="s">
        <v>533</v>
      </c>
      <c r="AF297" t="e">
        <f t="shared" si="10"/>
        <v>#N/A</v>
      </c>
    </row>
    <row r="298" spans="1:32">
      <c r="A298">
        <v>2777</v>
      </c>
      <c r="B298" t="s">
        <v>408</v>
      </c>
      <c r="C298">
        <v>1</v>
      </c>
      <c r="D298">
        <v>143</v>
      </c>
      <c r="E298">
        <v>12</v>
      </c>
      <c r="F298">
        <v>1</v>
      </c>
      <c r="G298">
        <v>0</v>
      </c>
      <c r="H298">
        <v>523</v>
      </c>
      <c r="I298">
        <v>8</v>
      </c>
      <c r="J298" t="s">
        <v>428</v>
      </c>
      <c r="L298">
        <f t="shared" si="11"/>
        <v>33</v>
      </c>
      <c r="AE298" t="s">
        <v>897</v>
      </c>
      <c r="AF298" t="e">
        <f t="shared" si="10"/>
        <v>#N/A</v>
      </c>
    </row>
    <row r="299" spans="1:32">
      <c r="A299">
        <v>5433</v>
      </c>
      <c r="B299" t="s">
        <v>408</v>
      </c>
      <c r="C299">
        <v>2</v>
      </c>
      <c r="D299">
        <v>6</v>
      </c>
      <c r="E299">
        <v>2</v>
      </c>
      <c r="F299">
        <v>0</v>
      </c>
      <c r="G299">
        <v>0</v>
      </c>
      <c r="H299">
        <v>634</v>
      </c>
      <c r="I299">
        <v>2</v>
      </c>
      <c r="J299" t="s">
        <v>975</v>
      </c>
      <c r="L299" t="e">
        <f t="shared" si="11"/>
        <v>#N/A</v>
      </c>
      <c r="AE299" t="s">
        <v>543</v>
      </c>
      <c r="AF299" t="e">
        <f t="shared" si="10"/>
        <v>#N/A</v>
      </c>
    </row>
    <row r="300" spans="1:32">
      <c r="A300">
        <v>5439</v>
      </c>
      <c r="B300" t="s">
        <v>408</v>
      </c>
      <c r="C300">
        <v>2</v>
      </c>
      <c r="D300">
        <v>179</v>
      </c>
      <c r="E300">
        <v>25</v>
      </c>
      <c r="F300">
        <v>0</v>
      </c>
      <c r="G300">
        <v>0</v>
      </c>
      <c r="H300">
        <v>523</v>
      </c>
      <c r="I300">
        <v>6</v>
      </c>
      <c r="J300" t="s">
        <v>428</v>
      </c>
      <c r="L300">
        <f t="shared" si="11"/>
        <v>33</v>
      </c>
      <c r="AE300" t="s">
        <v>1025</v>
      </c>
      <c r="AF300" t="e">
        <f t="shared" si="10"/>
        <v>#N/A</v>
      </c>
    </row>
    <row r="301" spans="1:32">
      <c r="A301">
        <v>4111</v>
      </c>
      <c r="B301" t="s">
        <v>408</v>
      </c>
      <c r="C301">
        <v>1</v>
      </c>
      <c r="D301">
        <v>38</v>
      </c>
      <c r="E301">
        <v>1</v>
      </c>
      <c r="F301">
        <v>0</v>
      </c>
      <c r="G301">
        <v>0</v>
      </c>
      <c r="H301">
        <v>127</v>
      </c>
      <c r="I301">
        <v>1</v>
      </c>
      <c r="J301" t="s">
        <v>752</v>
      </c>
      <c r="L301">
        <f t="shared" si="11"/>
        <v>11</v>
      </c>
      <c r="AE301" t="s">
        <v>621</v>
      </c>
      <c r="AF301" t="e">
        <f t="shared" si="10"/>
        <v>#N/A</v>
      </c>
    </row>
    <row r="302" spans="1:32">
      <c r="A302">
        <v>4652</v>
      </c>
      <c r="B302" t="s">
        <v>408</v>
      </c>
      <c r="C302">
        <v>3</v>
      </c>
      <c r="D302">
        <v>16</v>
      </c>
      <c r="E302">
        <v>46</v>
      </c>
      <c r="F302">
        <v>0</v>
      </c>
      <c r="G302">
        <v>0</v>
      </c>
      <c r="H302">
        <v>670</v>
      </c>
      <c r="I302">
        <v>8</v>
      </c>
      <c r="J302" t="s">
        <v>781</v>
      </c>
      <c r="L302" t="e">
        <f t="shared" si="11"/>
        <v>#N/A</v>
      </c>
      <c r="AE302" t="s">
        <v>694</v>
      </c>
      <c r="AF302">
        <f t="shared" si="10"/>
        <v>74</v>
      </c>
    </row>
    <row r="303" spans="1:32">
      <c r="A303">
        <v>6318</v>
      </c>
      <c r="B303" t="s">
        <v>412</v>
      </c>
      <c r="C303">
        <v>1</v>
      </c>
      <c r="D303">
        <v>4</v>
      </c>
      <c r="E303">
        <v>1</v>
      </c>
      <c r="F303">
        <v>0</v>
      </c>
      <c r="G303">
        <v>0</v>
      </c>
      <c r="H303">
        <v>115</v>
      </c>
      <c r="I303">
        <v>1</v>
      </c>
      <c r="J303" t="s">
        <v>466</v>
      </c>
      <c r="L303" t="e">
        <f t="shared" si="11"/>
        <v>#N/A</v>
      </c>
      <c r="AE303" t="s">
        <v>942</v>
      </c>
      <c r="AF303" t="e">
        <f t="shared" si="10"/>
        <v>#N/A</v>
      </c>
    </row>
    <row r="304" spans="1:32">
      <c r="A304">
        <v>816</v>
      </c>
      <c r="B304" t="s">
        <v>408</v>
      </c>
      <c r="C304">
        <v>2</v>
      </c>
      <c r="D304">
        <v>2</v>
      </c>
      <c r="E304">
        <v>2</v>
      </c>
      <c r="F304">
        <v>0</v>
      </c>
      <c r="G304">
        <v>0</v>
      </c>
      <c r="H304">
        <v>478</v>
      </c>
      <c r="I304">
        <v>2</v>
      </c>
      <c r="J304" t="s">
        <v>1035</v>
      </c>
      <c r="L304" t="e">
        <f t="shared" si="11"/>
        <v>#N/A</v>
      </c>
      <c r="AE304" t="s">
        <v>926</v>
      </c>
      <c r="AF304" t="e">
        <f t="shared" si="10"/>
        <v>#N/A</v>
      </c>
    </row>
    <row r="305" spans="1:32">
      <c r="A305">
        <v>1652</v>
      </c>
      <c r="B305" t="s">
        <v>408</v>
      </c>
      <c r="C305">
        <v>1</v>
      </c>
      <c r="D305">
        <v>4</v>
      </c>
      <c r="E305">
        <v>1</v>
      </c>
      <c r="F305">
        <v>0</v>
      </c>
      <c r="G305">
        <v>0</v>
      </c>
      <c r="H305">
        <v>355</v>
      </c>
      <c r="I305">
        <v>3</v>
      </c>
      <c r="J305" t="s">
        <v>838</v>
      </c>
      <c r="L305" t="e">
        <f t="shared" si="11"/>
        <v>#N/A</v>
      </c>
      <c r="AE305" t="s">
        <v>954</v>
      </c>
      <c r="AF305" t="e">
        <f t="shared" si="10"/>
        <v>#N/A</v>
      </c>
    </row>
    <row r="306" spans="1:32">
      <c r="A306">
        <v>4308</v>
      </c>
      <c r="B306" t="s">
        <v>390</v>
      </c>
      <c r="C306">
        <v>1</v>
      </c>
      <c r="D306">
        <v>6</v>
      </c>
      <c r="E306">
        <v>1</v>
      </c>
      <c r="F306">
        <v>0</v>
      </c>
      <c r="G306">
        <v>0</v>
      </c>
      <c r="H306">
        <v>122</v>
      </c>
      <c r="I306">
        <v>1</v>
      </c>
      <c r="J306" t="s">
        <v>962</v>
      </c>
      <c r="L306" t="e">
        <f t="shared" si="11"/>
        <v>#N/A</v>
      </c>
      <c r="AE306" t="s">
        <v>814</v>
      </c>
      <c r="AF306" t="e">
        <f t="shared" si="10"/>
        <v>#N/A</v>
      </c>
    </row>
    <row r="307" spans="1:32">
      <c r="A307">
        <v>4105</v>
      </c>
      <c r="B307" t="s">
        <v>408</v>
      </c>
      <c r="C307">
        <v>1</v>
      </c>
      <c r="D307">
        <v>4</v>
      </c>
      <c r="E307">
        <v>1</v>
      </c>
      <c r="F307">
        <v>0</v>
      </c>
      <c r="G307">
        <v>0</v>
      </c>
      <c r="H307">
        <v>130</v>
      </c>
      <c r="I307">
        <v>2</v>
      </c>
      <c r="J307" t="s">
        <v>1004</v>
      </c>
      <c r="L307" t="e">
        <f t="shared" si="11"/>
        <v>#N/A</v>
      </c>
      <c r="AE307" t="s">
        <v>843</v>
      </c>
      <c r="AF307" t="e">
        <f t="shared" si="10"/>
        <v>#N/A</v>
      </c>
    </row>
    <row r="308" spans="1:32">
      <c r="A308">
        <v>1111</v>
      </c>
      <c r="B308" t="s">
        <v>408</v>
      </c>
      <c r="C308">
        <v>1</v>
      </c>
      <c r="D308">
        <v>12</v>
      </c>
      <c r="E308">
        <v>1</v>
      </c>
      <c r="F308">
        <v>0</v>
      </c>
      <c r="G308">
        <v>0</v>
      </c>
      <c r="H308">
        <v>322</v>
      </c>
      <c r="I308">
        <v>1</v>
      </c>
      <c r="J308" t="s">
        <v>815</v>
      </c>
      <c r="L308">
        <f t="shared" si="11"/>
        <v>31</v>
      </c>
      <c r="AE308" t="s">
        <v>930</v>
      </c>
      <c r="AF308" t="e">
        <f t="shared" si="10"/>
        <v>#N/A</v>
      </c>
    </row>
    <row r="309" spans="1:32">
      <c r="A309">
        <v>1990</v>
      </c>
      <c r="B309" t="s">
        <v>408</v>
      </c>
      <c r="C309">
        <v>1</v>
      </c>
      <c r="D309">
        <v>57</v>
      </c>
      <c r="E309">
        <v>1</v>
      </c>
      <c r="F309">
        <v>0</v>
      </c>
      <c r="G309">
        <v>0</v>
      </c>
      <c r="H309">
        <v>527</v>
      </c>
      <c r="I309">
        <v>2</v>
      </c>
      <c r="J309" t="s">
        <v>646</v>
      </c>
      <c r="L309" t="e">
        <f t="shared" si="11"/>
        <v>#N/A</v>
      </c>
      <c r="AE309" t="s">
        <v>524</v>
      </c>
      <c r="AF309">
        <f t="shared" si="10"/>
        <v>119</v>
      </c>
    </row>
    <row r="310" spans="1:32">
      <c r="A310">
        <v>6275</v>
      </c>
      <c r="B310" t="s">
        <v>408</v>
      </c>
      <c r="C310">
        <v>2</v>
      </c>
      <c r="D310">
        <v>13</v>
      </c>
      <c r="E310">
        <v>2</v>
      </c>
      <c r="F310">
        <v>0</v>
      </c>
      <c r="G310">
        <v>0</v>
      </c>
      <c r="H310">
        <v>623</v>
      </c>
      <c r="I310">
        <v>2</v>
      </c>
      <c r="J310" t="s">
        <v>921</v>
      </c>
      <c r="L310" t="e">
        <f t="shared" si="11"/>
        <v>#N/A</v>
      </c>
      <c r="AE310" t="s">
        <v>970</v>
      </c>
      <c r="AF310" t="e">
        <f t="shared" si="10"/>
        <v>#N/A</v>
      </c>
    </row>
    <row r="311" spans="1:32">
      <c r="A311">
        <v>324</v>
      </c>
      <c r="B311" t="s">
        <v>408</v>
      </c>
      <c r="C311">
        <v>1</v>
      </c>
      <c r="D311">
        <v>5</v>
      </c>
      <c r="E311">
        <v>1</v>
      </c>
      <c r="F311">
        <v>0</v>
      </c>
      <c r="G311">
        <v>0</v>
      </c>
      <c r="H311">
        <v>411</v>
      </c>
      <c r="I311">
        <v>1</v>
      </c>
      <c r="J311" t="s">
        <v>869</v>
      </c>
      <c r="L311" t="e">
        <f t="shared" si="11"/>
        <v>#N/A</v>
      </c>
      <c r="AE311" t="s">
        <v>619</v>
      </c>
      <c r="AF311" t="e">
        <f t="shared" si="10"/>
        <v>#N/A</v>
      </c>
    </row>
    <row r="312" spans="1:32">
      <c r="A312">
        <v>2439</v>
      </c>
      <c r="B312" t="s">
        <v>408</v>
      </c>
      <c r="C312">
        <v>2</v>
      </c>
      <c r="D312">
        <v>2</v>
      </c>
      <c r="E312">
        <v>2</v>
      </c>
      <c r="F312">
        <v>0</v>
      </c>
      <c r="G312">
        <v>0</v>
      </c>
      <c r="H312">
        <v>325</v>
      </c>
      <c r="I312">
        <v>1</v>
      </c>
      <c r="J312" t="s">
        <v>715</v>
      </c>
      <c r="L312" t="e">
        <f t="shared" si="11"/>
        <v>#N/A</v>
      </c>
      <c r="AE312" t="s">
        <v>872</v>
      </c>
      <c r="AF312" t="e">
        <f t="shared" si="10"/>
        <v>#N/A</v>
      </c>
    </row>
    <row r="313" spans="1:32">
      <c r="A313">
        <v>2144</v>
      </c>
      <c r="B313" t="s">
        <v>408</v>
      </c>
      <c r="C313">
        <v>2</v>
      </c>
      <c r="D313">
        <v>3</v>
      </c>
      <c r="E313">
        <v>22</v>
      </c>
      <c r="F313">
        <v>0</v>
      </c>
      <c r="G313">
        <v>0</v>
      </c>
      <c r="H313">
        <v>521</v>
      </c>
      <c r="I313">
        <v>4</v>
      </c>
      <c r="J313" t="s">
        <v>910</v>
      </c>
      <c r="L313">
        <f t="shared" si="11"/>
        <v>36</v>
      </c>
      <c r="AE313" t="s">
        <v>486</v>
      </c>
      <c r="AF313" t="e">
        <f t="shared" si="10"/>
        <v>#N/A</v>
      </c>
    </row>
    <row r="314" spans="1:32">
      <c r="A314">
        <v>2783</v>
      </c>
      <c r="B314" t="s">
        <v>408</v>
      </c>
      <c r="C314">
        <v>1</v>
      </c>
      <c r="D314">
        <v>48</v>
      </c>
      <c r="E314">
        <v>0</v>
      </c>
      <c r="F314">
        <v>1</v>
      </c>
      <c r="G314">
        <v>0</v>
      </c>
      <c r="H314">
        <v>520</v>
      </c>
      <c r="I314">
        <v>1</v>
      </c>
      <c r="J314" t="s">
        <v>414</v>
      </c>
      <c r="L314">
        <f t="shared" si="11"/>
        <v>43</v>
      </c>
      <c r="AE314" t="s">
        <v>542</v>
      </c>
      <c r="AF314" t="e">
        <f t="shared" si="10"/>
        <v>#N/A</v>
      </c>
    </row>
    <row r="315" spans="1:32">
      <c r="A315">
        <v>3324</v>
      </c>
      <c r="B315" t="s">
        <v>408</v>
      </c>
      <c r="C315">
        <v>2</v>
      </c>
      <c r="D315">
        <v>70</v>
      </c>
      <c r="E315">
        <v>19</v>
      </c>
      <c r="F315">
        <v>0</v>
      </c>
      <c r="G315">
        <v>0</v>
      </c>
      <c r="H315">
        <v>321</v>
      </c>
      <c r="I315">
        <v>5</v>
      </c>
      <c r="J315" t="s">
        <v>714</v>
      </c>
      <c r="L315">
        <f t="shared" si="11"/>
        <v>52</v>
      </c>
      <c r="AE315" t="s">
        <v>724</v>
      </c>
      <c r="AF315" t="e">
        <f t="shared" si="10"/>
        <v>#N/A</v>
      </c>
    </row>
    <row r="316" spans="1:32">
      <c r="A316">
        <v>3318</v>
      </c>
      <c r="B316" t="s">
        <v>408</v>
      </c>
      <c r="C316">
        <v>2</v>
      </c>
      <c r="D316">
        <v>78</v>
      </c>
      <c r="E316">
        <v>9</v>
      </c>
      <c r="F316">
        <v>2</v>
      </c>
      <c r="G316">
        <v>0</v>
      </c>
      <c r="H316">
        <v>321</v>
      </c>
      <c r="I316">
        <v>4</v>
      </c>
      <c r="J316" t="s">
        <v>714</v>
      </c>
      <c r="L316">
        <f t="shared" si="11"/>
        <v>52</v>
      </c>
      <c r="AE316" t="s">
        <v>997</v>
      </c>
      <c r="AF316" t="e">
        <f t="shared" si="10"/>
        <v>#N/A</v>
      </c>
    </row>
    <row r="317" spans="1:32">
      <c r="A317">
        <v>3767</v>
      </c>
      <c r="B317" t="s">
        <v>408</v>
      </c>
      <c r="C317">
        <v>1</v>
      </c>
      <c r="D317">
        <v>1</v>
      </c>
      <c r="E317">
        <v>0</v>
      </c>
      <c r="F317">
        <v>1</v>
      </c>
      <c r="G317">
        <v>0</v>
      </c>
      <c r="H317">
        <v>206</v>
      </c>
      <c r="I317">
        <v>1</v>
      </c>
      <c r="J317" t="s">
        <v>490</v>
      </c>
      <c r="L317" t="e">
        <f t="shared" si="11"/>
        <v>#N/A</v>
      </c>
      <c r="AE317" t="s">
        <v>1034</v>
      </c>
      <c r="AF317" t="e">
        <f t="shared" si="10"/>
        <v>#N/A</v>
      </c>
    </row>
    <row r="318" spans="1:32">
      <c r="A318">
        <v>1105</v>
      </c>
      <c r="B318" t="s">
        <v>408</v>
      </c>
      <c r="C318">
        <v>1</v>
      </c>
      <c r="D318">
        <v>40</v>
      </c>
      <c r="E318">
        <v>1</v>
      </c>
      <c r="F318">
        <v>0</v>
      </c>
      <c r="G318">
        <v>0</v>
      </c>
      <c r="H318">
        <v>318</v>
      </c>
      <c r="I318">
        <v>2</v>
      </c>
      <c r="J318" t="s">
        <v>856</v>
      </c>
      <c r="L318" t="e">
        <f t="shared" si="11"/>
        <v>#N/A</v>
      </c>
      <c r="AE318" t="s">
        <v>614</v>
      </c>
      <c r="AF318" t="e">
        <f t="shared" si="10"/>
        <v>#N/A</v>
      </c>
    </row>
    <row r="319" spans="1:32">
      <c r="A319">
        <v>3470</v>
      </c>
      <c r="B319" t="s">
        <v>408</v>
      </c>
      <c r="C319">
        <v>1</v>
      </c>
      <c r="D319">
        <v>12</v>
      </c>
      <c r="E319">
        <v>3</v>
      </c>
      <c r="F319">
        <v>0</v>
      </c>
      <c r="G319">
        <v>0</v>
      </c>
      <c r="H319">
        <v>374</v>
      </c>
      <c r="I319">
        <v>2</v>
      </c>
      <c r="J319" t="s">
        <v>440</v>
      </c>
      <c r="L319">
        <f t="shared" si="11"/>
        <v>16</v>
      </c>
      <c r="AE319" t="s">
        <v>906</v>
      </c>
      <c r="AF319" t="e">
        <f t="shared" si="10"/>
        <v>#N/A</v>
      </c>
    </row>
    <row r="320" spans="1:32">
      <c r="A320">
        <v>1303</v>
      </c>
      <c r="B320" t="s">
        <v>408</v>
      </c>
      <c r="C320">
        <v>1</v>
      </c>
      <c r="D320">
        <v>18</v>
      </c>
      <c r="E320">
        <v>34</v>
      </c>
      <c r="F320">
        <v>0</v>
      </c>
      <c r="G320">
        <v>0</v>
      </c>
      <c r="H320">
        <v>532</v>
      </c>
      <c r="I320">
        <v>10</v>
      </c>
      <c r="J320" t="s">
        <v>638</v>
      </c>
      <c r="L320">
        <f t="shared" si="11"/>
        <v>36</v>
      </c>
      <c r="AE320" t="s">
        <v>638</v>
      </c>
      <c r="AF320">
        <f t="shared" si="10"/>
        <v>76</v>
      </c>
    </row>
    <row r="321" spans="1:32">
      <c r="A321">
        <v>2877</v>
      </c>
      <c r="B321" t="s">
        <v>408</v>
      </c>
      <c r="C321">
        <v>3</v>
      </c>
      <c r="D321">
        <v>124</v>
      </c>
      <c r="E321">
        <v>0</v>
      </c>
      <c r="F321">
        <v>6</v>
      </c>
      <c r="G321">
        <v>0</v>
      </c>
      <c r="H321">
        <v>523</v>
      </c>
      <c r="I321">
        <v>1</v>
      </c>
      <c r="J321" t="s">
        <v>428</v>
      </c>
      <c r="L321">
        <f t="shared" si="11"/>
        <v>33</v>
      </c>
      <c r="AE321" t="s">
        <v>1043</v>
      </c>
      <c r="AF321" t="e">
        <f t="shared" si="10"/>
        <v>#N/A</v>
      </c>
    </row>
    <row r="322" spans="1:32">
      <c r="A322">
        <v>3372</v>
      </c>
      <c r="B322" t="s">
        <v>408</v>
      </c>
      <c r="C322">
        <v>1</v>
      </c>
      <c r="D322">
        <v>10</v>
      </c>
      <c r="E322">
        <v>0</v>
      </c>
      <c r="F322">
        <v>1</v>
      </c>
      <c r="G322">
        <v>0</v>
      </c>
      <c r="H322">
        <v>652</v>
      </c>
      <c r="I322">
        <v>1</v>
      </c>
      <c r="J322" t="s">
        <v>902</v>
      </c>
      <c r="L322">
        <f t="shared" si="11"/>
        <v>55</v>
      </c>
      <c r="AE322" t="s">
        <v>1058</v>
      </c>
      <c r="AF322" t="e">
        <f t="shared" si="10"/>
        <v>#N/A</v>
      </c>
    </row>
    <row r="323" spans="1:32">
      <c r="A323">
        <v>221</v>
      </c>
      <c r="B323" t="s">
        <v>408</v>
      </c>
      <c r="C323">
        <v>1</v>
      </c>
      <c r="D323">
        <v>21</v>
      </c>
      <c r="E323">
        <v>1</v>
      </c>
      <c r="F323">
        <v>0</v>
      </c>
      <c r="G323">
        <v>0</v>
      </c>
      <c r="H323">
        <v>439</v>
      </c>
      <c r="I323">
        <v>1</v>
      </c>
      <c r="J323" t="s">
        <v>852</v>
      </c>
      <c r="L323" t="e">
        <f t="shared" si="11"/>
        <v>#N/A</v>
      </c>
      <c r="AE323" t="s">
        <v>267</v>
      </c>
      <c r="AF323" t="e">
        <f t="shared" ref="AF323:AF386" si="12">MATCH($AE323,$AA$2:$AA$126,0)</f>
        <v>#N/A</v>
      </c>
    </row>
    <row r="324" spans="1:32">
      <c r="A324">
        <v>3713</v>
      </c>
      <c r="B324" t="s">
        <v>390</v>
      </c>
      <c r="C324">
        <v>1</v>
      </c>
      <c r="D324">
        <v>26</v>
      </c>
      <c r="E324">
        <v>1</v>
      </c>
      <c r="F324">
        <v>0</v>
      </c>
      <c r="G324">
        <v>0</v>
      </c>
      <c r="H324">
        <v>105</v>
      </c>
      <c r="I324">
        <v>1</v>
      </c>
      <c r="J324" t="s">
        <v>866</v>
      </c>
      <c r="L324">
        <f t="shared" ref="L324:L387" si="13">VLOOKUP($J324,$AA$3:$AB$127,2,FALSE)</f>
        <v>45</v>
      </c>
      <c r="AE324" t="s">
        <v>560</v>
      </c>
      <c r="AF324">
        <f t="shared" si="12"/>
        <v>78</v>
      </c>
    </row>
    <row r="325" spans="1:32">
      <c r="A325">
        <v>4205</v>
      </c>
      <c r="B325" t="s">
        <v>408</v>
      </c>
      <c r="C325">
        <v>2</v>
      </c>
      <c r="D325">
        <v>14</v>
      </c>
      <c r="E325">
        <v>2</v>
      </c>
      <c r="F325">
        <v>0</v>
      </c>
      <c r="G325">
        <v>0</v>
      </c>
      <c r="H325">
        <v>120</v>
      </c>
      <c r="I325">
        <v>1</v>
      </c>
      <c r="J325" t="s">
        <v>930</v>
      </c>
      <c r="L325" t="e">
        <f t="shared" si="13"/>
        <v>#N/A</v>
      </c>
      <c r="AE325" t="s">
        <v>1039</v>
      </c>
      <c r="AF325" t="e">
        <f t="shared" si="12"/>
        <v>#N/A</v>
      </c>
    </row>
    <row r="326" spans="1:32">
      <c r="A326">
        <v>3959</v>
      </c>
      <c r="B326" t="s">
        <v>408</v>
      </c>
      <c r="C326">
        <v>2</v>
      </c>
      <c r="D326">
        <v>8</v>
      </c>
      <c r="E326">
        <v>2</v>
      </c>
      <c r="F326">
        <v>0</v>
      </c>
      <c r="G326">
        <v>0</v>
      </c>
      <c r="H326">
        <v>291</v>
      </c>
      <c r="I326">
        <v>2</v>
      </c>
      <c r="J326" t="s">
        <v>973</v>
      </c>
      <c r="L326" t="e">
        <f t="shared" si="13"/>
        <v>#N/A</v>
      </c>
      <c r="AE326" t="s">
        <v>406</v>
      </c>
      <c r="AF326" t="e">
        <f t="shared" si="12"/>
        <v>#N/A</v>
      </c>
    </row>
    <row r="327" spans="1:32">
      <c r="A327">
        <v>1549</v>
      </c>
      <c r="B327" t="s">
        <v>408</v>
      </c>
      <c r="C327">
        <v>1</v>
      </c>
      <c r="D327">
        <v>5</v>
      </c>
      <c r="E327">
        <v>1</v>
      </c>
      <c r="F327">
        <v>1</v>
      </c>
      <c r="G327">
        <v>0</v>
      </c>
      <c r="H327">
        <v>427</v>
      </c>
      <c r="I327">
        <v>2</v>
      </c>
      <c r="J327" t="s">
        <v>897</v>
      </c>
      <c r="L327" t="e">
        <f t="shared" si="13"/>
        <v>#N/A</v>
      </c>
      <c r="AE327" t="s">
        <v>696</v>
      </c>
      <c r="AF327" t="e">
        <f t="shared" si="12"/>
        <v>#N/A</v>
      </c>
    </row>
    <row r="328" spans="1:32">
      <c r="A328">
        <v>6369</v>
      </c>
      <c r="B328" t="s">
        <v>412</v>
      </c>
      <c r="C328">
        <v>1</v>
      </c>
      <c r="D328">
        <v>3</v>
      </c>
      <c r="E328">
        <v>1</v>
      </c>
      <c r="F328">
        <v>0</v>
      </c>
      <c r="G328">
        <v>0</v>
      </c>
      <c r="H328">
        <v>445</v>
      </c>
      <c r="I328">
        <v>1</v>
      </c>
      <c r="J328" t="s">
        <v>266</v>
      </c>
      <c r="L328" t="e">
        <f t="shared" si="13"/>
        <v>#N/A</v>
      </c>
      <c r="AE328" t="s">
        <v>844</v>
      </c>
      <c r="AF328" t="e">
        <f t="shared" si="12"/>
        <v>#N/A</v>
      </c>
    </row>
    <row r="329" spans="1:32">
      <c r="A329">
        <v>716</v>
      </c>
      <c r="B329" t="s">
        <v>408</v>
      </c>
      <c r="C329">
        <v>1</v>
      </c>
      <c r="D329">
        <v>5</v>
      </c>
      <c r="E329">
        <v>1</v>
      </c>
      <c r="F329">
        <v>0</v>
      </c>
      <c r="G329">
        <v>0</v>
      </c>
      <c r="H329">
        <v>418</v>
      </c>
      <c r="I329">
        <v>1</v>
      </c>
      <c r="J329" t="s">
        <v>659</v>
      </c>
      <c r="L329" t="e">
        <f t="shared" si="13"/>
        <v>#N/A</v>
      </c>
      <c r="AE329" t="s">
        <v>766</v>
      </c>
      <c r="AF329" t="e">
        <f t="shared" si="12"/>
        <v>#N/A</v>
      </c>
    </row>
    <row r="330" spans="1:32">
      <c r="A330">
        <v>5880</v>
      </c>
      <c r="B330" t="s">
        <v>408</v>
      </c>
      <c r="C330">
        <v>1</v>
      </c>
      <c r="D330">
        <v>8</v>
      </c>
      <c r="E330">
        <v>1</v>
      </c>
      <c r="F330">
        <v>0</v>
      </c>
      <c r="G330">
        <v>0</v>
      </c>
      <c r="H330">
        <v>216</v>
      </c>
      <c r="I330">
        <v>1</v>
      </c>
      <c r="J330" t="s">
        <v>658</v>
      </c>
      <c r="L330" t="e">
        <f t="shared" si="13"/>
        <v>#N/A</v>
      </c>
      <c r="AE330" t="s">
        <v>982</v>
      </c>
      <c r="AF330" t="e">
        <f t="shared" si="12"/>
        <v>#N/A</v>
      </c>
    </row>
    <row r="331" spans="1:32">
      <c r="A331">
        <v>2385</v>
      </c>
      <c r="B331" t="s">
        <v>408</v>
      </c>
      <c r="C331">
        <v>1</v>
      </c>
      <c r="D331">
        <v>31</v>
      </c>
      <c r="E331">
        <v>1</v>
      </c>
      <c r="F331">
        <v>0</v>
      </c>
      <c r="G331">
        <v>0</v>
      </c>
      <c r="H331">
        <v>327</v>
      </c>
      <c r="I331">
        <v>2</v>
      </c>
      <c r="J331" t="s">
        <v>688</v>
      </c>
      <c r="L331">
        <f t="shared" si="13"/>
        <v>53</v>
      </c>
      <c r="AE331" t="s">
        <v>940</v>
      </c>
      <c r="AF331" t="e">
        <f t="shared" si="12"/>
        <v>#N/A</v>
      </c>
    </row>
    <row r="332" spans="1:32">
      <c r="A332">
        <v>4454</v>
      </c>
      <c r="B332" t="s">
        <v>408</v>
      </c>
      <c r="C332">
        <v>2</v>
      </c>
      <c r="D332">
        <v>13</v>
      </c>
      <c r="E332">
        <v>2</v>
      </c>
      <c r="F332">
        <v>0</v>
      </c>
      <c r="G332">
        <v>0</v>
      </c>
      <c r="H332">
        <v>153</v>
      </c>
      <c r="I332">
        <v>1</v>
      </c>
      <c r="J332" t="s">
        <v>693</v>
      </c>
      <c r="L332" t="e">
        <f t="shared" si="13"/>
        <v>#N/A</v>
      </c>
      <c r="AE332" t="s">
        <v>756</v>
      </c>
      <c r="AF332" t="e">
        <f t="shared" si="12"/>
        <v>#N/A</v>
      </c>
    </row>
    <row r="333" spans="1:32">
      <c r="A333">
        <v>1798</v>
      </c>
      <c r="B333" t="s">
        <v>408</v>
      </c>
      <c r="C333">
        <v>1</v>
      </c>
      <c r="D333">
        <v>9</v>
      </c>
      <c r="E333">
        <v>1</v>
      </c>
      <c r="F333">
        <v>0</v>
      </c>
      <c r="G333">
        <v>0</v>
      </c>
      <c r="H333">
        <v>716</v>
      </c>
      <c r="I333">
        <v>2</v>
      </c>
      <c r="J333" t="s">
        <v>846</v>
      </c>
      <c r="L333" t="e">
        <f t="shared" si="13"/>
        <v>#N/A</v>
      </c>
      <c r="AE333" t="s">
        <v>962</v>
      </c>
      <c r="AF333" t="e">
        <f t="shared" si="12"/>
        <v>#N/A</v>
      </c>
    </row>
    <row r="334" spans="1:32">
      <c r="A334">
        <v>3126</v>
      </c>
      <c r="B334" t="s">
        <v>408</v>
      </c>
      <c r="C334">
        <v>1</v>
      </c>
      <c r="D334">
        <v>5</v>
      </c>
      <c r="E334">
        <v>8</v>
      </c>
      <c r="F334">
        <v>0</v>
      </c>
      <c r="G334">
        <v>0</v>
      </c>
      <c r="H334">
        <v>265</v>
      </c>
      <c r="I334">
        <v>6</v>
      </c>
      <c r="J334" t="s">
        <v>1009</v>
      </c>
      <c r="L334" t="e">
        <f t="shared" si="13"/>
        <v>#N/A</v>
      </c>
      <c r="AE334" t="s">
        <v>983</v>
      </c>
      <c r="AF334" t="e">
        <f t="shared" si="12"/>
        <v>#N/A</v>
      </c>
    </row>
    <row r="335" spans="1:32">
      <c r="A335">
        <v>4552</v>
      </c>
      <c r="B335" t="s">
        <v>408</v>
      </c>
      <c r="C335">
        <v>4</v>
      </c>
      <c r="D335">
        <v>9</v>
      </c>
      <c r="E335">
        <v>4</v>
      </c>
      <c r="F335">
        <v>0</v>
      </c>
      <c r="G335">
        <v>0</v>
      </c>
      <c r="H335">
        <v>135</v>
      </c>
      <c r="I335">
        <v>2</v>
      </c>
      <c r="J335" t="s">
        <v>663</v>
      </c>
      <c r="L335" t="e">
        <f t="shared" si="13"/>
        <v>#N/A</v>
      </c>
      <c r="AE335" t="s">
        <v>968</v>
      </c>
      <c r="AF335" t="e">
        <f t="shared" si="12"/>
        <v>#N/A</v>
      </c>
    </row>
    <row r="336" spans="1:32">
      <c r="A336">
        <v>4798</v>
      </c>
      <c r="B336" t="s">
        <v>408</v>
      </c>
      <c r="C336">
        <v>2</v>
      </c>
      <c r="D336">
        <v>13</v>
      </c>
      <c r="E336">
        <v>38</v>
      </c>
      <c r="F336">
        <v>0</v>
      </c>
      <c r="G336">
        <v>0</v>
      </c>
      <c r="H336">
        <v>660</v>
      </c>
      <c r="I336">
        <v>9</v>
      </c>
      <c r="J336" t="s">
        <v>952</v>
      </c>
      <c r="L336" t="e">
        <f t="shared" si="13"/>
        <v>#N/A</v>
      </c>
      <c r="AE336" t="s">
        <v>786</v>
      </c>
      <c r="AF336" t="e">
        <f t="shared" si="12"/>
        <v>#N/A</v>
      </c>
    </row>
    <row r="337" spans="1:32">
      <c r="A337">
        <v>470</v>
      </c>
      <c r="B337" t="s">
        <v>408</v>
      </c>
      <c r="C337">
        <v>1</v>
      </c>
      <c r="D337">
        <v>6</v>
      </c>
      <c r="E337">
        <v>1</v>
      </c>
      <c r="F337">
        <v>0</v>
      </c>
      <c r="G337">
        <v>0</v>
      </c>
      <c r="H337">
        <v>419</v>
      </c>
      <c r="I337">
        <v>2</v>
      </c>
      <c r="J337" t="s">
        <v>953</v>
      </c>
      <c r="L337" t="e">
        <f t="shared" si="13"/>
        <v>#N/A</v>
      </c>
      <c r="AE337" t="s">
        <v>896</v>
      </c>
      <c r="AF337">
        <f t="shared" si="12"/>
        <v>79</v>
      </c>
    </row>
    <row r="338" spans="1:32">
      <c r="A338">
        <v>2631</v>
      </c>
      <c r="B338" t="s">
        <v>408</v>
      </c>
      <c r="C338">
        <v>1</v>
      </c>
      <c r="D338">
        <v>5</v>
      </c>
      <c r="E338">
        <v>1</v>
      </c>
      <c r="F338">
        <v>0</v>
      </c>
      <c r="G338">
        <v>0</v>
      </c>
      <c r="H338">
        <v>455</v>
      </c>
      <c r="I338">
        <v>2</v>
      </c>
      <c r="J338" t="s">
        <v>941</v>
      </c>
      <c r="L338" t="e">
        <f t="shared" si="13"/>
        <v>#N/A</v>
      </c>
      <c r="AE338" t="s">
        <v>1063</v>
      </c>
      <c r="AF338">
        <f t="shared" si="12"/>
        <v>80</v>
      </c>
    </row>
    <row r="339" spans="1:32">
      <c r="A339">
        <v>5287</v>
      </c>
      <c r="B339" t="s">
        <v>408</v>
      </c>
      <c r="C339">
        <v>1</v>
      </c>
      <c r="D339">
        <v>9</v>
      </c>
      <c r="E339">
        <v>1</v>
      </c>
      <c r="F339">
        <v>0</v>
      </c>
      <c r="G339">
        <v>0</v>
      </c>
      <c r="H339">
        <v>627</v>
      </c>
      <c r="I339">
        <v>2</v>
      </c>
      <c r="J339" t="s">
        <v>779</v>
      </c>
      <c r="L339" t="e">
        <f t="shared" si="13"/>
        <v>#N/A</v>
      </c>
      <c r="AE339" t="s">
        <v>686</v>
      </c>
      <c r="AF339" t="e">
        <f t="shared" si="12"/>
        <v>#N/A</v>
      </c>
    </row>
    <row r="340" spans="1:32">
      <c r="A340">
        <v>6126</v>
      </c>
      <c r="B340" t="s">
        <v>408</v>
      </c>
      <c r="C340">
        <v>1</v>
      </c>
      <c r="D340">
        <v>5</v>
      </c>
      <c r="E340">
        <v>11</v>
      </c>
      <c r="F340">
        <v>0</v>
      </c>
      <c r="G340">
        <v>0</v>
      </c>
      <c r="H340">
        <v>243</v>
      </c>
      <c r="I340">
        <v>6</v>
      </c>
      <c r="J340" t="s">
        <v>924</v>
      </c>
      <c r="L340" t="e">
        <f t="shared" si="13"/>
        <v>#N/A</v>
      </c>
      <c r="AE340" t="s">
        <v>924</v>
      </c>
      <c r="AF340" t="e">
        <f t="shared" si="12"/>
        <v>#N/A</v>
      </c>
    </row>
    <row r="341" spans="1:32">
      <c r="A341">
        <v>2044</v>
      </c>
      <c r="B341" t="s">
        <v>408</v>
      </c>
      <c r="C341">
        <v>2</v>
      </c>
      <c r="D341">
        <v>3</v>
      </c>
      <c r="E341">
        <v>2</v>
      </c>
      <c r="F341">
        <v>0</v>
      </c>
      <c r="G341">
        <v>0</v>
      </c>
      <c r="H341">
        <v>345</v>
      </c>
      <c r="I341">
        <v>2</v>
      </c>
      <c r="J341" t="s">
        <v>619</v>
      </c>
      <c r="L341" t="e">
        <f t="shared" si="13"/>
        <v>#N/A</v>
      </c>
      <c r="AE341" t="s">
        <v>916</v>
      </c>
      <c r="AF341" t="e">
        <f t="shared" si="12"/>
        <v>#N/A</v>
      </c>
    </row>
    <row r="342" spans="1:32">
      <c r="A342">
        <v>6272</v>
      </c>
      <c r="B342" t="s">
        <v>408</v>
      </c>
      <c r="C342">
        <v>1</v>
      </c>
      <c r="D342">
        <v>12</v>
      </c>
      <c r="E342">
        <v>1</v>
      </c>
      <c r="F342">
        <v>0</v>
      </c>
      <c r="G342">
        <v>0</v>
      </c>
      <c r="H342">
        <v>109</v>
      </c>
      <c r="I342">
        <v>1</v>
      </c>
      <c r="J342" t="s">
        <v>807</v>
      </c>
      <c r="L342">
        <f t="shared" si="13"/>
        <v>45</v>
      </c>
      <c r="AE342" t="s">
        <v>530</v>
      </c>
      <c r="AF342" t="e">
        <f t="shared" si="12"/>
        <v>#N/A</v>
      </c>
    </row>
    <row r="343" spans="1:32">
      <c r="A343">
        <v>2190</v>
      </c>
      <c r="B343" t="s">
        <v>408</v>
      </c>
      <c r="C343">
        <v>1</v>
      </c>
      <c r="D343">
        <v>17</v>
      </c>
      <c r="E343">
        <v>14</v>
      </c>
      <c r="F343">
        <v>0</v>
      </c>
      <c r="G343">
        <v>0</v>
      </c>
      <c r="H343">
        <v>534</v>
      </c>
      <c r="I343">
        <v>5</v>
      </c>
      <c r="J343" t="s">
        <v>662</v>
      </c>
      <c r="L343">
        <f t="shared" si="13"/>
        <v>52</v>
      </c>
      <c r="AE343" t="s">
        <v>883</v>
      </c>
      <c r="AF343" t="e">
        <f t="shared" si="12"/>
        <v>#N/A</v>
      </c>
    </row>
    <row r="344" spans="1:32">
      <c r="A344">
        <v>3026</v>
      </c>
      <c r="B344" t="s">
        <v>408</v>
      </c>
      <c r="C344">
        <v>1</v>
      </c>
      <c r="D344">
        <v>58</v>
      </c>
      <c r="E344">
        <v>20</v>
      </c>
      <c r="F344">
        <v>0</v>
      </c>
      <c r="G344">
        <v>0</v>
      </c>
      <c r="H344">
        <v>522</v>
      </c>
      <c r="I344">
        <v>6</v>
      </c>
      <c r="J344" t="s">
        <v>445</v>
      </c>
      <c r="L344">
        <f t="shared" si="13"/>
        <v>37</v>
      </c>
      <c r="AE344" t="s">
        <v>875</v>
      </c>
      <c r="AF344">
        <f t="shared" si="12"/>
        <v>81</v>
      </c>
    </row>
    <row r="345" spans="1:32">
      <c r="A345">
        <v>1403</v>
      </c>
      <c r="B345" t="s">
        <v>408</v>
      </c>
      <c r="C345">
        <v>1</v>
      </c>
      <c r="D345">
        <v>16</v>
      </c>
      <c r="E345">
        <v>1</v>
      </c>
      <c r="F345">
        <v>0</v>
      </c>
      <c r="G345">
        <v>0</v>
      </c>
      <c r="H345">
        <v>505</v>
      </c>
      <c r="I345">
        <v>2</v>
      </c>
      <c r="J345" t="s">
        <v>840</v>
      </c>
      <c r="L345">
        <f t="shared" si="13"/>
        <v>37</v>
      </c>
      <c r="AE345" t="s">
        <v>822</v>
      </c>
      <c r="AF345">
        <f t="shared" si="12"/>
        <v>82</v>
      </c>
    </row>
    <row r="346" spans="1:32">
      <c r="A346">
        <v>616</v>
      </c>
      <c r="B346" t="s">
        <v>408</v>
      </c>
      <c r="C346">
        <v>1</v>
      </c>
      <c r="D346">
        <v>10</v>
      </c>
      <c r="E346">
        <v>10</v>
      </c>
      <c r="F346">
        <v>0</v>
      </c>
      <c r="G346">
        <v>0</v>
      </c>
      <c r="H346">
        <v>552</v>
      </c>
      <c r="I346">
        <v>6</v>
      </c>
      <c r="J346" t="s">
        <v>566</v>
      </c>
      <c r="L346">
        <f t="shared" si="13"/>
        <v>34</v>
      </c>
      <c r="AE346" t="s">
        <v>713</v>
      </c>
      <c r="AF346" t="e">
        <f t="shared" si="12"/>
        <v>#N/A</v>
      </c>
    </row>
    <row r="347" spans="1:32">
      <c r="A347">
        <v>3813</v>
      </c>
      <c r="B347" t="s">
        <v>408</v>
      </c>
      <c r="C347">
        <v>1</v>
      </c>
      <c r="D347">
        <v>2</v>
      </c>
      <c r="E347">
        <v>1</v>
      </c>
      <c r="F347">
        <v>0</v>
      </c>
      <c r="G347">
        <v>0</v>
      </c>
      <c r="H347">
        <v>116</v>
      </c>
      <c r="I347">
        <v>1</v>
      </c>
      <c r="J347" t="s">
        <v>928</v>
      </c>
      <c r="L347" t="e">
        <f t="shared" si="13"/>
        <v>#N/A</v>
      </c>
      <c r="AE347" t="s">
        <v>993</v>
      </c>
      <c r="AF347" t="e">
        <f t="shared" si="12"/>
        <v>#N/A</v>
      </c>
    </row>
    <row r="348" spans="1:32">
      <c r="A348">
        <v>4059</v>
      </c>
      <c r="B348" t="s">
        <v>408</v>
      </c>
      <c r="C348">
        <v>1</v>
      </c>
      <c r="D348">
        <v>1</v>
      </c>
      <c r="E348">
        <v>6</v>
      </c>
      <c r="F348">
        <v>0</v>
      </c>
      <c r="G348">
        <v>0</v>
      </c>
      <c r="H348">
        <v>276</v>
      </c>
      <c r="I348">
        <v>4</v>
      </c>
      <c r="J348" t="s">
        <v>945</v>
      </c>
      <c r="L348" t="e">
        <f t="shared" si="13"/>
        <v>#N/A</v>
      </c>
      <c r="AE348" t="s">
        <v>981</v>
      </c>
      <c r="AF348" t="e">
        <f t="shared" si="12"/>
        <v>#N/A</v>
      </c>
    </row>
    <row r="349" spans="1:32">
      <c r="A349">
        <v>4354</v>
      </c>
      <c r="B349" t="s">
        <v>408</v>
      </c>
      <c r="C349">
        <v>2</v>
      </c>
      <c r="D349">
        <v>41</v>
      </c>
      <c r="E349">
        <v>8</v>
      </c>
      <c r="F349">
        <v>0</v>
      </c>
      <c r="G349">
        <v>0</v>
      </c>
      <c r="H349">
        <v>158</v>
      </c>
      <c r="I349">
        <v>2</v>
      </c>
      <c r="J349" t="s">
        <v>472</v>
      </c>
      <c r="L349">
        <f t="shared" si="13"/>
        <v>12</v>
      </c>
      <c r="AE349" t="s">
        <v>410</v>
      </c>
      <c r="AF349" t="e">
        <f t="shared" si="12"/>
        <v>#N/A</v>
      </c>
    </row>
    <row r="350" spans="1:32">
      <c r="A350">
        <v>862</v>
      </c>
      <c r="B350" t="s">
        <v>408</v>
      </c>
      <c r="C350">
        <v>1</v>
      </c>
      <c r="D350">
        <v>10</v>
      </c>
      <c r="E350">
        <v>7</v>
      </c>
      <c r="F350">
        <v>0</v>
      </c>
      <c r="G350">
        <v>0</v>
      </c>
      <c r="H350">
        <v>473</v>
      </c>
      <c r="I350">
        <v>4</v>
      </c>
      <c r="J350" t="s">
        <v>934</v>
      </c>
      <c r="L350" t="e">
        <f t="shared" si="13"/>
        <v>#N/A</v>
      </c>
      <c r="AE350" t="s">
        <v>644</v>
      </c>
      <c r="AF350" t="e">
        <f t="shared" si="12"/>
        <v>#N/A</v>
      </c>
    </row>
    <row r="351" spans="1:32">
      <c r="A351">
        <v>6321</v>
      </c>
      <c r="B351" t="s">
        <v>412</v>
      </c>
      <c r="C351">
        <v>1</v>
      </c>
      <c r="D351">
        <v>17</v>
      </c>
      <c r="E351">
        <v>1</v>
      </c>
      <c r="F351">
        <v>0</v>
      </c>
      <c r="G351">
        <v>0</v>
      </c>
      <c r="H351">
        <v>117</v>
      </c>
      <c r="I351">
        <v>1</v>
      </c>
      <c r="J351" t="s">
        <v>837</v>
      </c>
      <c r="L351" t="e">
        <f t="shared" si="13"/>
        <v>#N/A</v>
      </c>
      <c r="AE351" t="s">
        <v>723</v>
      </c>
      <c r="AF351" t="e">
        <f t="shared" si="12"/>
        <v>#N/A</v>
      </c>
    </row>
    <row r="352" spans="1:32">
      <c r="A352">
        <v>4600</v>
      </c>
      <c r="B352" t="s">
        <v>408</v>
      </c>
      <c r="C352">
        <v>1</v>
      </c>
      <c r="D352">
        <v>7</v>
      </c>
      <c r="E352">
        <v>12</v>
      </c>
      <c r="F352">
        <v>0</v>
      </c>
      <c r="G352">
        <v>0</v>
      </c>
      <c r="H352">
        <v>688</v>
      </c>
      <c r="I352">
        <v>5</v>
      </c>
      <c r="J352" t="s">
        <v>1030</v>
      </c>
      <c r="L352" t="e">
        <f t="shared" si="13"/>
        <v>#N/A</v>
      </c>
      <c r="AE352" t="s">
        <v>893</v>
      </c>
      <c r="AF352" t="e">
        <f t="shared" si="12"/>
        <v>#N/A</v>
      </c>
    </row>
    <row r="353" spans="1:32">
      <c r="A353">
        <v>5485</v>
      </c>
      <c r="B353" t="s">
        <v>408</v>
      </c>
      <c r="C353">
        <v>2</v>
      </c>
      <c r="D353">
        <v>64</v>
      </c>
      <c r="E353">
        <v>2</v>
      </c>
      <c r="F353">
        <v>0</v>
      </c>
      <c r="G353">
        <v>0</v>
      </c>
      <c r="H353">
        <v>852</v>
      </c>
      <c r="I353">
        <v>2</v>
      </c>
      <c r="J353" t="s">
        <v>726</v>
      </c>
      <c r="L353">
        <f t="shared" si="13"/>
        <v>56</v>
      </c>
      <c r="AE353" t="s">
        <v>594</v>
      </c>
      <c r="AF353" t="e">
        <f t="shared" si="12"/>
        <v>#N/A</v>
      </c>
    </row>
    <row r="354" spans="1:32">
      <c r="A354">
        <v>3518</v>
      </c>
      <c r="B354" t="s">
        <v>408</v>
      </c>
      <c r="C354">
        <v>1</v>
      </c>
      <c r="D354">
        <v>1</v>
      </c>
      <c r="E354">
        <v>1</v>
      </c>
      <c r="F354">
        <v>0</v>
      </c>
      <c r="G354">
        <v>0</v>
      </c>
      <c r="H354">
        <v>337</v>
      </c>
      <c r="I354">
        <v>1</v>
      </c>
      <c r="J354" t="s">
        <v>957</v>
      </c>
      <c r="L354" t="e">
        <f t="shared" si="13"/>
        <v>#N/A</v>
      </c>
      <c r="AE354" t="s">
        <v>838</v>
      </c>
      <c r="AF354" t="e">
        <f t="shared" si="12"/>
        <v>#N/A</v>
      </c>
    </row>
    <row r="355" spans="1:32">
      <c r="A355">
        <v>5239</v>
      </c>
      <c r="B355" t="s">
        <v>408</v>
      </c>
      <c r="C355">
        <v>2</v>
      </c>
      <c r="D355">
        <v>10</v>
      </c>
      <c r="E355">
        <v>2</v>
      </c>
      <c r="F355">
        <v>0</v>
      </c>
      <c r="G355">
        <v>0</v>
      </c>
      <c r="H355">
        <v>623</v>
      </c>
      <c r="I355">
        <v>2</v>
      </c>
      <c r="J355" t="s">
        <v>921</v>
      </c>
      <c r="L355" t="e">
        <f t="shared" si="13"/>
        <v>#N/A</v>
      </c>
      <c r="AE355" t="s">
        <v>722</v>
      </c>
      <c r="AF355" t="e">
        <f t="shared" si="12"/>
        <v>#N/A</v>
      </c>
    </row>
    <row r="356" spans="1:32">
      <c r="A356">
        <v>6026</v>
      </c>
      <c r="B356" t="s">
        <v>408</v>
      </c>
      <c r="C356">
        <v>2</v>
      </c>
      <c r="D356">
        <v>16</v>
      </c>
      <c r="E356">
        <v>2</v>
      </c>
      <c r="F356">
        <v>0</v>
      </c>
      <c r="G356">
        <v>0</v>
      </c>
      <c r="H356">
        <v>255</v>
      </c>
      <c r="I356">
        <v>2</v>
      </c>
      <c r="J356" t="s">
        <v>438</v>
      </c>
      <c r="L356" t="e">
        <f t="shared" si="13"/>
        <v>#N/A</v>
      </c>
      <c r="AE356" t="s">
        <v>848</v>
      </c>
      <c r="AF356" t="e">
        <f t="shared" si="12"/>
        <v>#N/A</v>
      </c>
    </row>
    <row r="357" spans="1:32">
      <c r="A357">
        <v>1698</v>
      </c>
      <c r="B357" t="s">
        <v>408</v>
      </c>
      <c r="C357">
        <v>1</v>
      </c>
      <c r="D357">
        <v>16</v>
      </c>
      <c r="E357">
        <v>1</v>
      </c>
      <c r="F357">
        <v>0</v>
      </c>
      <c r="G357">
        <v>0</v>
      </c>
      <c r="H357">
        <v>302</v>
      </c>
      <c r="I357">
        <v>1</v>
      </c>
      <c r="J357" t="s">
        <v>423</v>
      </c>
      <c r="L357">
        <f t="shared" si="13"/>
        <v>32</v>
      </c>
      <c r="AE357" t="s">
        <v>947</v>
      </c>
      <c r="AF357">
        <f t="shared" si="12"/>
        <v>83</v>
      </c>
    </row>
    <row r="358" spans="1:32">
      <c r="A358">
        <v>2485</v>
      </c>
      <c r="B358" t="s">
        <v>390</v>
      </c>
      <c r="C358">
        <v>1</v>
      </c>
      <c r="D358">
        <v>16</v>
      </c>
      <c r="E358">
        <v>1</v>
      </c>
      <c r="F358">
        <v>0</v>
      </c>
      <c r="G358">
        <v>0</v>
      </c>
      <c r="H358">
        <v>358</v>
      </c>
      <c r="I358">
        <v>1</v>
      </c>
      <c r="J358" t="s">
        <v>716</v>
      </c>
      <c r="L358" t="e">
        <f t="shared" si="13"/>
        <v>#N/A</v>
      </c>
      <c r="AE358" t="s">
        <v>1012</v>
      </c>
      <c r="AF358" t="e">
        <f t="shared" si="12"/>
        <v>#N/A</v>
      </c>
    </row>
    <row r="359" spans="1:32">
      <c r="A359">
        <v>1157</v>
      </c>
      <c r="B359" t="s">
        <v>408</v>
      </c>
      <c r="C359">
        <v>2</v>
      </c>
      <c r="D359">
        <v>43</v>
      </c>
      <c r="E359">
        <v>0</v>
      </c>
      <c r="F359">
        <v>4</v>
      </c>
      <c r="G359">
        <v>0</v>
      </c>
      <c r="H359">
        <v>523</v>
      </c>
      <c r="I359">
        <v>4</v>
      </c>
      <c r="J359" t="s">
        <v>428</v>
      </c>
      <c r="L359">
        <f t="shared" si="13"/>
        <v>33</v>
      </c>
      <c r="AE359" t="s">
        <v>558</v>
      </c>
      <c r="AF359" t="e">
        <f t="shared" si="12"/>
        <v>#N/A</v>
      </c>
    </row>
    <row r="360" spans="1:32">
      <c r="A360">
        <v>75</v>
      </c>
      <c r="B360" t="s">
        <v>408</v>
      </c>
      <c r="C360">
        <v>1</v>
      </c>
      <c r="D360">
        <v>32</v>
      </c>
      <c r="E360">
        <v>1</v>
      </c>
      <c r="F360">
        <v>0</v>
      </c>
      <c r="G360">
        <v>0</v>
      </c>
      <c r="H360">
        <v>425</v>
      </c>
      <c r="I360">
        <v>1</v>
      </c>
      <c r="J360" t="s">
        <v>769</v>
      </c>
      <c r="L360" t="e">
        <f t="shared" si="13"/>
        <v>#N/A</v>
      </c>
      <c r="AE360" t="s">
        <v>850</v>
      </c>
      <c r="AF360" t="e">
        <f t="shared" si="12"/>
        <v>#N/A</v>
      </c>
    </row>
    <row r="361" spans="1:32">
      <c r="A361">
        <v>1944</v>
      </c>
      <c r="B361" t="s">
        <v>408</v>
      </c>
      <c r="C361">
        <v>1</v>
      </c>
      <c r="D361">
        <v>26</v>
      </c>
      <c r="E361">
        <v>8</v>
      </c>
      <c r="F361">
        <v>0</v>
      </c>
      <c r="G361">
        <v>0</v>
      </c>
      <c r="H361">
        <v>321</v>
      </c>
      <c r="I361">
        <v>5</v>
      </c>
      <c r="J361" t="s">
        <v>714</v>
      </c>
      <c r="L361">
        <f t="shared" si="13"/>
        <v>52</v>
      </c>
      <c r="AE361" t="s">
        <v>849</v>
      </c>
      <c r="AF361" t="e">
        <f t="shared" si="12"/>
        <v>#N/A</v>
      </c>
    </row>
    <row r="362" spans="1:32">
      <c r="A362">
        <v>2731</v>
      </c>
      <c r="B362" t="s">
        <v>408</v>
      </c>
      <c r="C362">
        <v>1</v>
      </c>
      <c r="D362">
        <v>13</v>
      </c>
      <c r="E362">
        <v>28</v>
      </c>
      <c r="F362">
        <v>0</v>
      </c>
      <c r="G362">
        <v>0</v>
      </c>
      <c r="H362">
        <v>310</v>
      </c>
      <c r="I362">
        <v>8</v>
      </c>
      <c r="J362" t="s">
        <v>421</v>
      </c>
      <c r="L362">
        <f t="shared" si="13"/>
        <v>16</v>
      </c>
      <c r="AE362" t="s">
        <v>950</v>
      </c>
      <c r="AF362" t="e">
        <f t="shared" si="12"/>
        <v>#N/A</v>
      </c>
    </row>
    <row r="363" spans="1:32">
      <c r="A363">
        <v>3272</v>
      </c>
      <c r="B363" t="s">
        <v>408</v>
      </c>
      <c r="C363">
        <v>1</v>
      </c>
      <c r="D363">
        <v>12</v>
      </c>
      <c r="E363">
        <v>16</v>
      </c>
      <c r="F363">
        <v>0</v>
      </c>
      <c r="G363">
        <v>0</v>
      </c>
      <c r="H363">
        <v>159</v>
      </c>
      <c r="I363">
        <v>6</v>
      </c>
      <c r="J363" t="s">
        <v>1024</v>
      </c>
      <c r="L363" t="e">
        <f t="shared" si="13"/>
        <v>#N/A</v>
      </c>
      <c r="AE363" t="s">
        <v>438</v>
      </c>
      <c r="AF363" t="e">
        <f t="shared" si="12"/>
        <v>#N/A</v>
      </c>
    </row>
    <row r="364" spans="1:32">
      <c r="A364">
        <v>3925</v>
      </c>
      <c r="B364" t="s">
        <v>408</v>
      </c>
      <c r="C364">
        <v>1</v>
      </c>
      <c r="D364">
        <v>17</v>
      </c>
      <c r="E364">
        <v>1</v>
      </c>
      <c r="F364">
        <v>0</v>
      </c>
      <c r="G364">
        <v>0</v>
      </c>
      <c r="H364">
        <v>102</v>
      </c>
      <c r="I364">
        <v>1</v>
      </c>
      <c r="J364" t="s">
        <v>810</v>
      </c>
      <c r="L364" t="e">
        <f t="shared" si="13"/>
        <v>#N/A</v>
      </c>
      <c r="AE364" t="s">
        <v>1007</v>
      </c>
      <c r="AF364" t="e">
        <f t="shared" si="12"/>
        <v>#N/A</v>
      </c>
    </row>
    <row r="365" spans="1:32">
      <c r="A365">
        <v>3000</v>
      </c>
      <c r="B365" t="s">
        <v>408</v>
      </c>
      <c r="C365">
        <v>2</v>
      </c>
      <c r="D365">
        <v>54</v>
      </c>
      <c r="E365">
        <v>14</v>
      </c>
      <c r="F365">
        <v>0</v>
      </c>
      <c r="G365">
        <v>0</v>
      </c>
      <c r="H365">
        <v>522</v>
      </c>
      <c r="I365">
        <v>7</v>
      </c>
      <c r="J365" t="s">
        <v>445</v>
      </c>
      <c r="L365">
        <f t="shared" si="13"/>
        <v>37</v>
      </c>
      <c r="AE365" t="s">
        <v>1064</v>
      </c>
      <c r="AF365" t="e">
        <f t="shared" si="12"/>
        <v>#N/A</v>
      </c>
    </row>
    <row r="366" spans="1:32">
      <c r="A366">
        <v>2929</v>
      </c>
      <c r="B366" t="s">
        <v>408</v>
      </c>
      <c r="C366">
        <v>1</v>
      </c>
      <c r="D366">
        <v>6</v>
      </c>
      <c r="E366">
        <v>10</v>
      </c>
      <c r="F366">
        <v>0</v>
      </c>
      <c r="G366">
        <v>0</v>
      </c>
      <c r="H366">
        <v>546</v>
      </c>
      <c r="I366">
        <v>6</v>
      </c>
      <c r="J366" t="s">
        <v>654</v>
      </c>
      <c r="L366" t="e">
        <f t="shared" si="13"/>
        <v>#N/A</v>
      </c>
      <c r="AE366" t="s">
        <v>969</v>
      </c>
      <c r="AF366" t="e">
        <f t="shared" si="12"/>
        <v>#N/A</v>
      </c>
    </row>
    <row r="367" spans="1:32">
      <c r="A367">
        <v>3498</v>
      </c>
      <c r="B367" t="s">
        <v>408</v>
      </c>
      <c r="C367">
        <v>1</v>
      </c>
      <c r="D367">
        <v>4</v>
      </c>
      <c r="E367">
        <v>21</v>
      </c>
      <c r="F367">
        <v>0</v>
      </c>
      <c r="G367">
        <v>0</v>
      </c>
      <c r="H367">
        <v>572</v>
      </c>
      <c r="I367">
        <v>7</v>
      </c>
      <c r="J367" t="s">
        <v>1016</v>
      </c>
      <c r="L367" t="e">
        <f t="shared" si="13"/>
        <v>#N/A</v>
      </c>
      <c r="AE367" t="s">
        <v>889</v>
      </c>
      <c r="AF367" t="e">
        <f t="shared" si="12"/>
        <v>#N/A</v>
      </c>
    </row>
    <row r="368" spans="1:32">
      <c r="A368">
        <v>3427</v>
      </c>
      <c r="B368" t="s">
        <v>408</v>
      </c>
      <c r="C368">
        <v>1</v>
      </c>
      <c r="D368">
        <v>11</v>
      </c>
      <c r="E368">
        <v>2</v>
      </c>
      <c r="F368">
        <v>0</v>
      </c>
      <c r="G368">
        <v>0</v>
      </c>
      <c r="H368">
        <v>609</v>
      </c>
      <c r="I368">
        <v>1</v>
      </c>
      <c r="J368" t="s">
        <v>915</v>
      </c>
      <c r="L368" t="e">
        <f t="shared" si="13"/>
        <v>#N/A</v>
      </c>
      <c r="AE368" t="s">
        <v>914</v>
      </c>
      <c r="AF368" t="e">
        <f t="shared" si="12"/>
        <v>#N/A</v>
      </c>
    </row>
    <row r="369" spans="1:32">
      <c r="A369">
        <v>5419</v>
      </c>
      <c r="B369" t="s">
        <v>408</v>
      </c>
      <c r="C369">
        <v>2</v>
      </c>
      <c r="D369">
        <v>26</v>
      </c>
      <c r="E369">
        <v>2</v>
      </c>
      <c r="F369">
        <v>0</v>
      </c>
      <c r="G369">
        <v>0</v>
      </c>
      <c r="H369">
        <v>317</v>
      </c>
      <c r="I369">
        <v>2</v>
      </c>
      <c r="J369" t="s">
        <v>804</v>
      </c>
      <c r="L369" t="e">
        <f t="shared" si="13"/>
        <v>#N/A</v>
      </c>
      <c r="AE369" t="s">
        <v>725</v>
      </c>
      <c r="AF369" t="e">
        <f t="shared" si="12"/>
        <v>#N/A</v>
      </c>
    </row>
    <row r="370" spans="1:32">
      <c r="A370">
        <v>3996</v>
      </c>
      <c r="B370" t="s">
        <v>408</v>
      </c>
      <c r="C370">
        <v>2</v>
      </c>
      <c r="D370">
        <v>3</v>
      </c>
      <c r="E370">
        <v>2</v>
      </c>
      <c r="F370">
        <v>0</v>
      </c>
      <c r="G370">
        <v>0</v>
      </c>
      <c r="H370">
        <v>260</v>
      </c>
      <c r="I370">
        <v>2</v>
      </c>
      <c r="J370" t="s">
        <v>1027</v>
      </c>
      <c r="L370" t="e">
        <f t="shared" si="13"/>
        <v>#N/A</v>
      </c>
      <c r="AE370" t="s">
        <v>762</v>
      </c>
      <c r="AF370" t="e">
        <f t="shared" si="12"/>
        <v>#N/A</v>
      </c>
    </row>
    <row r="371" spans="1:32">
      <c r="A371">
        <v>5917</v>
      </c>
      <c r="B371" t="s">
        <v>408</v>
      </c>
      <c r="C371">
        <v>2</v>
      </c>
      <c r="D371">
        <v>4</v>
      </c>
      <c r="E371">
        <v>2</v>
      </c>
      <c r="F371">
        <v>0</v>
      </c>
      <c r="G371">
        <v>0</v>
      </c>
      <c r="H371">
        <v>225</v>
      </c>
      <c r="I371">
        <v>2</v>
      </c>
      <c r="J371" t="s">
        <v>543</v>
      </c>
      <c r="L371" t="e">
        <f t="shared" si="13"/>
        <v>#N/A</v>
      </c>
      <c r="AE371" t="s">
        <v>703</v>
      </c>
      <c r="AF371">
        <f t="shared" si="12"/>
        <v>84</v>
      </c>
    </row>
    <row r="372" spans="1:32">
      <c r="A372">
        <v>1506</v>
      </c>
      <c r="B372" t="s">
        <v>408</v>
      </c>
      <c r="C372">
        <v>1</v>
      </c>
      <c r="D372">
        <v>3</v>
      </c>
      <c r="E372">
        <v>1</v>
      </c>
      <c r="F372">
        <v>0</v>
      </c>
      <c r="G372">
        <v>0</v>
      </c>
      <c r="H372">
        <v>427</v>
      </c>
      <c r="I372">
        <v>1</v>
      </c>
      <c r="J372" t="s">
        <v>897</v>
      </c>
      <c r="L372" t="e">
        <f t="shared" si="13"/>
        <v>#N/A</v>
      </c>
      <c r="AE372" t="s">
        <v>685</v>
      </c>
      <c r="AF372">
        <f t="shared" si="12"/>
        <v>85</v>
      </c>
    </row>
    <row r="373" spans="1:32">
      <c r="A373">
        <v>2336</v>
      </c>
      <c r="B373" t="s">
        <v>408</v>
      </c>
      <c r="C373">
        <v>1</v>
      </c>
      <c r="D373">
        <v>20</v>
      </c>
      <c r="E373">
        <v>1</v>
      </c>
      <c r="F373">
        <v>0</v>
      </c>
      <c r="G373">
        <v>0</v>
      </c>
      <c r="H373">
        <v>364</v>
      </c>
      <c r="I373">
        <v>1</v>
      </c>
      <c r="J373" t="s">
        <v>785</v>
      </c>
      <c r="L373" t="e">
        <f t="shared" si="13"/>
        <v>#N/A</v>
      </c>
      <c r="AE373" t="s">
        <v>902</v>
      </c>
      <c r="AF373">
        <f t="shared" si="12"/>
        <v>86</v>
      </c>
    </row>
    <row r="374" spans="1:32">
      <c r="A374">
        <v>6415</v>
      </c>
      <c r="B374" t="s">
        <v>412</v>
      </c>
      <c r="C374">
        <v>1</v>
      </c>
      <c r="D374">
        <v>7</v>
      </c>
      <c r="E374">
        <v>1</v>
      </c>
      <c r="F374">
        <v>0</v>
      </c>
      <c r="G374">
        <v>0</v>
      </c>
      <c r="H374">
        <v>407</v>
      </c>
      <c r="I374">
        <v>1</v>
      </c>
      <c r="J374" t="s">
        <v>891</v>
      </c>
      <c r="L374" t="e">
        <f t="shared" si="13"/>
        <v>#N/A</v>
      </c>
      <c r="AE374" t="s">
        <v>1066</v>
      </c>
      <c r="AF374" t="e">
        <f t="shared" si="12"/>
        <v>#N/A</v>
      </c>
    </row>
    <row r="375" spans="1:32">
      <c r="A375">
        <v>4423</v>
      </c>
      <c r="B375" t="s">
        <v>408</v>
      </c>
      <c r="C375">
        <v>1</v>
      </c>
      <c r="D375">
        <v>16</v>
      </c>
      <c r="E375">
        <v>8</v>
      </c>
      <c r="F375">
        <v>0</v>
      </c>
      <c r="G375">
        <v>0</v>
      </c>
      <c r="H375">
        <v>148</v>
      </c>
      <c r="I375">
        <v>4</v>
      </c>
      <c r="J375" t="s">
        <v>912</v>
      </c>
      <c r="L375">
        <f t="shared" si="13"/>
        <v>12</v>
      </c>
      <c r="AE375" t="s">
        <v>668</v>
      </c>
      <c r="AF375" t="e">
        <f t="shared" si="12"/>
        <v>#N/A</v>
      </c>
    </row>
    <row r="376" spans="1:32">
      <c r="A376">
        <v>1838</v>
      </c>
      <c r="B376" t="s">
        <v>408</v>
      </c>
      <c r="C376">
        <v>1</v>
      </c>
      <c r="D376">
        <v>3</v>
      </c>
      <c r="E376">
        <v>1</v>
      </c>
      <c r="F376">
        <v>0</v>
      </c>
      <c r="G376">
        <v>0</v>
      </c>
      <c r="H376">
        <v>588</v>
      </c>
      <c r="I376">
        <v>2</v>
      </c>
      <c r="J376" t="s">
        <v>913</v>
      </c>
      <c r="L376" t="e">
        <f t="shared" si="13"/>
        <v>#N/A</v>
      </c>
      <c r="AE376" t="s">
        <v>662</v>
      </c>
      <c r="AF376">
        <f t="shared" si="12"/>
        <v>121</v>
      </c>
    </row>
    <row r="377" spans="1:32">
      <c r="A377">
        <v>2502</v>
      </c>
      <c r="B377" t="s">
        <v>408</v>
      </c>
      <c r="C377">
        <v>2</v>
      </c>
      <c r="D377">
        <v>5</v>
      </c>
      <c r="E377">
        <v>2</v>
      </c>
      <c r="F377">
        <v>0</v>
      </c>
      <c r="G377">
        <v>0</v>
      </c>
      <c r="H377">
        <v>349</v>
      </c>
      <c r="I377">
        <v>1</v>
      </c>
      <c r="J377" t="s">
        <v>1008</v>
      </c>
      <c r="L377" t="e">
        <f t="shared" si="13"/>
        <v>#N/A</v>
      </c>
      <c r="AE377" t="s">
        <v>514</v>
      </c>
      <c r="AF377">
        <f t="shared" si="12"/>
        <v>87</v>
      </c>
    </row>
    <row r="378" spans="1:32">
      <c r="A378">
        <v>5585</v>
      </c>
      <c r="B378" t="s">
        <v>408</v>
      </c>
      <c r="C378">
        <v>1</v>
      </c>
      <c r="D378">
        <v>15</v>
      </c>
      <c r="E378">
        <v>10</v>
      </c>
      <c r="F378">
        <v>0</v>
      </c>
      <c r="G378">
        <v>0</v>
      </c>
      <c r="H378">
        <v>312</v>
      </c>
      <c r="I378">
        <v>7</v>
      </c>
      <c r="J378" t="s">
        <v>518</v>
      </c>
      <c r="L378" t="e">
        <f t="shared" si="13"/>
        <v>#N/A</v>
      </c>
      <c r="AE378" t="s">
        <v>966</v>
      </c>
      <c r="AF378" t="e">
        <f t="shared" si="12"/>
        <v>#N/A</v>
      </c>
    </row>
    <row r="379" spans="1:32">
      <c r="A379">
        <v>344</v>
      </c>
      <c r="B379" t="s">
        <v>390</v>
      </c>
      <c r="C379">
        <v>1</v>
      </c>
      <c r="D379">
        <v>19</v>
      </c>
      <c r="E379">
        <v>1</v>
      </c>
      <c r="F379">
        <v>0</v>
      </c>
      <c r="G379">
        <v>0</v>
      </c>
      <c r="H379">
        <v>413</v>
      </c>
      <c r="I379">
        <v>1</v>
      </c>
      <c r="J379" t="s">
        <v>833</v>
      </c>
      <c r="L379" t="e">
        <f t="shared" si="13"/>
        <v>#N/A</v>
      </c>
      <c r="AE379" t="s">
        <v>990</v>
      </c>
      <c r="AF379" t="e">
        <f t="shared" si="12"/>
        <v>#N/A</v>
      </c>
    </row>
    <row r="380" spans="1:32">
      <c r="A380">
        <v>842</v>
      </c>
      <c r="B380" t="s">
        <v>865</v>
      </c>
      <c r="C380">
        <v>1</v>
      </c>
      <c r="D380">
        <v>5</v>
      </c>
      <c r="E380">
        <v>1</v>
      </c>
      <c r="F380">
        <v>0</v>
      </c>
      <c r="G380">
        <v>0</v>
      </c>
      <c r="H380">
        <v>449</v>
      </c>
      <c r="I380">
        <v>2</v>
      </c>
      <c r="J380" t="s">
        <v>1006</v>
      </c>
      <c r="L380" t="e">
        <f t="shared" si="13"/>
        <v>#N/A</v>
      </c>
      <c r="AE380" t="s">
        <v>790</v>
      </c>
      <c r="AF380" t="e">
        <f t="shared" si="12"/>
        <v>#N/A</v>
      </c>
    </row>
    <row r="381" spans="1:32">
      <c r="A381">
        <v>1340</v>
      </c>
      <c r="B381" t="s">
        <v>408</v>
      </c>
      <c r="C381">
        <v>2</v>
      </c>
      <c r="D381">
        <v>2</v>
      </c>
      <c r="E381">
        <v>12</v>
      </c>
      <c r="F381">
        <v>0</v>
      </c>
      <c r="G381">
        <v>0</v>
      </c>
      <c r="H381">
        <v>512</v>
      </c>
      <c r="I381">
        <v>4</v>
      </c>
      <c r="J381" t="s">
        <v>476</v>
      </c>
      <c r="L381" t="e">
        <f t="shared" si="13"/>
        <v>#N/A</v>
      </c>
      <c r="AE381" t="s">
        <v>1030</v>
      </c>
      <c r="AF381" t="e">
        <f t="shared" si="12"/>
        <v>#N/A</v>
      </c>
    </row>
    <row r="382" spans="1:32">
      <c r="A382">
        <v>3759</v>
      </c>
      <c r="B382" t="s">
        <v>408</v>
      </c>
      <c r="C382">
        <v>1</v>
      </c>
      <c r="D382">
        <v>2</v>
      </c>
      <c r="E382">
        <v>0</v>
      </c>
      <c r="F382">
        <v>1</v>
      </c>
      <c r="G382">
        <v>0</v>
      </c>
      <c r="H382">
        <v>206</v>
      </c>
      <c r="I382">
        <v>1</v>
      </c>
      <c r="J382" t="s">
        <v>490</v>
      </c>
      <c r="L382" t="e">
        <f t="shared" si="13"/>
        <v>#N/A</v>
      </c>
      <c r="AE382" t="s">
        <v>903</v>
      </c>
      <c r="AF382" t="e">
        <f t="shared" si="12"/>
        <v>#N/A</v>
      </c>
    </row>
    <row r="383" spans="1:32">
      <c r="A383">
        <v>2004</v>
      </c>
      <c r="B383" t="s">
        <v>408</v>
      </c>
      <c r="C383">
        <v>1</v>
      </c>
      <c r="D383">
        <v>19</v>
      </c>
      <c r="E383">
        <v>13</v>
      </c>
      <c r="F383">
        <v>0</v>
      </c>
      <c r="G383">
        <v>0</v>
      </c>
      <c r="H383">
        <v>330</v>
      </c>
      <c r="I383">
        <v>7</v>
      </c>
      <c r="J383" t="s">
        <v>830</v>
      </c>
      <c r="L383">
        <f t="shared" si="13"/>
        <v>32</v>
      </c>
      <c r="AE383" t="s">
        <v>812</v>
      </c>
      <c r="AF383">
        <f t="shared" si="12"/>
        <v>88</v>
      </c>
    </row>
    <row r="384" spans="1:32">
      <c r="A384">
        <v>3261</v>
      </c>
      <c r="B384" t="s">
        <v>408</v>
      </c>
      <c r="C384">
        <v>1</v>
      </c>
      <c r="D384">
        <v>10</v>
      </c>
      <c r="E384">
        <v>34</v>
      </c>
      <c r="F384">
        <v>0</v>
      </c>
      <c r="G384">
        <v>0</v>
      </c>
      <c r="H384">
        <v>367</v>
      </c>
      <c r="I384">
        <v>9</v>
      </c>
      <c r="J384" t="s">
        <v>531</v>
      </c>
      <c r="L384" t="e">
        <f t="shared" si="13"/>
        <v>#N/A</v>
      </c>
      <c r="AE384" t="s">
        <v>568</v>
      </c>
      <c r="AF384" t="e">
        <f t="shared" si="12"/>
        <v>#N/A</v>
      </c>
    </row>
    <row r="385" spans="1:32">
      <c r="A385">
        <v>6083</v>
      </c>
      <c r="B385" t="s">
        <v>473</v>
      </c>
      <c r="C385">
        <v>2</v>
      </c>
      <c r="D385">
        <v>27</v>
      </c>
      <c r="E385">
        <v>2</v>
      </c>
      <c r="F385">
        <v>0</v>
      </c>
      <c r="G385">
        <v>0</v>
      </c>
      <c r="H385">
        <v>232</v>
      </c>
      <c r="I385">
        <v>2</v>
      </c>
      <c r="J385" t="s">
        <v>896</v>
      </c>
      <c r="L385">
        <f t="shared" si="13"/>
        <v>13</v>
      </c>
      <c r="AE385" t="s">
        <v>780</v>
      </c>
      <c r="AF385" t="e">
        <f t="shared" si="12"/>
        <v>#N/A</v>
      </c>
    </row>
    <row r="386" spans="1:32">
      <c r="A386">
        <v>3902</v>
      </c>
      <c r="B386" t="s">
        <v>408</v>
      </c>
      <c r="C386">
        <v>1</v>
      </c>
      <c r="D386">
        <v>2</v>
      </c>
      <c r="E386">
        <v>1</v>
      </c>
      <c r="F386">
        <v>0</v>
      </c>
      <c r="G386">
        <v>0</v>
      </c>
      <c r="H386">
        <v>101</v>
      </c>
      <c r="I386">
        <v>1</v>
      </c>
      <c r="J386" t="s">
        <v>911</v>
      </c>
      <c r="L386" t="e">
        <f t="shared" si="13"/>
        <v>#N/A</v>
      </c>
      <c r="AE386" t="s">
        <v>579</v>
      </c>
      <c r="AF386">
        <f t="shared" si="12"/>
        <v>89</v>
      </c>
    </row>
    <row r="387" spans="1:32">
      <c r="A387">
        <v>3853</v>
      </c>
      <c r="B387" t="s">
        <v>408</v>
      </c>
      <c r="C387">
        <v>1</v>
      </c>
      <c r="D387">
        <v>9</v>
      </c>
      <c r="E387">
        <v>1</v>
      </c>
      <c r="F387">
        <v>0</v>
      </c>
      <c r="G387">
        <v>0</v>
      </c>
      <c r="H387">
        <v>109</v>
      </c>
      <c r="I387">
        <v>1</v>
      </c>
      <c r="J387" t="s">
        <v>807</v>
      </c>
      <c r="L387">
        <f t="shared" si="13"/>
        <v>45</v>
      </c>
      <c r="AE387" t="s">
        <v>923</v>
      </c>
      <c r="AF387" t="e">
        <f t="shared" ref="AF387:AF425" si="14">MATCH($AE387,$AA$2:$AA$126,0)</f>
        <v>#N/A</v>
      </c>
    </row>
    <row r="388" spans="1:32">
      <c r="A388">
        <v>1363</v>
      </c>
      <c r="B388" t="s">
        <v>408</v>
      </c>
      <c r="C388">
        <v>1</v>
      </c>
      <c r="D388">
        <v>7</v>
      </c>
      <c r="E388">
        <v>8</v>
      </c>
      <c r="F388">
        <v>0</v>
      </c>
      <c r="G388">
        <v>0</v>
      </c>
      <c r="H388">
        <v>507</v>
      </c>
      <c r="I388">
        <v>4</v>
      </c>
      <c r="J388" t="s">
        <v>282</v>
      </c>
      <c r="L388">
        <f t="shared" ref="L388:L451" si="15">VLOOKUP($J388,$AA$3:$AB$127,2,FALSE)</f>
        <v>37</v>
      </c>
      <c r="AE388" t="s">
        <v>1050</v>
      </c>
      <c r="AF388" t="e">
        <f t="shared" si="14"/>
        <v>#N/A</v>
      </c>
    </row>
    <row r="389" spans="1:32">
      <c r="A389">
        <v>2906</v>
      </c>
      <c r="B389" t="s">
        <v>408</v>
      </c>
      <c r="C389">
        <v>2</v>
      </c>
      <c r="D389">
        <v>20</v>
      </c>
      <c r="E389">
        <v>16</v>
      </c>
      <c r="F389">
        <v>0</v>
      </c>
      <c r="G389">
        <v>0</v>
      </c>
      <c r="H389">
        <v>387</v>
      </c>
      <c r="I389">
        <v>2</v>
      </c>
      <c r="J389" t="s">
        <v>409</v>
      </c>
      <c r="L389">
        <f t="shared" si="15"/>
        <v>43</v>
      </c>
      <c r="AE389" t="s">
        <v>672</v>
      </c>
      <c r="AF389">
        <f t="shared" si="14"/>
        <v>90</v>
      </c>
    </row>
    <row r="390" spans="1:32">
      <c r="A390">
        <v>2857</v>
      </c>
      <c r="B390" t="s">
        <v>408</v>
      </c>
      <c r="C390">
        <v>1</v>
      </c>
      <c r="D390">
        <v>144</v>
      </c>
      <c r="E390">
        <v>0</v>
      </c>
      <c r="F390">
        <v>1</v>
      </c>
      <c r="G390">
        <v>0</v>
      </c>
      <c r="H390">
        <v>523</v>
      </c>
      <c r="I390">
        <v>1</v>
      </c>
      <c r="J390" t="s">
        <v>428</v>
      </c>
      <c r="L390">
        <f t="shared" si="15"/>
        <v>33</v>
      </c>
      <c r="AE390" t="s">
        <v>935</v>
      </c>
      <c r="AF390" t="e">
        <f t="shared" si="14"/>
        <v>#N/A</v>
      </c>
    </row>
    <row r="391" spans="1:32">
      <c r="A391">
        <v>2359</v>
      </c>
      <c r="B391" t="s">
        <v>408</v>
      </c>
      <c r="C391">
        <v>2</v>
      </c>
      <c r="D391">
        <v>4</v>
      </c>
      <c r="E391">
        <v>2</v>
      </c>
      <c r="F391">
        <v>0</v>
      </c>
      <c r="G391">
        <v>0</v>
      </c>
      <c r="H391">
        <v>717</v>
      </c>
      <c r="I391">
        <v>2</v>
      </c>
      <c r="J391" t="s">
        <v>851</v>
      </c>
      <c r="L391" t="e">
        <f t="shared" si="15"/>
        <v>#N/A</v>
      </c>
      <c r="AE391" t="s">
        <v>729</v>
      </c>
      <c r="AF391" t="e">
        <f t="shared" si="14"/>
        <v>#N/A</v>
      </c>
    </row>
    <row r="392" spans="1:32">
      <c r="A392">
        <v>4068</v>
      </c>
      <c r="B392" t="s">
        <v>408</v>
      </c>
      <c r="C392">
        <v>2</v>
      </c>
      <c r="D392">
        <v>3</v>
      </c>
      <c r="E392">
        <v>2</v>
      </c>
      <c r="F392">
        <v>0</v>
      </c>
      <c r="G392">
        <v>0</v>
      </c>
      <c r="H392">
        <v>131</v>
      </c>
      <c r="I392">
        <v>2</v>
      </c>
      <c r="J392" t="s">
        <v>888</v>
      </c>
      <c r="L392" t="e">
        <f t="shared" si="15"/>
        <v>#N/A</v>
      </c>
      <c r="AE392" t="s">
        <v>824</v>
      </c>
      <c r="AF392" t="e">
        <f t="shared" si="14"/>
        <v>#N/A</v>
      </c>
    </row>
    <row r="393" spans="1:32">
      <c r="A393">
        <v>201</v>
      </c>
      <c r="B393" t="s">
        <v>408</v>
      </c>
      <c r="C393">
        <v>2</v>
      </c>
      <c r="D393">
        <v>19</v>
      </c>
      <c r="E393">
        <v>2</v>
      </c>
      <c r="F393">
        <v>0</v>
      </c>
      <c r="G393">
        <v>0</v>
      </c>
      <c r="H393">
        <v>435</v>
      </c>
      <c r="I393">
        <v>1</v>
      </c>
      <c r="J393" t="s">
        <v>850</v>
      </c>
      <c r="L393" t="e">
        <f t="shared" si="15"/>
        <v>#N/A</v>
      </c>
      <c r="AE393" t="s">
        <v>266</v>
      </c>
      <c r="AF393" t="e">
        <f t="shared" si="14"/>
        <v>#N/A</v>
      </c>
    </row>
    <row r="394" spans="1:32">
      <c r="A394">
        <v>4400</v>
      </c>
      <c r="B394" t="s">
        <v>408</v>
      </c>
      <c r="C394">
        <v>2</v>
      </c>
      <c r="D394">
        <v>4</v>
      </c>
      <c r="E394">
        <v>2</v>
      </c>
      <c r="F394">
        <v>0</v>
      </c>
      <c r="G394">
        <v>0</v>
      </c>
      <c r="H394">
        <v>257</v>
      </c>
      <c r="I394">
        <v>2</v>
      </c>
      <c r="J394" t="s">
        <v>922</v>
      </c>
      <c r="L394" t="e">
        <f t="shared" si="15"/>
        <v>#N/A</v>
      </c>
      <c r="AE394" t="s">
        <v>870</v>
      </c>
      <c r="AF394" t="e">
        <f t="shared" si="14"/>
        <v>#N/A</v>
      </c>
    </row>
    <row r="395" spans="1:32">
      <c r="A395">
        <v>4351</v>
      </c>
      <c r="B395" t="s">
        <v>408</v>
      </c>
      <c r="C395">
        <v>1</v>
      </c>
      <c r="D395">
        <v>23</v>
      </c>
      <c r="E395">
        <v>6</v>
      </c>
      <c r="F395">
        <v>10</v>
      </c>
      <c r="G395">
        <v>0</v>
      </c>
      <c r="H395">
        <v>258</v>
      </c>
      <c r="I395">
        <v>4</v>
      </c>
      <c r="J395" t="s">
        <v>857</v>
      </c>
      <c r="L395" t="e">
        <f t="shared" si="15"/>
        <v>#N/A</v>
      </c>
      <c r="AE395" t="s">
        <v>960</v>
      </c>
      <c r="AF395" t="e">
        <f t="shared" si="14"/>
        <v>#N/A</v>
      </c>
    </row>
    <row r="396" spans="1:32">
      <c r="A396">
        <v>865</v>
      </c>
      <c r="B396" t="s">
        <v>408</v>
      </c>
      <c r="C396">
        <v>1</v>
      </c>
      <c r="D396">
        <v>14</v>
      </c>
      <c r="E396">
        <v>7</v>
      </c>
      <c r="F396">
        <v>0</v>
      </c>
      <c r="G396">
        <v>0</v>
      </c>
      <c r="H396">
        <v>473</v>
      </c>
      <c r="I396">
        <v>4</v>
      </c>
      <c r="J396" t="s">
        <v>934</v>
      </c>
      <c r="L396" t="e">
        <f t="shared" si="15"/>
        <v>#N/A</v>
      </c>
      <c r="AE396" t="s">
        <v>1023</v>
      </c>
      <c r="AF396" t="e">
        <f t="shared" si="14"/>
        <v>#N/A</v>
      </c>
    </row>
    <row r="397" spans="1:32">
      <c r="A397">
        <v>4019</v>
      </c>
      <c r="B397" t="s">
        <v>408</v>
      </c>
      <c r="C397">
        <v>1</v>
      </c>
      <c r="D397">
        <v>8</v>
      </c>
      <c r="E397">
        <v>9</v>
      </c>
      <c r="F397">
        <v>0</v>
      </c>
      <c r="G397">
        <v>0</v>
      </c>
      <c r="H397">
        <v>272</v>
      </c>
      <c r="I397">
        <v>4</v>
      </c>
      <c r="J397" t="s">
        <v>822</v>
      </c>
      <c r="L397">
        <f t="shared" si="15"/>
        <v>15</v>
      </c>
      <c r="AE397" t="s">
        <v>996</v>
      </c>
      <c r="AF397" t="e">
        <f t="shared" si="14"/>
        <v>#N/A</v>
      </c>
    </row>
    <row r="398" spans="1:32">
      <c r="A398">
        <v>4517</v>
      </c>
      <c r="B398" t="s">
        <v>408</v>
      </c>
      <c r="C398">
        <v>2</v>
      </c>
      <c r="D398">
        <v>11</v>
      </c>
      <c r="E398">
        <v>2</v>
      </c>
      <c r="F398">
        <v>0</v>
      </c>
      <c r="G398">
        <v>0</v>
      </c>
      <c r="H398">
        <v>112</v>
      </c>
      <c r="I398">
        <v>2</v>
      </c>
      <c r="J398" t="s">
        <v>817</v>
      </c>
      <c r="L398" t="e">
        <f t="shared" si="15"/>
        <v>#N/A</v>
      </c>
      <c r="AE398" t="s">
        <v>1015</v>
      </c>
      <c r="AF398">
        <f t="shared" si="14"/>
        <v>92</v>
      </c>
    </row>
    <row r="399" spans="1:32">
      <c r="A399">
        <v>699</v>
      </c>
      <c r="B399" t="s">
        <v>408</v>
      </c>
      <c r="C399">
        <v>2</v>
      </c>
      <c r="D399">
        <v>7</v>
      </c>
      <c r="E399">
        <v>2</v>
      </c>
      <c r="F399">
        <v>0</v>
      </c>
      <c r="G399">
        <v>0</v>
      </c>
      <c r="H399">
        <v>422</v>
      </c>
      <c r="I399">
        <v>2</v>
      </c>
      <c r="J399" t="s">
        <v>899</v>
      </c>
      <c r="L399" t="e">
        <f t="shared" si="15"/>
        <v>#N/A</v>
      </c>
      <c r="AE399" t="s">
        <v>417</v>
      </c>
      <c r="AF399">
        <f t="shared" si="14"/>
        <v>123</v>
      </c>
    </row>
    <row r="400" spans="1:32">
      <c r="A400">
        <v>3521</v>
      </c>
      <c r="B400" t="s">
        <v>408</v>
      </c>
      <c r="C400">
        <v>1</v>
      </c>
      <c r="D400">
        <v>5</v>
      </c>
      <c r="E400">
        <v>1</v>
      </c>
      <c r="F400">
        <v>0</v>
      </c>
      <c r="G400">
        <v>0</v>
      </c>
      <c r="H400">
        <v>337</v>
      </c>
      <c r="I400">
        <v>2</v>
      </c>
      <c r="J400" t="s">
        <v>957</v>
      </c>
      <c r="L400" t="e">
        <f t="shared" si="15"/>
        <v>#N/A</v>
      </c>
      <c r="AE400" t="s">
        <v>1053</v>
      </c>
      <c r="AF400" t="e">
        <f t="shared" si="14"/>
        <v>#N/A</v>
      </c>
    </row>
    <row r="401" spans="1:32">
      <c r="A401">
        <v>1861</v>
      </c>
      <c r="B401" t="s">
        <v>408</v>
      </c>
      <c r="C401">
        <v>1</v>
      </c>
      <c r="D401">
        <v>2</v>
      </c>
      <c r="E401">
        <v>1</v>
      </c>
      <c r="F401">
        <v>0</v>
      </c>
      <c r="G401">
        <v>0</v>
      </c>
      <c r="H401">
        <v>320</v>
      </c>
      <c r="I401">
        <v>2</v>
      </c>
      <c r="J401" t="s">
        <v>1045</v>
      </c>
      <c r="L401" t="e">
        <f t="shared" si="15"/>
        <v>#N/A</v>
      </c>
      <c r="AE401" t="s">
        <v>674</v>
      </c>
      <c r="AF401" t="e">
        <f t="shared" si="14"/>
        <v>#N/A</v>
      </c>
    </row>
    <row r="402" spans="1:32">
      <c r="A402">
        <v>2408</v>
      </c>
      <c r="B402" t="s">
        <v>408</v>
      </c>
      <c r="C402">
        <v>1</v>
      </c>
      <c r="D402">
        <v>5</v>
      </c>
      <c r="E402">
        <v>1</v>
      </c>
      <c r="F402">
        <v>0</v>
      </c>
      <c r="G402">
        <v>0</v>
      </c>
      <c r="H402">
        <v>361</v>
      </c>
      <c r="I402">
        <v>1</v>
      </c>
      <c r="J402" t="s">
        <v>780</v>
      </c>
      <c r="L402" t="e">
        <f t="shared" si="15"/>
        <v>#N/A</v>
      </c>
      <c r="AE402" t="s">
        <v>890</v>
      </c>
      <c r="AF402" t="e">
        <f t="shared" si="14"/>
        <v>#N/A</v>
      </c>
    </row>
    <row r="403" spans="1:32">
      <c r="A403">
        <v>6060</v>
      </c>
      <c r="B403" t="s">
        <v>412</v>
      </c>
      <c r="C403">
        <v>1</v>
      </c>
      <c r="D403">
        <v>15</v>
      </c>
      <c r="E403">
        <v>1</v>
      </c>
      <c r="F403">
        <v>0</v>
      </c>
      <c r="G403">
        <v>0</v>
      </c>
      <c r="H403">
        <v>231</v>
      </c>
      <c r="I403">
        <v>2</v>
      </c>
      <c r="J403" t="s">
        <v>686</v>
      </c>
      <c r="L403" t="e">
        <f t="shared" si="15"/>
        <v>#N/A</v>
      </c>
      <c r="AE403" t="s">
        <v>470</v>
      </c>
      <c r="AF403">
        <f t="shared" si="14"/>
        <v>93</v>
      </c>
    </row>
    <row r="404" spans="1:32">
      <c r="A404">
        <v>4566</v>
      </c>
      <c r="B404" t="s">
        <v>408</v>
      </c>
      <c r="C404">
        <v>6</v>
      </c>
      <c r="D404">
        <v>19</v>
      </c>
      <c r="E404">
        <v>6</v>
      </c>
      <c r="F404">
        <v>0</v>
      </c>
      <c r="G404">
        <v>0</v>
      </c>
      <c r="H404">
        <v>133</v>
      </c>
      <c r="I404">
        <v>2</v>
      </c>
      <c r="J404" t="s">
        <v>877</v>
      </c>
      <c r="L404">
        <f t="shared" si="15"/>
        <v>12</v>
      </c>
      <c r="AE404" t="s">
        <v>978</v>
      </c>
      <c r="AF404" t="e">
        <f t="shared" si="14"/>
        <v>#N/A</v>
      </c>
    </row>
    <row r="405" spans="1:32">
      <c r="A405">
        <v>1695</v>
      </c>
      <c r="B405" t="s">
        <v>408</v>
      </c>
      <c r="C405">
        <v>2</v>
      </c>
      <c r="D405">
        <v>67</v>
      </c>
      <c r="E405">
        <v>2</v>
      </c>
      <c r="F405">
        <v>0</v>
      </c>
      <c r="G405">
        <v>0</v>
      </c>
      <c r="H405">
        <v>340</v>
      </c>
      <c r="I405">
        <v>2</v>
      </c>
      <c r="J405" t="s">
        <v>451</v>
      </c>
      <c r="L405">
        <f t="shared" si="15"/>
        <v>31</v>
      </c>
      <c r="AE405" t="s">
        <v>781</v>
      </c>
      <c r="AF405" t="e">
        <f t="shared" si="14"/>
        <v>#N/A</v>
      </c>
    </row>
    <row r="406" spans="1:32">
      <c r="A406">
        <v>3404</v>
      </c>
      <c r="B406" t="s">
        <v>408</v>
      </c>
      <c r="C406">
        <v>1</v>
      </c>
      <c r="D406">
        <v>15</v>
      </c>
      <c r="E406">
        <v>14</v>
      </c>
      <c r="F406">
        <v>14</v>
      </c>
      <c r="G406">
        <v>0</v>
      </c>
      <c r="H406">
        <v>316</v>
      </c>
      <c r="I406">
        <v>6</v>
      </c>
      <c r="J406" t="s">
        <v>467</v>
      </c>
      <c r="L406">
        <f t="shared" si="15"/>
        <v>51</v>
      </c>
      <c r="AE406" t="s">
        <v>416</v>
      </c>
      <c r="AF406" t="e">
        <f t="shared" si="14"/>
        <v>#N/A</v>
      </c>
    </row>
    <row r="407" spans="1:32">
      <c r="A407">
        <v>3355</v>
      </c>
      <c r="B407" t="s">
        <v>390</v>
      </c>
      <c r="C407">
        <v>1</v>
      </c>
      <c r="D407">
        <v>30</v>
      </c>
      <c r="E407">
        <v>0</v>
      </c>
      <c r="F407">
        <v>1</v>
      </c>
      <c r="G407">
        <v>0</v>
      </c>
      <c r="H407">
        <v>518</v>
      </c>
      <c r="I407">
        <v>1</v>
      </c>
      <c r="J407" t="s">
        <v>684</v>
      </c>
      <c r="L407" t="e">
        <f t="shared" si="15"/>
        <v>#N/A</v>
      </c>
      <c r="AE407" t="s">
        <v>879</v>
      </c>
      <c r="AF407" t="e">
        <f t="shared" si="14"/>
        <v>#N/A</v>
      </c>
    </row>
    <row r="408" spans="1:32">
      <c r="A408">
        <v>1197</v>
      </c>
      <c r="B408" t="s">
        <v>408</v>
      </c>
      <c r="C408">
        <v>1</v>
      </c>
      <c r="D408">
        <v>2</v>
      </c>
      <c r="E408">
        <v>1</v>
      </c>
      <c r="F408">
        <v>0</v>
      </c>
      <c r="G408">
        <v>0</v>
      </c>
      <c r="H408">
        <v>319</v>
      </c>
      <c r="I408">
        <v>1</v>
      </c>
      <c r="J408" t="s">
        <v>469</v>
      </c>
      <c r="L408" t="e">
        <f t="shared" si="15"/>
        <v>#N/A</v>
      </c>
      <c r="AE408" t="s">
        <v>785</v>
      </c>
      <c r="AF408" t="e">
        <f t="shared" si="14"/>
        <v>#N/A</v>
      </c>
    </row>
    <row r="409" spans="1:32">
      <c r="A409">
        <v>6226</v>
      </c>
      <c r="B409" t="s">
        <v>408</v>
      </c>
      <c r="C409">
        <v>1</v>
      </c>
      <c r="D409">
        <v>6</v>
      </c>
      <c r="E409">
        <v>1</v>
      </c>
      <c r="F409">
        <v>0</v>
      </c>
      <c r="G409">
        <v>0</v>
      </c>
      <c r="H409">
        <v>468</v>
      </c>
      <c r="I409">
        <v>2</v>
      </c>
      <c r="J409" t="s">
        <v>1049</v>
      </c>
      <c r="L409" t="e">
        <f t="shared" si="15"/>
        <v>#N/A</v>
      </c>
      <c r="AE409" t="s">
        <v>663</v>
      </c>
      <c r="AF409" t="e">
        <f t="shared" si="14"/>
        <v>#N/A</v>
      </c>
    </row>
    <row r="410" spans="1:32">
      <c r="A410">
        <v>3570</v>
      </c>
      <c r="B410" t="s">
        <v>408</v>
      </c>
      <c r="C410">
        <v>2</v>
      </c>
      <c r="D410">
        <v>17</v>
      </c>
      <c r="E410">
        <v>2</v>
      </c>
      <c r="F410">
        <v>0</v>
      </c>
      <c r="G410">
        <v>0</v>
      </c>
      <c r="H410">
        <v>138</v>
      </c>
      <c r="I410">
        <v>2</v>
      </c>
      <c r="J410" t="s">
        <v>917</v>
      </c>
      <c r="L410">
        <f t="shared" si="15"/>
        <v>54</v>
      </c>
      <c r="AE410" t="s">
        <v>660</v>
      </c>
      <c r="AF410" t="e">
        <f t="shared" si="14"/>
        <v>#N/A</v>
      </c>
    </row>
    <row r="411" spans="1:32">
      <c r="A411">
        <v>6464</v>
      </c>
      <c r="B411" t="s">
        <v>412</v>
      </c>
      <c r="C411">
        <v>1</v>
      </c>
      <c r="D411">
        <v>15</v>
      </c>
      <c r="E411">
        <v>1</v>
      </c>
      <c r="F411">
        <v>0</v>
      </c>
      <c r="G411">
        <v>0</v>
      </c>
      <c r="H411">
        <v>102</v>
      </c>
      <c r="I411">
        <v>1</v>
      </c>
      <c r="J411" t="s">
        <v>810</v>
      </c>
      <c r="L411" t="e">
        <f t="shared" si="15"/>
        <v>#N/A</v>
      </c>
      <c r="AE411" t="s">
        <v>834</v>
      </c>
      <c r="AF411" t="e">
        <f t="shared" si="14"/>
        <v>#N/A</v>
      </c>
    </row>
    <row r="412" spans="1:32">
      <c r="A412">
        <v>2124</v>
      </c>
      <c r="B412" t="s">
        <v>408</v>
      </c>
      <c r="C412">
        <v>1</v>
      </c>
      <c r="D412">
        <v>7</v>
      </c>
      <c r="E412">
        <v>8</v>
      </c>
      <c r="F412">
        <v>0</v>
      </c>
      <c r="G412">
        <v>0</v>
      </c>
      <c r="H412">
        <v>522</v>
      </c>
      <c r="I412">
        <v>6</v>
      </c>
      <c r="J412" t="s">
        <v>445</v>
      </c>
      <c r="L412">
        <f t="shared" si="15"/>
        <v>37</v>
      </c>
      <c r="AE412" t="s">
        <v>1065</v>
      </c>
      <c r="AF412" t="e">
        <f t="shared" si="14"/>
        <v>#N/A</v>
      </c>
    </row>
    <row r="413" spans="1:32">
      <c r="A413">
        <v>1128</v>
      </c>
      <c r="B413" t="s">
        <v>408</v>
      </c>
      <c r="C413">
        <v>1</v>
      </c>
      <c r="D413">
        <v>6</v>
      </c>
      <c r="E413">
        <v>8</v>
      </c>
      <c r="F413">
        <v>0</v>
      </c>
      <c r="G413">
        <v>0</v>
      </c>
      <c r="H413">
        <v>306</v>
      </c>
      <c r="I413">
        <v>6</v>
      </c>
      <c r="J413" t="s">
        <v>887</v>
      </c>
      <c r="L413" t="e">
        <f t="shared" si="15"/>
        <v>#N/A</v>
      </c>
      <c r="AE413" t="s">
        <v>826</v>
      </c>
      <c r="AF413" t="e">
        <f t="shared" si="14"/>
        <v>#N/A</v>
      </c>
    </row>
    <row r="414" spans="1:32">
      <c r="A414">
        <v>3378</v>
      </c>
      <c r="B414" t="s">
        <v>408</v>
      </c>
      <c r="C414">
        <v>2</v>
      </c>
      <c r="D414">
        <v>33</v>
      </c>
      <c r="E414">
        <v>2</v>
      </c>
      <c r="F414">
        <v>0</v>
      </c>
      <c r="G414">
        <v>0</v>
      </c>
      <c r="H414">
        <v>316</v>
      </c>
      <c r="I414">
        <v>2</v>
      </c>
      <c r="J414" t="s">
        <v>467</v>
      </c>
      <c r="L414">
        <f t="shared" si="15"/>
        <v>51</v>
      </c>
      <c r="AE414" t="s">
        <v>1006</v>
      </c>
      <c r="AF414" t="e">
        <f t="shared" si="14"/>
        <v>#N/A</v>
      </c>
    </row>
    <row r="415" spans="1:32">
      <c r="A415">
        <v>464</v>
      </c>
      <c r="B415" t="s">
        <v>408</v>
      </c>
      <c r="C415">
        <v>1</v>
      </c>
      <c r="D415">
        <v>3</v>
      </c>
      <c r="E415">
        <v>1</v>
      </c>
      <c r="F415">
        <v>0</v>
      </c>
      <c r="G415">
        <v>0</v>
      </c>
      <c r="H415">
        <v>446</v>
      </c>
      <c r="I415">
        <v>1</v>
      </c>
      <c r="J415" t="s">
        <v>470</v>
      </c>
      <c r="L415">
        <f t="shared" si="15"/>
        <v>22</v>
      </c>
      <c r="AE415" t="s">
        <v>841</v>
      </c>
      <c r="AF415" t="e">
        <f t="shared" si="14"/>
        <v>#N/A</v>
      </c>
    </row>
    <row r="416" spans="1:32">
      <c r="A416">
        <v>132</v>
      </c>
      <c r="B416" t="s">
        <v>408</v>
      </c>
      <c r="C416">
        <v>1</v>
      </c>
      <c r="D416">
        <v>1</v>
      </c>
      <c r="E416">
        <v>1</v>
      </c>
      <c r="F416">
        <v>0</v>
      </c>
      <c r="G416">
        <v>0</v>
      </c>
      <c r="H416">
        <v>407</v>
      </c>
      <c r="I416">
        <v>1</v>
      </c>
      <c r="J416" t="s">
        <v>891</v>
      </c>
      <c r="L416" t="e">
        <f t="shared" si="15"/>
        <v>#N/A</v>
      </c>
      <c r="AE416" t="s">
        <v>938</v>
      </c>
      <c r="AF416" t="e">
        <f t="shared" si="14"/>
        <v>#N/A</v>
      </c>
    </row>
    <row r="417" spans="1:32">
      <c r="A417">
        <v>3710</v>
      </c>
      <c r="B417" t="s">
        <v>408</v>
      </c>
      <c r="C417">
        <v>2</v>
      </c>
      <c r="D417">
        <v>28</v>
      </c>
      <c r="E417">
        <v>2</v>
      </c>
      <c r="F417">
        <v>0</v>
      </c>
      <c r="G417">
        <v>0</v>
      </c>
      <c r="H417">
        <v>105</v>
      </c>
      <c r="I417">
        <v>1</v>
      </c>
      <c r="J417" t="s">
        <v>866</v>
      </c>
      <c r="L417">
        <f t="shared" si="15"/>
        <v>45</v>
      </c>
      <c r="AE417" t="s">
        <v>959</v>
      </c>
      <c r="AF417">
        <f t="shared" si="14"/>
        <v>94</v>
      </c>
    </row>
    <row r="418" spans="1:32">
      <c r="A418">
        <v>5797</v>
      </c>
      <c r="B418" t="s">
        <v>408</v>
      </c>
      <c r="C418">
        <v>2</v>
      </c>
      <c r="D418">
        <v>2</v>
      </c>
      <c r="E418">
        <v>30</v>
      </c>
      <c r="F418">
        <v>0</v>
      </c>
      <c r="G418">
        <v>0</v>
      </c>
      <c r="H418">
        <v>491</v>
      </c>
      <c r="I418">
        <v>6</v>
      </c>
      <c r="J418" t="s">
        <v>1011</v>
      </c>
      <c r="L418" t="e">
        <f t="shared" si="15"/>
        <v>#N/A</v>
      </c>
      <c r="AE418" t="s">
        <v>637</v>
      </c>
      <c r="AF418">
        <f t="shared" si="14"/>
        <v>95</v>
      </c>
    </row>
    <row r="419" spans="1:32">
      <c r="A419">
        <v>4211</v>
      </c>
      <c r="B419" t="s">
        <v>408</v>
      </c>
      <c r="C419">
        <v>1</v>
      </c>
      <c r="D419">
        <v>3</v>
      </c>
      <c r="E419">
        <v>1</v>
      </c>
      <c r="F419">
        <v>0</v>
      </c>
      <c r="G419">
        <v>0</v>
      </c>
      <c r="H419">
        <v>120</v>
      </c>
      <c r="I419">
        <v>1</v>
      </c>
      <c r="J419" t="s">
        <v>930</v>
      </c>
      <c r="L419" t="e">
        <f t="shared" si="15"/>
        <v>#N/A</v>
      </c>
      <c r="AE419" t="s">
        <v>989</v>
      </c>
      <c r="AF419" t="e">
        <f t="shared" si="14"/>
        <v>#N/A</v>
      </c>
    </row>
    <row r="420" spans="1:32">
      <c r="A420">
        <v>1555</v>
      </c>
      <c r="B420" t="s">
        <v>408</v>
      </c>
      <c r="C420">
        <v>1</v>
      </c>
      <c r="D420">
        <v>8</v>
      </c>
      <c r="E420">
        <v>1</v>
      </c>
      <c r="F420">
        <v>0</v>
      </c>
      <c r="G420">
        <v>0</v>
      </c>
      <c r="H420">
        <v>445</v>
      </c>
      <c r="I420">
        <v>1</v>
      </c>
      <c r="J420" t="s">
        <v>266</v>
      </c>
      <c r="L420" t="e">
        <f t="shared" si="15"/>
        <v>#N/A</v>
      </c>
      <c r="AE420" t="s">
        <v>885</v>
      </c>
      <c r="AF420" t="e">
        <f t="shared" si="14"/>
        <v>#N/A</v>
      </c>
    </row>
    <row r="421" spans="1:32">
      <c r="A421">
        <v>1457</v>
      </c>
      <c r="B421" t="s">
        <v>408</v>
      </c>
      <c r="C421">
        <v>2</v>
      </c>
      <c r="D421">
        <v>7</v>
      </c>
      <c r="E421">
        <v>2</v>
      </c>
      <c r="F421">
        <v>0</v>
      </c>
      <c r="G421">
        <v>0</v>
      </c>
      <c r="H421">
        <v>356</v>
      </c>
      <c r="I421">
        <v>1</v>
      </c>
      <c r="J421" t="s">
        <v>848</v>
      </c>
      <c r="L421" t="e">
        <f t="shared" si="15"/>
        <v>#N/A</v>
      </c>
      <c r="AE421" t="s">
        <v>1055</v>
      </c>
      <c r="AF421" t="e">
        <f t="shared" si="14"/>
        <v>#N/A</v>
      </c>
    </row>
    <row r="422" spans="1:32">
      <c r="A422">
        <v>793</v>
      </c>
      <c r="B422" t="s">
        <v>408</v>
      </c>
      <c r="C422">
        <v>2</v>
      </c>
      <c r="D422">
        <v>37</v>
      </c>
      <c r="E422">
        <v>2</v>
      </c>
      <c r="F422">
        <v>0</v>
      </c>
      <c r="G422">
        <v>0</v>
      </c>
      <c r="H422">
        <v>442</v>
      </c>
      <c r="I422">
        <v>1</v>
      </c>
      <c r="J422" t="s">
        <v>579</v>
      </c>
      <c r="L422">
        <f t="shared" si="15"/>
        <v>21</v>
      </c>
      <c r="AE422" t="s">
        <v>728</v>
      </c>
      <c r="AF422" t="e">
        <f t="shared" si="14"/>
        <v>#N/A</v>
      </c>
    </row>
    <row r="423" spans="1:32">
      <c r="A423">
        <v>722</v>
      </c>
      <c r="B423" t="s">
        <v>408</v>
      </c>
      <c r="C423">
        <v>1</v>
      </c>
      <c r="D423">
        <v>1</v>
      </c>
      <c r="E423">
        <v>1</v>
      </c>
      <c r="F423">
        <v>0</v>
      </c>
      <c r="G423">
        <v>0</v>
      </c>
      <c r="H423">
        <v>418</v>
      </c>
      <c r="I423">
        <v>1</v>
      </c>
      <c r="J423" t="s">
        <v>659</v>
      </c>
      <c r="L423" t="e">
        <f t="shared" si="15"/>
        <v>#N/A</v>
      </c>
      <c r="AE423" t="s">
        <v>1037</v>
      </c>
      <c r="AF423" t="e">
        <f t="shared" si="14"/>
        <v>#N/A</v>
      </c>
    </row>
    <row r="424" spans="1:32">
      <c r="A424">
        <v>2551</v>
      </c>
      <c r="B424" t="s">
        <v>408</v>
      </c>
      <c r="C424">
        <v>1</v>
      </c>
      <c r="D424">
        <v>1</v>
      </c>
      <c r="E424">
        <v>1</v>
      </c>
      <c r="F424">
        <v>0</v>
      </c>
      <c r="G424">
        <v>0</v>
      </c>
      <c r="H424">
        <v>603</v>
      </c>
      <c r="I424">
        <v>2</v>
      </c>
      <c r="J424" t="s">
        <v>927</v>
      </c>
      <c r="L424" t="e">
        <f t="shared" si="15"/>
        <v>#N/A</v>
      </c>
      <c r="AE424" t="s">
        <v>440</v>
      </c>
      <c r="AF424">
        <f t="shared" si="14"/>
        <v>96</v>
      </c>
    </row>
    <row r="425" spans="1:32">
      <c r="A425">
        <v>6203</v>
      </c>
      <c r="B425" t="s">
        <v>408</v>
      </c>
      <c r="C425">
        <v>2</v>
      </c>
      <c r="D425">
        <v>6</v>
      </c>
      <c r="E425">
        <v>2</v>
      </c>
      <c r="F425">
        <v>0</v>
      </c>
      <c r="G425">
        <v>0</v>
      </c>
      <c r="H425">
        <v>244</v>
      </c>
      <c r="I425">
        <v>2</v>
      </c>
      <c r="J425" t="s">
        <v>847</v>
      </c>
      <c r="L425" t="e">
        <f t="shared" si="15"/>
        <v>#N/A</v>
      </c>
      <c r="AE425" t="s">
        <v>752</v>
      </c>
      <c r="AF425">
        <f t="shared" si="14"/>
        <v>100</v>
      </c>
    </row>
    <row r="426" spans="1:32">
      <c r="A426">
        <v>4374</v>
      </c>
      <c r="B426" t="s">
        <v>408</v>
      </c>
      <c r="C426">
        <v>2</v>
      </c>
      <c r="D426">
        <v>8</v>
      </c>
      <c r="E426">
        <v>2</v>
      </c>
      <c r="F426">
        <v>0</v>
      </c>
      <c r="G426">
        <v>0</v>
      </c>
      <c r="H426">
        <v>115</v>
      </c>
      <c r="I426">
        <v>1</v>
      </c>
      <c r="J426" t="s">
        <v>466</v>
      </c>
      <c r="L426" t="e">
        <f t="shared" si="15"/>
        <v>#N/A</v>
      </c>
    </row>
    <row r="427" spans="1:32">
      <c r="A427">
        <v>4543</v>
      </c>
      <c r="B427" t="s">
        <v>408</v>
      </c>
      <c r="C427">
        <v>4</v>
      </c>
      <c r="D427">
        <v>43</v>
      </c>
      <c r="E427">
        <v>4</v>
      </c>
      <c r="F427">
        <v>0</v>
      </c>
      <c r="G427">
        <v>0</v>
      </c>
      <c r="H427">
        <v>158</v>
      </c>
      <c r="I427">
        <v>2</v>
      </c>
      <c r="J427" t="s">
        <v>472</v>
      </c>
      <c r="L427">
        <f t="shared" si="15"/>
        <v>12</v>
      </c>
    </row>
    <row r="428" spans="1:32">
      <c r="A428">
        <v>4801</v>
      </c>
      <c r="B428" t="s">
        <v>408</v>
      </c>
      <c r="C428">
        <v>1</v>
      </c>
      <c r="D428">
        <v>18</v>
      </c>
      <c r="E428">
        <v>23</v>
      </c>
      <c r="F428">
        <v>0</v>
      </c>
      <c r="G428">
        <v>0</v>
      </c>
      <c r="H428">
        <v>674</v>
      </c>
      <c r="I428">
        <v>9</v>
      </c>
      <c r="J428" t="s">
        <v>905</v>
      </c>
      <c r="L428" t="e">
        <f t="shared" si="15"/>
        <v>#N/A</v>
      </c>
    </row>
    <row r="429" spans="1:32">
      <c r="A429">
        <v>1718</v>
      </c>
      <c r="B429" t="s">
        <v>408</v>
      </c>
      <c r="C429">
        <v>1</v>
      </c>
      <c r="D429">
        <v>14</v>
      </c>
      <c r="E429">
        <v>1</v>
      </c>
      <c r="F429">
        <v>0</v>
      </c>
      <c r="G429">
        <v>0</v>
      </c>
      <c r="H429">
        <v>390</v>
      </c>
      <c r="I429">
        <v>2</v>
      </c>
      <c r="J429" t="s">
        <v>858</v>
      </c>
      <c r="L429" t="e">
        <f t="shared" si="15"/>
        <v>#N/A</v>
      </c>
    </row>
    <row r="430" spans="1:32">
      <c r="A430">
        <v>2714</v>
      </c>
      <c r="B430" t="s">
        <v>408</v>
      </c>
      <c r="C430">
        <v>1</v>
      </c>
      <c r="D430">
        <v>6</v>
      </c>
      <c r="E430">
        <v>1</v>
      </c>
      <c r="F430">
        <v>0</v>
      </c>
      <c r="G430">
        <v>0</v>
      </c>
      <c r="H430">
        <v>369</v>
      </c>
      <c r="I430">
        <v>1</v>
      </c>
      <c r="J430" t="s">
        <v>417</v>
      </c>
      <c r="L430">
        <f t="shared" si="15"/>
        <v>55</v>
      </c>
    </row>
    <row r="431" spans="1:32">
      <c r="A431">
        <v>5370</v>
      </c>
      <c r="B431" t="s">
        <v>408</v>
      </c>
      <c r="C431">
        <v>2</v>
      </c>
      <c r="D431">
        <v>9</v>
      </c>
      <c r="E431">
        <v>2</v>
      </c>
      <c r="F431">
        <v>0</v>
      </c>
      <c r="G431">
        <v>0</v>
      </c>
      <c r="H431">
        <v>629</v>
      </c>
      <c r="I431">
        <v>2</v>
      </c>
      <c r="J431" t="s">
        <v>860</v>
      </c>
      <c r="L431" t="e">
        <f t="shared" si="15"/>
        <v>#N/A</v>
      </c>
    </row>
    <row r="432" spans="1:32">
      <c r="A432">
        <v>3547</v>
      </c>
      <c r="B432" t="s">
        <v>408</v>
      </c>
      <c r="C432">
        <v>1</v>
      </c>
      <c r="D432">
        <v>7</v>
      </c>
      <c r="E432">
        <v>1</v>
      </c>
      <c r="F432">
        <v>0</v>
      </c>
      <c r="G432">
        <v>0</v>
      </c>
      <c r="H432">
        <v>314</v>
      </c>
      <c r="I432">
        <v>2</v>
      </c>
      <c r="J432" t="s">
        <v>1002</v>
      </c>
      <c r="L432" t="e">
        <f t="shared" si="15"/>
        <v>#N/A</v>
      </c>
    </row>
    <row r="433" spans="1:12">
      <c r="A433">
        <v>6132</v>
      </c>
      <c r="B433" t="s">
        <v>408</v>
      </c>
      <c r="C433">
        <v>2</v>
      </c>
      <c r="D433">
        <v>9</v>
      </c>
      <c r="E433">
        <v>20</v>
      </c>
      <c r="F433">
        <v>0</v>
      </c>
      <c r="G433">
        <v>0</v>
      </c>
      <c r="H433">
        <v>243</v>
      </c>
      <c r="I433">
        <v>4</v>
      </c>
      <c r="J433" t="s">
        <v>924</v>
      </c>
      <c r="L433" t="e">
        <f t="shared" si="15"/>
        <v>#N/A</v>
      </c>
    </row>
    <row r="434" spans="1:12">
      <c r="A434">
        <v>1054</v>
      </c>
      <c r="B434" t="s">
        <v>871</v>
      </c>
      <c r="C434">
        <v>1</v>
      </c>
      <c r="D434">
        <v>2</v>
      </c>
      <c r="E434">
        <v>1</v>
      </c>
      <c r="F434">
        <v>0</v>
      </c>
      <c r="G434">
        <v>0</v>
      </c>
      <c r="H434">
        <v>342</v>
      </c>
      <c r="I434">
        <v>1</v>
      </c>
      <c r="J434" t="s">
        <v>943</v>
      </c>
      <c r="L434" t="e">
        <f t="shared" si="15"/>
        <v>#N/A</v>
      </c>
    </row>
    <row r="435" spans="1:12">
      <c r="A435">
        <v>1887</v>
      </c>
      <c r="B435" t="s">
        <v>408</v>
      </c>
      <c r="C435">
        <v>2</v>
      </c>
      <c r="D435">
        <v>2</v>
      </c>
      <c r="E435">
        <v>2</v>
      </c>
      <c r="F435">
        <v>0</v>
      </c>
      <c r="G435">
        <v>0</v>
      </c>
      <c r="H435">
        <v>345</v>
      </c>
      <c r="I435">
        <v>2</v>
      </c>
      <c r="J435" t="s">
        <v>619</v>
      </c>
      <c r="L435" t="e">
        <f t="shared" si="15"/>
        <v>#N/A</v>
      </c>
    </row>
    <row r="436" spans="1:12">
      <c r="A436">
        <v>3733</v>
      </c>
      <c r="B436" t="s">
        <v>408</v>
      </c>
      <c r="C436">
        <v>1</v>
      </c>
      <c r="D436">
        <v>4</v>
      </c>
      <c r="E436">
        <v>1</v>
      </c>
      <c r="F436">
        <v>0</v>
      </c>
      <c r="G436">
        <v>0</v>
      </c>
      <c r="H436">
        <v>105</v>
      </c>
      <c r="I436">
        <v>1</v>
      </c>
      <c r="J436" t="s">
        <v>866</v>
      </c>
      <c r="L436">
        <f t="shared" si="15"/>
        <v>45</v>
      </c>
    </row>
    <row r="437" spans="1:12">
      <c r="A437">
        <v>2196</v>
      </c>
      <c r="B437" t="s">
        <v>408</v>
      </c>
      <c r="C437">
        <v>2</v>
      </c>
      <c r="D437">
        <v>5</v>
      </c>
      <c r="E437">
        <v>12</v>
      </c>
      <c r="F437">
        <v>0</v>
      </c>
      <c r="G437">
        <v>0</v>
      </c>
      <c r="H437">
        <v>534</v>
      </c>
      <c r="I437">
        <v>5</v>
      </c>
      <c r="J437" t="s">
        <v>662</v>
      </c>
      <c r="L437">
        <f t="shared" si="15"/>
        <v>52</v>
      </c>
    </row>
    <row r="438" spans="1:12">
      <c r="A438">
        <v>3782</v>
      </c>
      <c r="B438" t="s">
        <v>408</v>
      </c>
      <c r="C438">
        <v>1</v>
      </c>
      <c r="D438">
        <v>30</v>
      </c>
      <c r="E438">
        <v>1</v>
      </c>
      <c r="F438">
        <v>0</v>
      </c>
      <c r="G438">
        <v>0</v>
      </c>
      <c r="H438">
        <v>101</v>
      </c>
      <c r="I438">
        <v>1</v>
      </c>
      <c r="J438" t="s">
        <v>911</v>
      </c>
      <c r="L438" t="e">
        <f t="shared" si="15"/>
        <v>#N/A</v>
      </c>
    </row>
    <row r="439" spans="1:12">
      <c r="A439">
        <v>5442</v>
      </c>
      <c r="B439" t="s">
        <v>408</v>
      </c>
      <c r="C439">
        <v>2</v>
      </c>
      <c r="D439">
        <v>163</v>
      </c>
      <c r="E439">
        <v>20</v>
      </c>
      <c r="F439">
        <v>5</v>
      </c>
      <c r="G439">
        <v>0</v>
      </c>
      <c r="H439">
        <v>523</v>
      </c>
      <c r="I439">
        <v>6</v>
      </c>
      <c r="J439" t="s">
        <v>428</v>
      </c>
      <c r="L439">
        <f t="shared" si="15"/>
        <v>33</v>
      </c>
    </row>
    <row r="440" spans="1:12">
      <c r="A440">
        <v>2147</v>
      </c>
      <c r="B440" t="s">
        <v>408</v>
      </c>
      <c r="C440">
        <v>1</v>
      </c>
      <c r="D440">
        <v>8</v>
      </c>
      <c r="E440">
        <v>6</v>
      </c>
      <c r="F440">
        <v>0</v>
      </c>
      <c r="G440">
        <v>0</v>
      </c>
      <c r="H440">
        <v>521</v>
      </c>
      <c r="I440">
        <v>5</v>
      </c>
      <c r="J440" t="s">
        <v>910</v>
      </c>
      <c r="L440">
        <f t="shared" si="15"/>
        <v>36</v>
      </c>
    </row>
    <row r="441" spans="1:12">
      <c r="A441">
        <v>1532</v>
      </c>
      <c r="B441" t="s">
        <v>408</v>
      </c>
      <c r="C441">
        <v>2</v>
      </c>
      <c r="D441">
        <v>12</v>
      </c>
      <c r="E441">
        <v>2</v>
      </c>
      <c r="F441">
        <v>0</v>
      </c>
      <c r="G441">
        <v>0</v>
      </c>
      <c r="H441">
        <v>444</v>
      </c>
      <c r="I441">
        <v>1</v>
      </c>
      <c r="J441" t="s">
        <v>824</v>
      </c>
      <c r="L441" t="e">
        <f t="shared" si="15"/>
        <v>#N/A</v>
      </c>
    </row>
    <row r="442" spans="1:12">
      <c r="A442">
        <v>4188</v>
      </c>
      <c r="B442" t="s">
        <v>408</v>
      </c>
      <c r="C442">
        <v>2</v>
      </c>
      <c r="D442">
        <v>18</v>
      </c>
      <c r="E442">
        <v>2</v>
      </c>
      <c r="F442">
        <v>0</v>
      </c>
      <c r="G442">
        <v>0</v>
      </c>
      <c r="H442">
        <v>117</v>
      </c>
      <c r="I442">
        <v>1</v>
      </c>
      <c r="J442" t="s">
        <v>837</v>
      </c>
      <c r="L442" t="e">
        <f t="shared" si="15"/>
        <v>#N/A</v>
      </c>
    </row>
    <row r="443" spans="1:12">
      <c r="A443">
        <v>6389</v>
      </c>
      <c r="B443" t="s">
        <v>473</v>
      </c>
      <c r="C443">
        <v>1</v>
      </c>
      <c r="D443">
        <v>4</v>
      </c>
      <c r="E443">
        <v>1</v>
      </c>
      <c r="F443">
        <v>0</v>
      </c>
      <c r="G443">
        <v>0</v>
      </c>
      <c r="H443">
        <v>402</v>
      </c>
      <c r="I443">
        <v>1</v>
      </c>
      <c r="J443" t="s">
        <v>541</v>
      </c>
      <c r="L443">
        <f t="shared" si="15"/>
        <v>21</v>
      </c>
    </row>
    <row r="444" spans="1:12">
      <c r="A444">
        <v>5774</v>
      </c>
      <c r="B444" t="s">
        <v>408</v>
      </c>
      <c r="C444">
        <v>1</v>
      </c>
      <c r="D444">
        <v>19</v>
      </c>
      <c r="E444">
        <v>1</v>
      </c>
      <c r="F444">
        <v>0</v>
      </c>
      <c r="G444">
        <v>0</v>
      </c>
      <c r="H444">
        <v>341</v>
      </c>
      <c r="I444">
        <v>2</v>
      </c>
      <c r="J444" t="s">
        <v>874</v>
      </c>
      <c r="L444" t="e">
        <f t="shared" si="15"/>
        <v>#N/A</v>
      </c>
    </row>
    <row r="445" spans="1:12">
      <c r="A445">
        <v>1483</v>
      </c>
      <c r="B445" t="s">
        <v>408</v>
      </c>
      <c r="C445">
        <v>1</v>
      </c>
      <c r="D445">
        <v>14</v>
      </c>
      <c r="E445">
        <v>1</v>
      </c>
      <c r="F445">
        <v>0</v>
      </c>
      <c r="G445">
        <v>0</v>
      </c>
      <c r="H445">
        <v>355</v>
      </c>
      <c r="I445">
        <v>1</v>
      </c>
      <c r="J445" t="s">
        <v>838</v>
      </c>
      <c r="L445" t="e">
        <f t="shared" si="15"/>
        <v>#N/A</v>
      </c>
    </row>
    <row r="446" spans="1:12">
      <c r="A446">
        <v>5848</v>
      </c>
      <c r="B446" t="s">
        <v>408</v>
      </c>
      <c r="C446">
        <v>2</v>
      </c>
      <c r="D446">
        <v>14</v>
      </c>
      <c r="E446">
        <v>2</v>
      </c>
      <c r="F446">
        <v>0</v>
      </c>
      <c r="G446">
        <v>0</v>
      </c>
      <c r="H446">
        <v>283</v>
      </c>
      <c r="I446">
        <v>2</v>
      </c>
      <c r="J446" t="s">
        <v>766</v>
      </c>
      <c r="L446" t="e">
        <f t="shared" si="15"/>
        <v>#N/A</v>
      </c>
    </row>
    <row r="447" spans="1:12">
      <c r="A447">
        <v>4852</v>
      </c>
      <c r="B447" t="s">
        <v>408</v>
      </c>
      <c r="C447">
        <v>2</v>
      </c>
      <c r="D447">
        <v>2</v>
      </c>
      <c r="E447">
        <v>2</v>
      </c>
      <c r="F447">
        <v>0</v>
      </c>
      <c r="G447">
        <v>0</v>
      </c>
      <c r="H447">
        <v>676</v>
      </c>
      <c r="I447">
        <v>2</v>
      </c>
      <c r="J447" t="s">
        <v>722</v>
      </c>
      <c r="L447" t="e">
        <f t="shared" si="15"/>
        <v>#N/A</v>
      </c>
    </row>
    <row r="448" spans="1:12">
      <c r="A448">
        <v>2528</v>
      </c>
      <c r="B448" t="s">
        <v>408</v>
      </c>
      <c r="C448">
        <v>2</v>
      </c>
      <c r="D448">
        <v>10</v>
      </c>
      <c r="E448">
        <v>2</v>
      </c>
      <c r="F448">
        <v>0</v>
      </c>
      <c r="G448">
        <v>0</v>
      </c>
      <c r="H448">
        <v>354</v>
      </c>
      <c r="I448">
        <v>2</v>
      </c>
      <c r="J448" t="s">
        <v>893</v>
      </c>
      <c r="L448" t="e">
        <f t="shared" si="15"/>
        <v>#N/A</v>
      </c>
    </row>
    <row r="449" spans="1:12">
      <c r="A449">
        <v>3143</v>
      </c>
      <c r="B449" t="s">
        <v>408</v>
      </c>
      <c r="C449">
        <v>1</v>
      </c>
      <c r="D449">
        <v>1</v>
      </c>
      <c r="E449">
        <v>1</v>
      </c>
      <c r="F449">
        <v>0</v>
      </c>
      <c r="G449">
        <v>0</v>
      </c>
      <c r="H449">
        <v>358</v>
      </c>
      <c r="I449">
        <v>2</v>
      </c>
      <c r="J449" t="s">
        <v>716</v>
      </c>
      <c r="L449" t="e">
        <f t="shared" si="15"/>
        <v>#N/A</v>
      </c>
    </row>
    <row r="450" spans="1:12">
      <c r="A450">
        <v>3069</v>
      </c>
      <c r="B450" t="s">
        <v>408</v>
      </c>
      <c r="C450">
        <v>1</v>
      </c>
      <c r="D450">
        <v>85</v>
      </c>
      <c r="E450">
        <v>6</v>
      </c>
      <c r="F450">
        <v>0</v>
      </c>
      <c r="G450">
        <v>0</v>
      </c>
      <c r="H450">
        <v>302</v>
      </c>
      <c r="I450">
        <v>5</v>
      </c>
      <c r="J450" t="s">
        <v>423</v>
      </c>
      <c r="L450">
        <f t="shared" si="15"/>
        <v>32</v>
      </c>
    </row>
    <row r="451" spans="1:12">
      <c r="A451">
        <v>2479</v>
      </c>
      <c r="B451" t="s">
        <v>408</v>
      </c>
      <c r="C451">
        <v>1</v>
      </c>
      <c r="D451">
        <v>15</v>
      </c>
      <c r="E451">
        <v>1</v>
      </c>
      <c r="F451">
        <v>0</v>
      </c>
      <c r="G451">
        <v>0</v>
      </c>
      <c r="H451">
        <v>358</v>
      </c>
      <c r="I451">
        <v>1</v>
      </c>
      <c r="J451" t="s">
        <v>716</v>
      </c>
      <c r="L451" t="e">
        <f t="shared" si="15"/>
        <v>#N/A</v>
      </c>
    </row>
    <row r="452" spans="1:12">
      <c r="A452">
        <v>4778</v>
      </c>
      <c r="B452" t="s">
        <v>408</v>
      </c>
      <c r="C452">
        <v>1</v>
      </c>
      <c r="D452">
        <v>4</v>
      </c>
      <c r="E452">
        <v>13</v>
      </c>
      <c r="F452">
        <v>0</v>
      </c>
      <c r="G452">
        <v>0</v>
      </c>
      <c r="H452">
        <v>655</v>
      </c>
      <c r="I452">
        <v>7</v>
      </c>
      <c r="J452" t="s">
        <v>1066</v>
      </c>
      <c r="L452" t="e">
        <f t="shared" ref="L452:L515" si="16">VLOOKUP($J452,$AA$3:$AB$127,2,FALSE)</f>
        <v>#N/A</v>
      </c>
    </row>
    <row r="453" spans="1:12">
      <c r="A453">
        <v>2073</v>
      </c>
      <c r="B453" t="s">
        <v>408</v>
      </c>
      <c r="C453">
        <v>1</v>
      </c>
      <c r="D453">
        <v>96</v>
      </c>
      <c r="E453">
        <v>1</v>
      </c>
      <c r="F453">
        <v>2</v>
      </c>
      <c r="G453">
        <v>0</v>
      </c>
      <c r="H453">
        <v>523</v>
      </c>
      <c r="I453">
        <v>1</v>
      </c>
      <c r="J453" t="s">
        <v>428</v>
      </c>
      <c r="L453">
        <f t="shared" si="16"/>
        <v>33</v>
      </c>
    </row>
    <row r="454" spans="1:12">
      <c r="A454">
        <v>5393</v>
      </c>
      <c r="B454" t="s">
        <v>408</v>
      </c>
      <c r="C454">
        <v>2</v>
      </c>
      <c r="D454">
        <v>10</v>
      </c>
      <c r="E454">
        <v>2</v>
      </c>
      <c r="F454">
        <v>0</v>
      </c>
      <c r="G454">
        <v>0</v>
      </c>
      <c r="H454">
        <v>631</v>
      </c>
      <c r="I454">
        <v>2</v>
      </c>
      <c r="J454" t="s">
        <v>951</v>
      </c>
      <c r="L454" t="e">
        <f t="shared" si="16"/>
        <v>#N/A</v>
      </c>
    </row>
    <row r="455" spans="1:12">
      <c r="A455">
        <v>487</v>
      </c>
      <c r="B455" t="s">
        <v>408</v>
      </c>
      <c r="C455">
        <v>1</v>
      </c>
      <c r="D455">
        <v>11</v>
      </c>
      <c r="E455">
        <v>1</v>
      </c>
      <c r="F455">
        <v>0</v>
      </c>
      <c r="G455">
        <v>0</v>
      </c>
      <c r="H455">
        <v>446</v>
      </c>
      <c r="I455">
        <v>3</v>
      </c>
      <c r="J455" t="s">
        <v>470</v>
      </c>
      <c r="L455">
        <f t="shared" si="16"/>
        <v>22</v>
      </c>
    </row>
    <row r="456" spans="1:12">
      <c r="A456">
        <v>2737</v>
      </c>
      <c r="B456" t="s">
        <v>408</v>
      </c>
      <c r="C456">
        <v>1</v>
      </c>
      <c r="D456">
        <v>14</v>
      </c>
      <c r="E456">
        <v>19</v>
      </c>
      <c r="F456">
        <v>0</v>
      </c>
      <c r="G456">
        <v>0</v>
      </c>
      <c r="H456">
        <v>139</v>
      </c>
      <c r="I456">
        <v>6</v>
      </c>
      <c r="J456" t="s">
        <v>689</v>
      </c>
      <c r="L456" t="e">
        <f t="shared" si="16"/>
        <v>#N/A</v>
      </c>
    </row>
    <row r="457" spans="1:12">
      <c r="A457">
        <v>3192</v>
      </c>
      <c r="B457" t="s">
        <v>408</v>
      </c>
      <c r="C457">
        <v>1</v>
      </c>
      <c r="D457">
        <v>8</v>
      </c>
      <c r="E457">
        <v>1</v>
      </c>
      <c r="F457">
        <v>0</v>
      </c>
      <c r="G457">
        <v>0</v>
      </c>
      <c r="H457">
        <v>350</v>
      </c>
      <c r="I457">
        <v>2</v>
      </c>
      <c r="J457" t="s">
        <v>713</v>
      </c>
      <c r="L457" t="e">
        <f t="shared" si="16"/>
        <v>#N/A</v>
      </c>
    </row>
    <row r="458" spans="1:12">
      <c r="A458">
        <v>5084</v>
      </c>
      <c r="B458" t="s">
        <v>408</v>
      </c>
      <c r="C458">
        <v>1</v>
      </c>
      <c r="D458">
        <v>37</v>
      </c>
      <c r="E458">
        <v>13</v>
      </c>
      <c r="F458">
        <v>0</v>
      </c>
      <c r="G458">
        <v>0</v>
      </c>
      <c r="H458">
        <v>535</v>
      </c>
      <c r="I458">
        <v>7</v>
      </c>
      <c r="J458" t="s">
        <v>514</v>
      </c>
      <c r="L458">
        <f t="shared" si="16"/>
        <v>45</v>
      </c>
    </row>
    <row r="459" spans="1:12">
      <c r="A459">
        <v>2173</v>
      </c>
      <c r="B459" t="s">
        <v>408</v>
      </c>
      <c r="C459">
        <v>1</v>
      </c>
      <c r="D459">
        <v>36</v>
      </c>
      <c r="E459">
        <v>1</v>
      </c>
      <c r="F459">
        <v>0</v>
      </c>
      <c r="G459">
        <v>0</v>
      </c>
      <c r="H459">
        <v>522</v>
      </c>
      <c r="I459">
        <v>2</v>
      </c>
      <c r="J459" t="s">
        <v>445</v>
      </c>
      <c r="L459">
        <f t="shared" si="16"/>
        <v>37</v>
      </c>
    </row>
    <row r="460" spans="1:12">
      <c r="A460">
        <v>1171</v>
      </c>
      <c r="B460" t="s">
        <v>408</v>
      </c>
      <c r="C460">
        <v>1</v>
      </c>
      <c r="D460">
        <v>35</v>
      </c>
      <c r="E460">
        <v>16</v>
      </c>
      <c r="F460">
        <v>4</v>
      </c>
      <c r="G460">
        <v>0</v>
      </c>
      <c r="H460">
        <v>523</v>
      </c>
      <c r="I460">
        <v>4</v>
      </c>
      <c r="J460" t="s">
        <v>428</v>
      </c>
      <c r="L460">
        <f t="shared" si="16"/>
        <v>33</v>
      </c>
    </row>
    <row r="461" spans="1:12">
      <c r="A461">
        <v>2837</v>
      </c>
      <c r="B461" t="s">
        <v>408</v>
      </c>
      <c r="C461">
        <v>1</v>
      </c>
      <c r="D461">
        <v>64</v>
      </c>
      <c r="E461">
        <v>14</v>
      </c>
      <c r="F461">
        <v>3</v>
      </c>
      <c r="G461">
        <v>0</v>
      </c>
      <c r="H461">
        <v>534</v>
      </c>
      <c r="I461">
        <v>8</v>
      </c>
      <c r="J461" t="s">
        <v>662</v>
      </c>
      <c r="L461">
        <f t="shared" si="16"/>
        <v>52</v>
      </c>
    </row>
    <row r="462" spans="1:12">
      <c r="A462">
        <v>3335</v>
      </c>
      <c r="B462" t="s">
        <v>408</v>
      </c>
      <c r="C462">
        <v>1</v>
      </c>
      <c r="D462">
        <v>6</v>
      </c>
      <c r="E462">
        <v>12</v>
      </c>
      <c r="F462">
        <v>0</v>
      </c>
      <c r="G462">
        <v>0</v>
      </c>
      <c r="H462">
        <v>571</v>
      </c>
      <c r="I462">
        <v>5</v>
      </c>
      <c r="J462" t="s">
        <v>784</v>
      </c>
      <c r="L462">
        <f t="shared" si="16"/>
        <v>51</v>
      </c>
    </row>
    <row r="463" spans="1:12">
      <c r="A463">
        <v>507</v>
      </c>
      <c r="B463" t="s">
        <v>408</v>
      </c>
      <c r="C463">
        <v>1</v>
      </c>
      <c r="D463">
        <v>10</v>
      </c>
      <c r="E463">
        <v>1</v>
      </c>
      <c r="F463">
        <v>0</v>
      </c>
      <c r="G463">
        <v>0</v>
      </c>
      <c r="H463">
        <v>425</v>
      </c>
      <c r="I463">
        <v>1</v>
      </c>
      <c r="J463" t="s">
        <v>769</v>
      </c>
      <c r="L463" t="e">
        <f t="shared" si="16"/>
        <v>#N/A</v>
      </c>
    </row>
    <row r="464" spans="1:12">
      <c r="A464">
        <v>181</v>
      </c>
      <c r="B464" t="s">
        <v>408</v>
      </c>
      <c r="C464">
        <v>1</v>
      </c>
      <c r="D464">
        <v>13</v>
      </c>
      <c r="E464">
        <v>1</v>
      </c>
      <c r="F464">
        <v>0</v>
      </c>
      <c r="G464">
        <v>0</v>
      </c>
      <c r="H464">
        <v>437</v>
      </c>
      <c r="I464">
        <v>1</v>
      </c>
      <c r="J464" t="s">
        <v>914</v>
      </c>
      <c r="L464" t="e">
        <f t="shared" si="16"/>
        <v>#N/A</v>
      </c>
    </row>
    <row r="465" spans="1:12">
      <c r="A465">
        <v>4094</v>
      </c>
      <c r="B465" t="s">
        <v>408</v>
      </c>
      <c r="C465">
        <v>2</v>
      </c>
      <c r="D465">
        <v>8</v>
      </c>
      <c r="E465">
        <v>2</v>
      </c>
      <c r="F465">
        <v>0</v>
      </c>
      <c r="G465">
        <v>0</v>
      </c>
      <c r="H465">
        <v>128</v>
      </c>
      <c r="I465">
        <v>2</v>
      </c>
      <c r="J465" t="s">
        <v>873</v>
      </c>
      <c r="L465" t="e">
        <f t="shared" si="16"/>
        <v>#N/A</v>
      </c>
    </row>
    <row r="466" spans="1:12">
      <c r="A466">
        <v>2594</v>
      </c>
      <c r="B466" t="s">
        <v>408</v>
      </c>
      <c r="C466">
        <v>2</v>
      </c>
      <c r="D466">
        <v>4</v>
      </c>
      <c r="E466">
        <v>2</v>
      </c>
      <c r="F466">
        <v>0</v>
      </c>
      <c r="G466">
        <v>0</v>
      </c>
      <c r="H466">
        <v>358</v>
      </c>
      <c r="I466">
        <v>1</v>
      </c>
      <c r="J466" t="s">
        <v>716</v>
      </c>
      <c r="L466" t="e">
        <f t="shared" si="16"/>
        <v>#N/A</v>
      </c>
    </row>
    <row r="467" spans="1:12">
      <c r="A467">
        <v>4758</v>
      </c>
      <c r="B467" t="s">
        <v>408</v>
      </c>
      <c r="C467">
        <v>2</v>
      </c>
      <c r="D467">
        <v>2</v>
      </c>
      <c r="E467">
        <v>56</v>
      </c>
      <c r="F467">
        <v>0</v>
      </c>
      <c r="G467">
        <v>0</v>
      </c>
      <c r="H467">
        <v>685</v>
      </c>
      <c r="I467">
        <v>8</v>
      </c>
      <c r="J467" t="s">
        <v>603</v>
      </c>
      <c r="L467" t="e">
        <f t="shared" si="16"/>
        <v>#N/A</v>
      </c>
    </row>
    <row r="468" spans="1:12">
      <c r="A468">
        <v>679</v>
      </c>
      <c r="B468" t="s">
        <v>408</v>
      </c>
      <c r="C468">
        <v>1</v>
      </c>
      <c r="D468">
        <v>17</v>
      </c>
      <c r="E468">
        <v>1</v>
      </c>
      <c r="F468">
        <v>0</v>
      </c>
      <c r="G468">
        <v>0</v>
      </c>
      <c r="H468">
        <v>402</v>
      </c>
      <c r="I468">
        <v>1</v>
      </c>
      <c r="J468" t="s">
        <v>541</v>
      </c>
      <c r="L468">
        <f t="shared" si="16"/>
        <v>21</v>
      </c>
    </row>
    <row r="469" spans="1:12">
      <c r="A469">
        <v>750</v>
      </c>
      <c r="B469" t="s">
        <v>408</v>
      </c>
      <c r="C469">
        <v>1</v>
      </c>
      <c r="D469">
        <v>12</v>
      </c>
      <c r="E469">
        <v>0</v>
      </c>
      <c r="F469">
        <v>1</v>
      </c>
      <c r="G469">
        <v>0</v>
      </c>
      <c r="H469">
        <v>418</v>
      </c>
      <c r="I469">
        <v>1</v>
      </c>
      <c r="J469" t="s">
        <v>659</v>
      </c>
      <c r="L469" t="e">
        <f t="shared" si="16"/>
        <v>#N/A</v>
      </c>
    </row>
    <row r="470" spans="1:12">
      <c r="A470">
        <v>673</v>
      </c>
      <c r="B470" t="s">
        <v>408</v>
      </c>
      <c r="C470">
        <v>1</v>
      </c>
      <c r="D470">
        <v>11</v>
      </c>
      <c r="E470">
        <v>1</v>
      </c>
      <c r="F470">
        <v>0</v>
      </c>
      <c r="G470">
        <v>0</v>
      </c>
      <c r="H470">
        <v>402</v>
      </c>
      <c r="I470">
        <v>2</v>
      </c>
      <c r="J470" t="s">
        <v>541</v>
      </c>
      <c r="L470">
        <f t="shared" si="16"/>
        <v>21</v>
      </c>
    </row>
    <row r="471" spans="1:12">
      <c r="A471">
        <v>5250</v>
      </c>
      <c r="B471" t="s">
        <v>408</v>
      </c>
      <c r="C471">
        <v>2</v>
      </c>
      <c r="D471">
        <v>171</v>
      </c>
      <c r="E471">
        <v>2</v>
      </c>
      <c r="F471">
        <v>0</v>
      </c>
      <c r="G471">
        <v>0</v>
      </c>
      <c r="H471">
        <v>302</v>
      </c>
      <c r="I471">
        <v>2</v>
      </c>
      <c r="J471" t="s">
        <v>423</v>
      </c>
      <c r="L471">
        <f t="shared" si="16"/>
        <v>32</v>
      </c>
    </row>
    <row r="472" spans="1:12">
      <c r="A472">
        <v>6009</v>
      </c>
      <c r="B472" t="s">
        <v>408</v>
      </c>
      <c r="C472">
        <v>2</v>
      </c>
      <c r="D472">
        <v>18</v>
      </c>
      <c r="E472">
        <v>4</v>
      </c>
      <c r="F472">
        <v>0</v>
      </c>
      <c r="G472">
        <v>0</v>
      </c>
      <c r="H472">
        <v>382</v>
      </c>
      <c r="I472">
        <v>2</v>
      </c>
      <c r="J472" t="s">
        <v>845</v>
      </c>
      <c r="L472">
        <f t="shared" si="16"/>
        <v>12</v>
      </c>
    </row>
    <row r="473" spans="1:12">
      <c r="A473">
        <v>4592</v>
      </c>
      <c r="B473" t="s">
        <v>408</v>
      </c>
      <c r="C473">
        <v>1</v>
      </c>
      <c r="D473">
        <v>3</v>
      </c>
      <c r="E473">
        <v>16</v>
      </c>
      <c r="F473">
        <v>0</v>
      </c>
      <c r="G473">
        <v>0</v>
      </c>
      <c r="H473">
        <v>149</v>
      </c>
      <c r="I473">
        <v>4</v>
      </c>
      <c r="J473" t="s">
        <v>642</v>
      </c>
      <c r="L473" t="e">
        <f t="shared" si="16"/>
        <v>#N/A</v>
      </c>
    </row>
    <row r="474" spans="1:12">
      <c r="A474">
        <v>4829</v>
      </c>
      <c r="B474" t="s">
        <v>408</v>
      </c>
      <c r="C474">
        <v>2</v>
      </c>
      <c r="D474">
        <v>7</v>
      </c>
      <c r="E474">
        <v>2</v>
      </c>
      <c r="F474">
        <v>0</v>
      </c>
      <c r="G474">
        <v>0</v>
      </c>
      <c r="H474">
        <v>415</v>
      </c>
      <c r="I474">
        <v>2</v>
      </c>
      <c r="J474" t="s">
        <v>819</v>
      </c>
      <c r="L474" t="e">
        <f t="shared" si="16"/>
        <v>#N/A</v>
      </c>
    </row>
    <row r="475" spans="1:12">
      <c r="A475">
        <v>1930</v>
      </c>
      <c r="B475" t="s">
        <v>408</v>
      </c>
      <c r="C475">
        <v>2</v>
      </c>
      <c r="D475">
        <v>20</v>
      </c>
      <c r="E475">
        <v>2</v>
      </c>
      <c r="F475">
        <v>0</v>
      </c>
      <c r="G475">
        <v>0</v>
      </c>
      <c r="H475">
        <v>339</v>
      </c>
      <c r="I475">
        <v>1</v>
      </c>
      <c r="J475" t="s">
        <v>462</v>
      </c>
      <c r="L475" t="e">
        <f t="shared" si="16"/>
        <v>#N/A</v>
      </c>
    </row>
    <row r="476" spans="1:12">
      <c r="A476">
        <v>2428</v>
      </c>
      <c r="B476" t="s">
        <v>390</v>
      </c>
      <c r="C476">
        <v>1</v>
      </c>
      <c r="D476">
        <v>52</v>
      </c>
      <c r="E476">
        <v>1</v>
      </c>
      <c r="F476">
        <v>0</v>
      </c>
      <c r="G476">
        <v>0</v>
      </c>
      <c r="H476">
        <v>330</v>
      </c>
      <c r="I476">
        <v>1</v>
      </c>
      <c r="J476" t="s">
        <v>830</v>
      </c>
      <c r="L476">
        <f t="shared" si="16"/>
        <v>32</v>
      </c>
    </row>
    <row r="477" spans="1:12">
      <c r="A477">
        <v>2671</v>
      </c>
      <c r="B477" t="s">
        <v>408</v>
      </c>
      <c r="C477">
        <v>1</v>
      </c>
      <c r="D477">
        <v>51</v>
      </c>
      <c r="E477">
        <v>10</v>
      </c>
      <c r="F477">
        <v>0</v>
      </c>
      <c r="G477">
        <v>0</v>
      </c>
      <c r="H477">
        <v>321</v>
      </c>
      <c r="I477">
        <v>7</v>
      </c>
      <c r="J477" t="s">
        <v>714</v>
      </c>
      <c r="L477">
        <f t="shared" si="16"/>
        <v>52</v>
      </c>
    </row>
    <row r="478" spans="1:12">
      <c r="A478">
        <v>2665</v>
      </c>
      <c r="B478" t="s">
        <v>408</v>
      </c>
      <c r="C478">
        <v>1</v>
      </c>
      <c r="D478">
        <v>3</v>
      </c>
      <c r="E478">
        <v>8</v>
      </c>
      <c r="F478">
        <v>0</v>
      </c>
      <c r="G478">
        <v>0</v>
      </c>
      <c r="H478">
        <v>468</v>
      </c>
      <c r="I478">
        <v>4</v>
      </c>
      <c r="J478" t="s">
        <v>1049</v>
      </c>
      <c r="L478" t="e">
        <f t="shared" si="16"/>
        <v>#N/A</v>
      </c>
    </row>
    <row r="479" spans="1:12">
      <c r="A479">
        <v>15</v>
      </c>
      <c r="B479" t="s">
        <v>408</v>
      </c>
      <c r="C479">
        <v>3</v>
      </c>
      <c r="D479">
        <v>20</v>
      </c>
      <c r="E479">
        <v>3</v>
      </c>
      <c r="F479">
        <v>0</v>
      </c>
      <c r="G479">
        <v>0</v>
      </c>
      <c r="H479">
        <v>446</v>
      </c>
      <c r="I479">
        <v>1</v>
      </c>
      <c r="J479" t="s">
        <v>470</v>
      </c>
      <c r="L479">
        <f t="shared" si="16"/>
        <v>22</v>
      </c>
    </row>
    <row r="480" spans="1:12">
      <c r="A480">
        <v>9</v>
      </c>
      <c r="B480" t="s">
        <v>408</v>
      </c>
      <c r="C480">
        <v>1</v>
      </c>
      <c r="D480">
        <v>38</v>
      </c>
      <c r="E480">
        <v>1</v>
      </c>
      <c r="F480">
        <v>0</v>
      </c>
      <c r="G480">
        <v>0</v>
      </c>
      <c r="H480">
        <v>429</v>
      </c>
      <c r="I480">
        <v>1</v>
      </c>
      <c r="J480" t="s">
        <v>739</v>
      </c>
      <c r="L480" t="e">
        <f t="shared" si="16"/>
        <v>#N/A</v>
      </c>
    </row>
    <row r="481" spans="1:12">
      <c r="A481">
        <v>3092</v>
      </c>
      <c r="B481" t="s">
        <v>408</v>
      </c>
      <c r="C481">
        <v>1</v>
      </c>
      <c r="D481">
        <v>22</v>
      </c>
      <c r="E481">
        <v>4</v>
      </c>
      <c r="F481">
        <v>0</v>
      </c>
      <c r="G481">
        <v>0</v>
      </c>
      <c r="H481">
        <v>375</v>
      </c>
      <c r="I481">
        <v>2</v>
      </c>
      <c r="J481" t="s">
        <v>721</v>
      </c>
      <c r="L481" t="e">
        <f t="shared" si="16"/>
        <v>#N/A</v>
      </c>
    </row>
    <row r="482" spans="1:12">
      <c r="A482">
        <v>5256</v>
      </c>
      <c r="B482" t="s">
        <v>408</v>
      </c>
      <c r="C482">
        <v>2</v>
      </c>
      <c r="D482">
        <v>137</v>
      </c>
      <c r="E482">
        <v>2</v>
      </c>
      <c r="F482">
        <v>0</v>
      </c>
      <c r="G482">
        <v>0</v>
      </c>
      <c r="H482">
        <v>302</v>
      </c>
      <c r="I482">
        <v>2</v>
      </c>
      <c r="J482" t="s">
        <v>423</v>
      </c>
      <c r="L482">
        <f t="shared" si="16"/>
        <v>32</v>
      </c>
    </row>
    <row r="483" spans="1:12">
      <c r="A483">
        <v>3478</v>
      </c>
      <c r="B483" t="s">
        <v>408</v>
      </c>
      <c r="C483">
        <v>1</v>
      </c>
      <c r="D483">
        <v>9</v>
      </c>
      <c r="E483">
        <v>26</v>
      </c>
      <c r="F483">
        <v>0</v>
      </c>
      <c r="G483">
        <v>0</v>
      </c>
      <c r="H483">
        <v>518</v>
      </c>
      <c r="I483">
        <v>8</v>
      </c>
      <c r="J483" t="s">
        <v>684</v>
      </c>
      <c r="L483" t="e">
        <f t="shared" si="16"/>
        <v>#N/A</v>
      </c>
    </row>
    <row r="484" spans="1:12">
      <c r="A484">
        <v>5107</v>
      </c>
      <c r="B484" t="s">
        <v>408</v>
      </c>
      <c r="C484">
        <v>1</v>
      </c>
      <c r="D484">
        <v>30</v>
      </c>
      <c r="E484">
        <v>16</v>
      </c>
      <c r="F484">
        <v>0</v>
      </c>
      <c r="G484">
        <v>0</v>
      </c>
      <c r="H484">
        <v>170</v>
      </c>
      <c r="I484">
        <v>7</v>
      </c>
      <c r="J484" t="s">
        <v>880</v>
      </c>
      <c r="L484" t="e">
        <f t="shared" si="16"/>
        <v>#N/A</v>
      </c>
    </row>
    <row r="485" spans="1:12">
      <c r="A485">
        <v>1314</v>
      </c>
      <c r="B485" t="s">
        <v>408</v>
      </c>
      <c r="C485">
        <v>1</v>
      </c>
      <c r="D485">
        <v>10</v>
      </c>
      <c r="E485">
        <v>18</v>
      </c>
      <c r="F485">
        <v>0</v>
      </c>
      <c r="G485">
        <v>0</v>
      </c>
      <c r="H485">
        <v>533</v>
      </c>
      <c r="I485">
        <v>4</v>
      </c>
      <c r="J485" t="s">
        <v>637</v>
      </c>
      <c r="L485">
        <f t="shared" si="16"/>
        <v>35</v>
      </c>
    </row>
    <row r="486" spans="1:12">
      <c r="A486">
        <v>607</v>
      </c>
      <c r="B486" t="s">
        <v>408</v>
      </c>
      <c r="C486">
        <v>2</v>
      </c>
      <c r="D486">
        <v>16</v>
      </c>
      <c r="E486">
        <v>30</v>
      </c>
      <c r="F486">
        <v>0</v>
      </c>
      <c r="G486">
        <v>0</v>
      </c>
      <c r="H486">
        <v>530</v>
      </c>
      <c r="I486">
        <v>7</v>
      </c>
      <c r="J486" t="s">
        <v>933</v>
      </c>
      <c r="L486" t="e">
        <f t="shared" si="16"/>
        <v>#N/A</v>
      </c>
    </row>
    <row r="487" spans="1:12">
      <c r="A487">
        <v>1271</v>
      </c>
      <c r="B487" t="s">
        <v>408</v>
      </c>
      <c r="C487">
        <v>1</v>
      </c>
      <c r="D487">
        <v>4</v>
      </c>
      <c r="E487">
        <v>1</v>
      </c>
      <c r="F487">
        <v>0</v>
      </c>
      <c r="G487">
        <v>0</v>
      </c>
      <c r="H487">
        <v>513</v>
      </c>
      <c r="I487">
        <v>1</v>
      </c>
      <c r="J487" t="s">
        <v>640</v>
      </c>
      <c r="L487">
        <f t="shared" si="16"/>
        <v>35</v>
      </c>
    </row>
    <row r="488" spans="1:12">
      <c r="A488">
        <v>1320</v>
      </c>
      <c r="B488" t="s">
        <v>408</v>
      </c>
      <c r="C488">
        <v>1</v>
      </c>
      <c r="D488">
        <v>6</v>
      </c>
      <c r="E488">
        <v>16</v>
      </c>
      <c r="F488">
        <v>0</v>
      </c>
      <c r="G488">
        <v>0</v>
      </c>
      <c r="H488">
        <v>573</v>
      </c>
      <c r="I488">
        <v>5</v>
      </c>
      <c r="J488" t="s">
        <v>649</v>
      </c>
      <c r="L488" t="e">
        <f t="shared" si="16"/>
        <v>#N/A</v>
      </c>
    </row>
    <row r="489" spans="1:12">
      <c r="A489">
        <v>4609</v>
      </c>
      <c r="B489" t="s">
        <v>408</v>
      </c>
      <c r="C489">
        <v>1</v>
      </c>
      <c r="D489">
        <v>5</v>
      </c>
      <c r="E489">
        <v>25</v>
      </c>
      <c r="F489">
        <v>0</v>
      </c>
      <c r="G489">
        <v>0</v>
      </c>
      <c r="H489">
        <v>693</v>
      </c>
      <c r="I489">
        <v>9</v>
      </c>
      <c r="J489" t="s">
        <v>1028</v>
      </c>
      <c r="L489" t="e">
        <f t="shared" si="16"/>
        <v>#N/A</v>
      </c>
    </row>
    <row r="490" spans="1:12">
      <c r="A490">
        <v>158</v>
      </c>
      <c r="B490" t="s">
        <v>408</v>
      </c>
      <c r="C490">
        <v>1</v>
      </c>
      <c r="D490">
        <v>10</v>
      </c>
      <c r="E490">
        <v>1</v>
      </c>
      <c r="F490">
        <v>0</v>
      </c>
      <c r="G490">
        <v>0</v>
      </c>
      <c r="H490">
        <v>435</v>
      </c>
      <c r="I490">
        <v>2</v>
      </c>
      <c r="J490" t="s">
        <v>850</v>
      </c>
      <c r="L490" t="e">
        <f t="shared" si="16"/>
        <v>#N/A</v>
      </c>
    </row>
    <row r="491" spans="1:12">
      <c r="A491">
        <v>4443</v>
      </c>
      <c r="B491" t="s">
        <v>408</v>
      </c>
      <c r="C491">
        <v>2</v>
      </c>
      <c r="D491">
        <v>7</v>
      </c>
      <c r="E491">
        <v>2</v>
      </c>
      <c r="F491">
        <v>156</v>
      </c>
      <c r="G491">
        <v>0</v>
      </c>
      <c r="H491">
        <v>151</v>
      </c>
      <c r="I491">
        <v>1</v>
      </c>
      <c r="J491" t="s">
        <v>863</v>
      </c>
      <c r="L491">
        <f t="shared" si="16"/>
        <v>12</v>
      </c>
    </row>
    <row r="492" spans="1:12">
      <c r="A492">
        <v>822</v>
      </c>
      <c r="B492" t="s">
        <v>408</v>
      </c>
      <c r="C492">
        <v>2</v>
      </c>
      <c r="D492">
        <v>4</v>
      </c>
      <c r="E492">
        <v>2</v>
      </c>
      <c r="F492">
        <v>0</v>
      </c>
      <c r="G492">
        <v>0</v>
      </c>
      <c r="H492">
        <v>399</v>
      </c>
      <c r="I492">
        <v>2</v>
      </c>
      <c r="J492" t="s">
        <v>995</v>
      </c>
      <c r="L492" t="e">
        <f t="shared" si="16"/>
        <v>#N/A</v>
      </c>
    </row>
    <row r="493" spans="1:12">
      <c r="A493">
        <v>3976</v>
      </c>
      <c r="B493" t="s">
        <v>408</v>
      </c>
      <c r="C493">
        <v>2</v>
      </c>
      <c r="D493">
        <v>8</v>
      </c>
      <c r="E493">
        <v>2</v>
      </c>
      <c r="F493">
        <v>0</v>
      </c>
      <c r="G493">
        <v>0</v>
      </c>
      <c r="H493">
        <v>260</v>
      </c>
      <c r="I493">
        <v>2</v>
      </c>
      <c r="J493" t="s">
        <v>1027</v>
      </c>
      <c r="L493" t="e">
        <f t="shared" si="16"/>
        <v>#N/A</v>
      </c>
    </row>
    <row r="494" spans="1:12">
      <c r="A494">
        <v>773</v>
      </c>
      <c r="B494" t="s">
        <v>408</v>
      </c>
      <c r="C494">
        <v>2</v>
      </c>
      <c r="D494">
        <v>22</v>
      </c>
      <c r="E494">
        <v>2</v>
      </c>
      <c r="F494">
        <v>0</v>
      </c>
      <c r="G494">
        <v>0</v>
      </c>
      <c r="H494">
        <v>418</v>
      </c>
      <c r="I494">
        <v>1</v>
      </c>
      <c r="J494" t="s">
        <v>659</v>
      </c>
      <c r="L494" t="e">
        <f t="shared" si="16"/>
        <v>#N/A</v>
      </c>
    </row>
    <row r="495" spans="1:12">
      <c r="A495">
        <v>656</v>
      </c>
      <c r="B495" t="s">
        <v>408</v>
      </c>
      <c r="C495">
        <v>1</v>
      </c>
      <c r="D495">
        <v>42</v>
      </c>
      <c r="E495">
        <v>2</v>
      </c>
      <c r="F495">
        <v>0</v>
      </c>
      <c r="G495">
        <v>0</v>
      </c>
      <c r="H495">
        <v>438</v>
      </c>
      <c r="I495">
        <v>1</v>
      </c>
      <c r="J495" t="s">
        <v>703</v>
      </c>
      <c r="L495">
        <f t="shared" si="16"/>
        <v>21</v>
      </c>
    </row>
    <row r="496" spans="1:12">
      <c r="A496">
        <v>650</v>
      </c>
      <c r="B496" t="s">
        <v>408</v>
      </c>
      <c r="C496">
        <v>2</v>
      </c>
      <c r="D496">
        <v>32</v>
      </c>
      <c r="E496">
        <v>2</v>
      </c>
      <c r="F496">
        <v>0</v>
      </c>
      <c r="G496">
        <v>0</v>
      </c>
      <c r="H496">
        <v>438</v>
      </c>
      <c r="I496">
        <v>1</v>
      </c>
      <c r="J496" t="s">
        <v>703</v>
      </c>
      <c r="L496">
        <f t="shared" si="16"/>
        <v>21</v>
      </c>
    </row>
    <row r="497" spans="1:12">
      <c r="A497">
        <v>2814</v>
      </c>
      <c r="B497" t="s">
        <v>408</v>
      </c>
      <c r="C497">
        <v>1</v>
      </c>
      <c r="D497">
        <v>18</v>
      </c>
      <c r="E497">
        <v>24</v>
      </c>
      <c r="F497">
        <v>0</v>
      </c>
      <c r="G497">
        <v>0</v>
      </c>
      <c r="H497">
        <v>571</v>
      </c>
      <c r="I497">
        <v>7</v>
      </c>
      <c r="J497" t="s">
        <v>784</v>
      </c>
      <c r="L497">
        <f t="shared" si="16"/>
        <v>51</v>
      </c>
    </row>
    <row r="498" spans="1:12">
      <c r="A498">
        <v>3312</v>
      </c>
      <c r="B498" t="s">
        <v>408</v>
      </c>
      <c r="C498">
        <v>1</v>
      </c>
      <c r="D498">
        <v>8</v>
      </c>
      <c r="E498">
        <v>10</v>
      </c>
      <c r="F498">
        <v>0</v>
      </c>
      <c r="G498">
        <v>0</v>
      </c>
      <c r="H498">
        <v>146</v>
      </c>
      <c r="I498">
        <v>5</v>
      </c>
      <c r="J498" t="s">
        <v>1026</v>
      </c>
      <c r="L498" t="e">
        <f t="shared" si="16"/>
        <v>#N/A</v>
      </c>
    </row>
    <row r="499" spans="1:12">
      <c r="A499">
        <v>109</v>
      </c>
      <c r="B499" t="s">
        <v>408</v>
      </c>
      <c r="C499">
        <v>2</v>
      </c>
      <c r="D499">
        <v>15</v>
      </c>
      <c r="E499">
        <v>2</v>
      </c>
      <c r="F499">
        <v>0</v>
      </c>
      <c r="G499">
        <v>0</v>
      </c>
      <c r="H499">
        <v>443</v>
      </c>
      <c r="I499">
        <v>2</v>
      </c>
      <c r="J499" t="s">
        <v>831</v>
      </c>
      <c r="L499" t="e">
        <f t="shared" si="16"/>
        <v>#N/A</v>
      </c>
    </row>
    <row r="500" spans="1:12">
      <c r="A500">
        <v>1148</v>
      </c>
      <c r="B500" t="s">
        <v>408</v>
      </c>
      <c r="C500">
        <v>2</v>
      </c>
      <c r="D500">
        <v>6</v>
      </c>
      <c r="E500">
        <v>12</v>
      </c>
      <c r="F500">
        <v>0</v>
      </c>
      <c r="G500">
        <v>0</v>
      </c>
      <c r="H500">
        <v>322</v>
      </c>
      <c r="I500">
        <v>4</v>
      </c>
      <c r="J500" t="s">
        <v>815</v>
      </c>
      <c r="L500">
        <f t="shared" si="16"/>
        <v>31</v>
      </c>
    </row>
    <row r="501" spans="1:12">
      <c r="A501">
        <v>6109</v>
      </c>
      <c r="B501" t="s">
        <v>408</v>
      </c>
      <c r="C501">
        <v>1</v>
      </c>
      <c r="D501">
        <v>10</v>
      </c>
      <c r="E501">
        <v>14</v>
      </c>
      <c r="F501">
        <v>0</v>
      </c>
      <c r="G501">
        <v>0</v>
      </c>
      <c r="H501">
        <v>233</v>
      </c>
      <c r="I501">
        <v>6</v>
      </c>
      <c r="J501" t="s">
        <v>916</v>
      </c>
      <c r="L501" t="e">
        <f t="shared" si="16"/>
        <v>#N/A</v>
      </c>
    </row>
    <row r="502" spans="1:12">
      <c r="A502">
        <v>1812</v>
      </c>
      <c r="B502" t="s">
        <v>408</v>
      </c>
      <c r="C502">
        <v>2</v>
      </c>
      <c r="D502">
        <v>40</v>
      </c>
      <c r="E502">
        <v>2</v>
      </c>
      <c r="F502">
        <v>0</v>
      </c>
      <c r="G502">
        <v>0</v>
      </c>
      <c r="H502">
        <v>330</v>
      </c>
      <c r="I502">
        <v>1</v>
      </c>
      <c r="J502" t="s">
        <v>830</v>
      </c>
      <c r="L502">
        <f t="shared" si="16"/>
        <v>32</v>
      </c>
    </row>
    <row r="503" spans="1:12">
      <c r="A503">
        <v>3876</v>
      </c>
      <c r="B503" t="s">
        <v>871</v>
      </c>
      <c r="C503">
        <v>1</v>
      </c>
      <c r="D503">
        <v>9</v>
      </c>
      <c r="E503">
        <v>1</v>
      </c>
      <c r="F503">
        <v>0</v>
      </c>
      <c r="G503">
        <v>0</v>
      </c>
      <c r="H503">
        <v>103</v>
      </c>
      <c r="I503">
        <v>2</v>
      </c>
      <c r="J503" t="s">
        <v>811</v>
      </c>
      <c r="L503" t="e">
        <f t="shared" si="16"/>
        <v>#N/A</v>
      </c>
    </row>
    <row r="504" spans="1:12">
      <c r="A504">
        <v>6458</v>
      </c>
      <c r="B504" t="s">
        <v>408</v>
      </c>
      <c r="C504">
        <v>1</v>
      </c>
      <c r="D504">
        <v>5</v>
      </c>
      <c r="E504">
        <v>1</v>
      </c>
      <c r="F504">
        <v>0</v>
      </c>
      <c r="G504">
        <v>0</v>
      </c>
      <c r="H504">
        <v>101</v>
      </c>
      <c r="I504">
        <v>1</v>
      </c>
      <c r="J504" t="s">
        <v>911</v>
      </c>
      <c r="L504" t="e">
        <f t="shared" si="16"/>
        <v>#N/A</v>
      </c>
    </row>
    <row r="505" spans="1:12">
      <c r="A505">
        <v>630</v>
      </c>
      <c r="B505" t="s">
        <v>408</v>
      </c>
      <c r="C505">
        <v>1</v>
      </c>
      <c r="D505">
        <v>10</v>
      </c>
      <c r="E505">
        <v>4</v>
      </c>
      <c r="F505">
        <v>0</v>
      </c>
      <c r="G505">
        <v>0</v>
      </c>
      <c r="H505">
        <v>516</v>
      </c>
      <c r="I505">
        <v>3</v>
      </c>
      <c r="J505" t="s">
        <v>591</v>
      </c>
      <c r="L505" t="e">
        <f t="shared" si="16"/>
        <v>#N/A</v>
      </c>
    </row>
    <row r="506" spans="1:12">
      <c r="A506">
        <v>1291</v>
      </c>
      <c r="B506" t="s">
        <v>408</v>
      </c>
      <c r="C506">
        <v>2</v>
      </c>
      <c r="D506">
        <v>11</v>
      </c>
      <c r="E506">
        <v>4</v>
      </c>
      <c r="F506">
        <v>0</v>
      </c>
      <c r="G506">
        <v>0</v>
      </c>
      <c r="H506">
        <v>519</v>
      </c>
      <c r="I506">
        <v>2</v>
      </c>
      <c r="J506" t="s">
        <v>691</v>
      </c>
      <c r="L506" t="e">
        <f t="shared" si="16"/>
        <v>#N/A</v>
      </c>
    </row>
    <row r="507" spans="1:12">
      <c r="A507">
        <v>1389</v>
      </c>
      <c r="B507" t="s">
        <v>408</v>
      </c>
      <c r="C507">
        <v>1</v>
      </c>
      <c r="D507">
        <v>4</v>
      </c>
      <c r="E507">
        <v>12</v>
      </c>
      <c r="F507">
        <v>0</v>
      </c>
      <c r="G507">
        <v>0</v>
      </c>
      <c r="H507">
        <v>504</v>
      </c>
      <c r="I507">
        <v>3</v>
      </c>
      <c r="J507" t="s">
        <v>909</v>
      </c>
      <c r="L507" t="e">
        <f t="shared" si="16"/>
        <v>#N/A</v>
      </c>
    </row>
    <row r="508" spans="1:12">
      <c r="A508">
        <v>3455</v>
      </c>
      <c r="B508" t="s">
        <v>408</v>
      </c>
      <c r="C508">
        <v>2</v>
      </c>
      <c r="D508">
        <v>182</v>
      </c>
      <c r="E508">
        <v>0</v>
      </c>
      <c r="F508">
        <v>3</v>
      </c>
      <c r="G508">
        <v>0</v>
      </c>
      <c r="H508">
        <v>523</v>
      </c>
      <c r="I508" t="s">
        <v>408</v>
      </c>
      <c r="J508" t="s">
        <v>428</v>
      </c>
      <c r="L508">
        <f t="shared" si="16"/>
        <v>33</v>
      </c>
    </row>
    <row r="509" spans="1:12">
      <c r="A509">
        <v>4635</v>
      </c>
      <c r="B509" t="s">
        <v>408</v>
      </c>
      <c r="C509">
        <v>1</v>
      </c>
      <c r="D509">
        <v>36</v>
      </c>
      <c r="E509">
        <v>18</v>
      </c>
      <c r="F509">
        <v>0</v>
      </c>
      <c r="G509">
        <v>0</v>
      </c>
      <c r="H509">
        <v>671</v>
      </c>
      <c r="I509">
        <v>9</v>
      </c>
      <c r="J509" t="s">
        <v>661</v>
      </c>
      <c r="L509" t="e">
        <f t="shared" si="16"/>
        <v>#N/A</v>
      </c>
    </row>
    <row r="510" spans="1:12">
      <c r="A510">
        <v>3802</v>
      </c>
      <c r="B510" t="s">
        <v>408</v>
      </c>
      <c r="C510">
        <v>1</v>
      </c>
      <c r="D510">
        <v>3</v>
      </c>
      <c r="E510">
        <v>1</v>
      </c>
      <c r="F510">
        <v>0</v>
      </c>
      <c r="G510">
        <v>0</v>
      </c>
      <c r="H510">
        <v>125</v>
      </c>
      <c r="I510">
        <v>1</v>
      </c>
      <c r="J510" t="s">
        <v>870</v>
      </c>
      <c r="L510" t="e">
        <f t="shared" si="16"/>
        <v>#N/A</v>
      </c>
    </row>
    <row r="511" spans="1:12">
      <c r="A511">
        <v>4045</v>
      </c>
      <c r="B511" t="s">
        <v>408</v>
      </c>
      <c r="C511">
        <v>2</v>
      </c>
      <c r="D511">
        <v>2</v>
      </c>
      <c r="E511">
        <v>2</v>
      </c>
      <c r="F511">
        <v>0</v>
      </c>
      <c r="G511">
        <v>0</v>
      </c>
      <c r="H511">
        <v>259</v>
      </c>
      <c r="I511">
        <v>2</v>
      </c>
      <c r="J511" t="s">
        <v>926</v>
      </c>
      <c r="L511" t="e">
        <f t="shared" si="16"/>
        <v>#N/A</v>
      </c>
    </row>
    <row r="512" spans="1:12">
      <c r="A512">
        <v>4537</v>
      </c>
      <c r="B512" t="s">
        <v>408</v>
      </c>
      <c r="C512">
        <v>6</v>
      </c>
      <c r="D512">
        <v>6</v>
      </c>
      <c r="E512">
        <v>6</v>
      </c>
      <c r="F512">
        <v>0</v>
      </c>
      <c r="G512">
        <v>0</v>
      </c>
      <c r="H512">
        <v>133</v>
      </c>
      <c r="I512">
        <v>2</v>
      </c>
      <c r="J512" t="s">
        <v>877</v>
      </c>
      <c r="L512">
        <f t="shared" si="16"/>
        <v>12</v>
      </c>
    </row>
    <row r="513" spans="1:12">
      <c r="A513">
        <v>1463</v>
      </c>
      <c r="B513" t="s">
        <v>408</v>
      </c>
      <c r="C513">
        <v>1</v>
      </c>
      <c r="D513">
        <v>15</v>
      </c>
      <c r="E513">
        <v>1</v>
      </c>
      <c r="F513">
        <v>0</v>
      </c>
      <c r="G513">
        <v>0</v>
      </c>
      <c r="H513">
        <v>355</v>
      </c>
      <c r="I513">
        <v>1</v>
      </c>
      <c r="J513" t="s">
        <v>838</v>
      </c>
      <c r="L513" t="e">
        <f t="shared" si="16"/>
        <v>#N/A</v>
      </c>
    </row>
    <row r="514" spans="1:12">
      <c r="A514">
        <v>799</v>
      </c>
      <c r="B514" t="s">
        <v>408</v>
      </c>
      <c r="C514">
        <v>1</v>
      </c>
      <c r="D514">
        <v>43</v>
      </c>
      <c r="E514">
        <v>1</v>
      </c>
      <c r="F514">
        <v>0</v>
      </c>
      <c r="G514">
        <v>0</v>
      </c>
      <c r="H514">
        <v>442</v>
      </c>
      <c r="I514">
        <v>1</v>
      </c>
      <c r="J514" t="s">
        <v>579</v>
      </c>
      <c r="L514">
        <f t="shared" si="16"/>
        <v>21</v>
      </c>
    </row>
    <row r="515" spans="1:12">
      <c r="A515">
        <v>4466</v>
      </c>
      <c r="B515" t="s">
        <v>408</v>
      </c>
      <c r="C515">
        <v>2</v>
      </c>
      <c r="D515">
        <v>24</v>
      </c>
      <c r="E515">
        <v>2</v>
      </c>
      <c r="F515">
        <v>0</v>
      </c>
      <c r="G515">
        <v>0</v>
      </c>
      <c r="H515">
        <v>128</v>
      </c>
      <c r="I515">
        <v>2</v>
      </c>
      <c r="J515" t="s">
        <v>873</v>
      </c>
      <c r="L515" t="e">
        <f t="shared" si="16"/>
        <v>#N/A</v>
      </c>
    </row>
    <row r="516" spans="1:12">
      <c r="A516">
        <v>3212</v>
      </c>
      <c r="B516" t="s">
        <v>408</v>
      </c>
      <c r="C516">
        <v>1</v>
      </c>
      <c r="D516">
        <v>22</v>
      </c>
      <c r="E516">
        <v>16</v>
      </c>
      <c r="F516">
        <v>0</v>
      </c>
      <c r="G516">
        <v>0</v>
      </c>
      <c r="H516">
        <v>312</v>
      </c>
      <c r="I516">
        <v>4</v>
      </c>
      <c r="J516" t="s">
        <v>518</v>
      </c>
      <c r="L516" t="e">
        <f t="shared" ref="L516:L579" si="17">VLOOKUP($J516,$AA$3:$AB$127,2,FALSE)</f>
        <v>#N/A</v>
      </c>
    </row>
    <row r="517" spans="1:12">
      <c r="A517">
        <v>2720</v>
      </c>
      <c r="B517" t="s">
        <v>390</v>
      </c>
      <c r="C517">
        <v>1</v>
      </c>
      <c r="D517">
        <v>4</v>
      </c>
      <c r="E517">
        <v>1</v>
      </c>
      <c r="F517">
        <v>0</v>
      </c>
      <c r="G517">
        <v>0</v>
      </c>
      <c r="H517">
        <v>350</v>
      </c>
      <c r="I517">
        <v>2</v>
      </c>
      <c r="J517" t="s">
        <v>713</v>
      </c>
      <c r="L517" t="e">
        <f t="shared" si="17"/>
        <v>#N/A</v>
      </c>
    </row>
    <row r="518" spans="1:12">
      <c r="A518">
        <v>5376</v>
      </c>
      <c r="B518" t="s">
        <v>408</v>
      </c>
      <c r="C518">
        <v>2</v>
      </c>
      <c r="D518">
        <v>1</v>
      </c>
      <c r="E518">
        <v>2</v>
      </c>
      <c r="F518">
        <v>0</v>
      </c>
      <c r="G518">
        <v>0</v>
      </c>
      <c r="H518">
        <v>630</v>
      </c>
      <c r="I518">
        <v>2</v>
      </c>
      <c r="J518" t="s">
        <v>901</v>
      </c>
      <c r="L518" t="e">
        <f t="shared" si="17"/>
        <v>#N/A</v>
      </c>
    </row>
    <row r="519" spans="1:12">
      <c r="A519">
        <v>1881</v>
      </c>
      <c r="B519" t="s">
        <v>408</v>
      </c>
      <c r="C519">
        <v>3</v>
      </c>
      <c r="D519">
        <v>2</v>
      </c>
      <c r="E519">
        <v>4</v>
      </c>
      <c r="F519">
        <v>0</v>
      </c>
      <c r="G519">
        <v>0</v>
      </c>
      <c r="H519">
        <v>338</v>
      </c>
      <c r="I519">
        <v>2</v>
      </c>
      <c r="J519" t="s">
        <v>1052</v>
      </c>
      <c r="L519" t="e">
        <f t="shared" si="17"/>
        <v>#N/A</v>
      </c>
    </row>
    <row r="520" spans="1:12">
      <c r="A520">
        <v>2545</v>
      </c>
      <c r="B520" t="s">
        <v>408</v>
      </c>
      <c r="C520">
        <v>2</v>
      </c>
      <c r="D520">
        <v>1</v>
      </c>
      <c r="E520">
        <v>2</v>
      </c>
      <c r="F520">
        <v>0</v>
      </c>
      <c r="G520">
        <v>0</v>
      </c>
      <c r="H520">
        <v>462</v>
      </c>
      <c r="I520">
        <v>2</v>
      </c>
      <c r="J520" t="s">
        <v>676</v>
      </c>
      <c r="L520">
        <f t="shared" si="17"/>
        <v>53</v>
      </c>
    </row>
    <row r="521" spans="1:12">
      <c r="A521">
        <v>6040</v>
      </c>
      <c r="B521" t="s">
        <v>408</v>
      </c>
      <c r="C521">
        <v>2</v>
      </c>
      <c r="D521">
        <v>24</v>
      </c>
      <c r="E521">
        <v>2</v>
      </c>
      <c r="F521">
        <v>0</v>
      </c>
      <c r="G521">
        <v>0</v>
      </c>
      <c r="H521">
        <v>231</v>
      </c>
      <c r="I521">
        <v>2</v>
      </c>
      <c r="J521" t="s">
        <v>686</v>
      </c>
      <c r="L521" t="e">
        <f t="shared" si="17"/>
        <v>#N/A</v>
      </c>
    </row>
    <row r="522" spans="1:12">
      <c r="A522">
        <v>556</v>
      </c>
      <c r="B522" t="s">
        <v>408</v>
      </c>
      <c r="C522">
        <v>1</v>
      </c>
      <c r="D522">
        <v>35</v>
      </c>
      <c r="E522">
        <v>12</v>
      </c>
      <c r="F522">
        <v>0</v>
      </c>
      <c r="G522">
        <v>0</v>
      </c>
      <c r="H522">
        <v>533</v>
      </c>
      <c r="I522">
        <v>6</v>
      </c>
      <c r="J522" t="s">
        <v>637</v>
      </c>
      <c r="L522">
        <f t="shared" si="17"/>
        <v>35</v>
      </c>
    </row>
    <row r="523" spans="1:12">
      <c r="A523">
        <v>2053</v>
      </c>
      <c r="B523" t="s">
        <v>408</v>
      </c>
      <c r="C523">
        <v>1</v>
      </c>
      <c r="D523">
        <v>39</v>
      </c>
      <c r="E523">
        <v>9</v>
      </c>
      <c r="F523">
        <v>0</v>
      </c>
      <c r="G523">
        <v>0</v>
      </c>
      <c r="H523">
        <v>571</v>
      </c>
      <c r="I523">
        <v>6</v>
      </c>
      <c r="J523" t="s">
        <v>784</v>
      </c>
      <c r="L523">
        <f t="shared" si="17"/>
        <v>51</v>
      </c>
    </row>
    <row r="524" spans="1:12">
      <c r="A524">
        <v>3384</v>
      </c>
      <c r="B524" t="s">
        <v>408</v>
      </c>
      <c r="C524">
        <v>2</v>
      </c>
      <c r="D524">
        <v>7</v>
      </c>
      <c r="E524">
        <v>2</v>
      </c>
      <c r="F524">
        <v>0</v>
      </c>
      <c r="G524">
        <v>0</v>
      </c>
      <c r="H524">
        <v>323</v>
      </c>
      <c r="I524">
        <v>2</v>
      </c>
      <c r="J524" t="s">
        <v>486</v>
      </c>
      <c r="L524" t="e">
        <f t="shared" si="17"/>
        <v>#N/A</v>
      </c>
    </row>
    <row r="525" spans="1:12">
      <c r="A525">
        <v>5299</v>
      </c>
      <c r="B525" t="s">
        <v>408</v>
      </c>
      <c r="C525">
        <v>2</v>
      </c>
      <c r="D525">
        <v>61</v>
      </c>
      <c r="E525">
        <v>2</v>
      </c>
      <c r="F525">
        <v>0</v>
      </c>
      <c r="G525">
        <v>0</v>
      </c>
      <c r="H525">
        <v>620</v>
      </c>
      <c r="I525">
        <v>2</v>
      </c>
      <c r="J525" t="s">
        <v>827</v>
      </c>
      <c r="L525">
        <f t="shared" si="17"/>
        <v>56</v>
      </c>
    </row>
    <row r="526" spans="1:12">
      <c r="A526">
        <v>458</v>
      </c>
      <c r="B526" t="s">
        <v>408</v>
      </c>
      <c r="C526">
        <v>2</v>
      </c>
      <c r="D526">
        <v>8</v>
      </c>
      <c r="E526">
        <v>2</v>
      </c>
      <c r="F526">
        <v>0</v>
      </c>
      <c r="G526">
        <v>0</v>
      </c>
      <c r="H526">
        <v>440</v>
      </c>
      <c r="I526">
        <v>1</v>
      </c>
      <c r="J526" t="s">
        <v>812</v>
      </c>
      <c r="L526">
        <f t="shared" si="17"/>
        <v>22</v>
      </c>
    </row>
    <row r="527" spans="1:12">
      <c r="A527">
        <v>1220</v>
      </c>
      <c r="B527" t="s">
        <v>408</v>
      </c>
      <c r="C527">
        <v>2</v>
      </c>
      <c r="D527">
        <v>25</v>
      </c>
      <c r="E527">
        <v>2</v>
      </c>
      <c r="F527">
        <v>0</v>
      </c>
      <c r="G527">
        <v>0</v>
      </c>
      <c r="H527">
        <v>313</v>
      </c>
      <c r="I527">
        <v>1</v>
      </c>
      <c r="J527" t="s">
        <v>407</v>
      </c>
      <c r="L527">
        <f t="shared" si="17"/>
        <v>33</v>
      </c>
    </row>
    <row r="528" spans="1:12">
      <c r="A528">
        <v>1440</v>
      </c>
      <c r="B528" t="s">
        <v>408</v>
      </c>
      <c r="C528">
        <v>3</v>
      </c>
      <c r="D528">
        <v>1</v>
      </c>
      <c r="E528">
        <v>4</v>
      </c>
      <c r="F528">
        <v>0</v>
      </c>
      <c r="G528">
        <v>0</v>
      </c>
      <c r="H528">
        <v>404</v>
      </c>
      <c r="I528">
        <v>2</v>
      </c>
      <c r="J528" t="s">
        <v>986</v>
      </c>
      <c r="L528" t="e">
        <f t="shared" si="17"/>
        <v>#N/A</v>
      </c>
    </row>
    <row r="529" spans="1:12">
      <c r="A529">
        <v>2104</v>
      </c>
      <c r="B529" t="s">
        <v>408</v>
      </c>
      <c r="C529">
        <v>1</v>
      </c>
      <c r="D529">
        <v>23</v>
      </c>
      <c r="E529">
        <v>16</v>
      </c>
      <c r="F529">
        <v>0</v>
      </c>
      <c r="G529">
        <v>0</v>
      </c>
      <c r="H529">
        <v>523</v>
      </c>
      <c r="I529">
        <v>4</v>
      </c>
      <c r="J529" t="s">
        <v>428</v>
      </c>
      <c r="L529">
        <f t="shared" si="17"/>
        <v>33</v>
      </c>
    </row>
    <row r="530" spans="1:12">
      <c r="A530">
        <v>5399</v>
      </c>
      <c r="B530" t="s">
        <v>408</v>
      </c>
      <c r="C530">
        <v>2</v>
      </c>
      <c r="D530">
        <v>3</v>
      </c>
      <c r="E530">
        <v>2</v>
      </c>
      <c r="F530">
        <v>0</v>
      </c>
      <c r="G530">
        <v>0</v>
      </c>
      <c r="H530">
        <v>632</v>
      </c>
      <c r="I530">
        <v>2</v>
      </c>
      <c r="J530" t="s">
        <v>862</v>
      </c>
      <c r="L530" t="e">
        <f t="shared" si="17"/>
        <v>#N/A</v>
      </c>
    </row>
    <row r="531" spans="1:12">
      <c r="A531">
        <v>481</v>
      </c>
      <c r="B531" t="s">
        <v>408</v>
      </c>
      <c r="C531">
        <v>2</v>
      </c>
      <c r="D531">
        <v>10</v>
      </c>
      <c r="E531">
        <v>2</v>
      </c>
      <c r="F531">
        <v>0</v>
      </c>
      <c r="G531">
        <v>0</v>
      </c>
      <c r="H531">
        <v>429</v>
      </c>
      <c r="I531">
        <v>1</v>
      </c>
      <c r="J531" t="s">
        <v>739</v>
      </c>
      <c r="L531" t="e">
        <f t="shared" si="17"/>
        <v>#N/A</v>
      </c>
    </row>
    <row r="532" spans="1:12">
      <c r="A532">
        <v>530</v>
      </c>
      <c r="B532" t="s">
        <v>408</v>
      </c>
      <c r="C532">
        <v>1</v>
      </c>
      <c r="D532">
        <v>2</v>
      </c>
      <c r="E532">
        <v>1</v>
      </c>
      <c r="F532">
        <v>0</v>
      </c>
      <c r="G532">
        <v>0</v>
      </c>
      <c r="H532">
        <v>456</v>
      </c>
      <c r="I532">
        <v>1</v>
      </c>
      <c r="J532" t="s">
        <v>894</v>
      </c>
      <c r="L532" t="e">
        <f t="shared" si="17"/>
        <v>#N/A</v>
      </c>
    </row>
    <row r="533" spans="1:12">
      <c r="A533">
        <v>2030</v>
      </c>
      <c r="B533" t="s">
        <v>408</v>
      </c>
      <c r="C533">
        <v>1</v>
      </c>
      <c r="D533">
        <v>10</v>
      </c>
      <c r="E533">
        <v>7</v>
      </c>
      <c r="F533">
        <v>0</v>
      </c>
      <c r="G533">
        <v>0</v>
      </c>
      <c r="H533">
        <v>306</v>
      </c>
      <c r="I533">
        <v>5</v>
      </c>
      <c r="J533" t="s">
        <v>887</v>
      </c>
      <c r="L533" t="e">
        <f t="shared" si="17"/>
        <v>#N/A</v>
      </c>
    </row>
    <row r="534" spans="1:12">
      <c r="A534">
        <v>5940</v>
      </c>
      <c r="B534" t="s">
        <v>408</v>
      </c>
      <c r="C534">
        <v>1</v>
      </c>
      <c r="D534">
        <v>42</v>
      </c>
      <c r="E534">
        <v>1</v>
      </c>
      <c r="F534">
        <v>0</v>
      </c>
      <c r="G534">
        <v>0</v>
      </c>
      <c r="H534">
        <v>127</v>
      </c>
      <c r="I534">
        <v>2</v>
      </c>
      <c r="J534" t="s">
        <v>752</v>
      </c>
      <c r="L534">
        <f t="shared" si="17"/>
        <v>11</v>
      </c>
    </row>
    <row r="535" spans="1:12">
      <c r="A535">
        <v>5891</v>
      </c>
      <c r="B535" t="s">
        <v>408</v>
      </c>
      <c r="C535">
        <v>1</v>
      </c>
      <c r="D535">
        <v>7</v>
      </c>
      <c r="E535">
        <v>1</v>
      </c>
      <c r="F535">
        <v>0</v>
      </c>
      <c r="G535">
        <v>0</v>
      </c>
      <c r="H535">
        <v>215</v>
      </c>
      <c r="I535">
        <v>1</v>
      </c>
      <c r="J535" t="s">
        <v>1036</v>
      </c>
      <c r="L535" t="e">
        <f t="shared" si="17"/>
        <v>#N/A</v>
      </c>
    </row>
    <row r="536" spans="1:12">
      <c r="A536">
        <v>4686</v>
      </c>
      <c r="B536" t="s">
        <v>408</v>
      </c>
      <c r="C536">
        <v>2</v>
      </c>
      <c r="D536">
        <v>49</v>
      </c>
      <c r="E536">
        <v>31</v>
      </c>
      <c r="F536">
        <v>0</v>
      </c>
      <c r="G536">
        <v>0</v>
      </c>
      <c r="H536">
        <v>671</v>
      </c>
      <c r="I536">
        <v>8</v>
      </c>
      <c r="J536" t="s">
        <v>661</v>
      </c>
      <c r="L536" t="e">
        <f t="shared" si="17"/>
        <v>#N/A</v>
      </c>
    </row>
    <row r="537" spans="1:12">
      <c r="A537">
        <v>2522</v>
      </c>
      <c r="B537" t="s">
        <v>408</v>
      </c>
      <c r="C537">
        <v>1</v>
      </c>
      <c r="D537">
        <v>17</v>
      </c>
      <c r="E537">
        <v>1</v>
      </c>
      <c r="F537">
        <v>0</v>
      </c>
      <c r="G537">
        <v>0</v>
      </c>
      <c r="H537">
        <v>353</v>
      </c>
      <c r="I537">
        <v>2</v>
      </c>
      <c r="J537" t="s">
        <v>644</v>
      </c>
      <c r="L537" t="e">
        <f t="shared" si="17"/>
        <v>#N/A</v>
      </c>
    </row>
    <row r="538" spans="1:12">
      <c r="A538">
        <v>2571</v>
      </c>
      <c r="B538" t="s">
        <v>408</v>
      </c>
      <c r="C538">
        <v>1</v>
      </c>
      <c r="D538">
        <v>21</v>
      </c>
      <c r="E538">
        <v>1</v>
      </c>
      <c r="F538">
        <v>0</v>
      </c>
      <c r="G538">
        <v>0</v>
      </c>
      <c r="H538">
        <v>310</v>
      </c>
      <c r="I538">
        <v>2</v>
      </c>
      <c r="J538" t="s">
        <v>421</v>
      </c>
      <c r="L538">
        <f t="shared" si="17"/>
        <v>16</v>
      </c>
    </row>
    <row r="539" spans="1:12">
      <c r="A539">
        <v>5227</v>
      </c>
      <c r="B539" t="s">
        <v>408</v>
      </c>
      <c r="C539">
        <v>2</v>
      </c>
      <c r="D539">
        <v>5</v>
      </c>
      <c r="E539">
        <v>2</v>
      </c>
      <c r="F539">
        <v>0</v>
      </c>
      <c r="G539">
        <v>0</v>
      </c>
      <c r="H539">
        <v>622</v>
      </c>
      <c r="I539">
        <v>2</v>
      </c>
      <c r="J539" t="s">
        <v>907</v>
      </c>
      <c r="L539" t="e">
        <f t="shared" si="17"/>
        <v>#N/A</v>
      </c>
    </row>
    <row r="540" spans="1:12">
      <c r="A540">
        <v>5276</v>
      </c>
      <c r="B540" t="s">
        <v>408</v>
      </c>
      <c r="C540">
        <v>1</v>
      </c>
      <c r="D540">
        <v>118</v>
      </c>
      <c r="E540">
        <v>7</v>
      </c>
      <c r="F540">
        <v>0</v>
      </c>
      <c r="G540">
        <v>0</v>
      </c>
      <c r="H540">
        <v>302</v>
      </c>
      <c r="I540">
        <v>6</v>
      </c>
      <c r="J540" t="s">
        <v>423</v>
      </c>
      <c r="L540">
        <f t="shared" si="17"/>
        <v>32</v>
      </c>
    </row>
    <row r="541" spans="1:12">
      <c r="A541">
        <v>5817</v>
      </c>
      <c r="B541" t="s">
        <v>408</v>
      </c>
      <c r="C541">
        <v>2</v>
      </c>
      <c r="D541">
        <v>7</v>
      </c>
      <c r="E541">
        <v>2</v>
      </c>
      <c r="F541">
        <v>0</v>
      </c>
      <c r="G541">
        <v>0</v>
      </c>
      <c r="H541">
        <v>119</v>
      </c>
      <c r="I541">
        <v>2</v>
      </c>
      <c r="J541" t="s">
        <v>900</v>
      </c>
      <c r="L541" t="e">
        <f t="shared" si="17"/>
        <v>#N/A</v>
      </c>
    </row>
    <row r="542" spans="1:12">
      <c r="A542">
        <v>4735</v>
      </c>
      <c r="B542" t="s">
        <v>408</v>
      </c>
      <c r="C542">
        <v>2</v>
      </c>
      <c r="D542">
        <v>31</v>
      </c>
      <c r="E542">
        <v>26</v>
      </c>
      <c r="F542">
        <v>0</v>
      </c>
      <c r="G542">
        <v>0</v>
      </c>
      <c r="H542">
        <v>480</v>
      </c>
      <c r="I542">
        <v>7</v>
      </c>
      <c r="J542" t="s">
        <v>560</v>
      </c>
      <c r="L542">
        <f t="shared" si="17"/>
        <v>22</v>
      </c>
    </row>
    <row r="543" spans="1:12">
      <c r="A543">
        <v>2694</v>
      </c>
      <c r="B543" t="s">
        <v>408</v>
      </c>
      <c r="C543">
        <v>1</v>
      </c>
      <c r="D543">
        <v>20</v>
      </c>
      <c r="E543">
        <v>24</v>
      </c>
      <c r="F543">
        <v>0</v>
      </c>
      <c r="G543">
        <v>0</v>
      </c>
      <c r="H543">
        <v>528</v>
      </c>
      <c r="I543">
        <v>6</v>
      </c>
      <c r="J543" t="s">
        <v>652</v>
      </c>
      <c r="L543" t="e">
        <f t="shared" si="17"/>
        <v>#N/A</v>
      </c>
    </row>
    <row r="544" spans="1:12">
      <c r="A544">
        <v>2645</v>
      </c>
      <c r="B544" t="s">
        <v>408</v>
      </c>
      <c r="C544">
        <v>1</v>
      </c>
      <c r="D544">
        <v>21</v>
      </c>
      <c r="E544">
        <v>1</v>
      </c>
      <c r="F544">
        <v>0</v>
      </c>
      <c r="G544">
        <v>0</v>
      </c>
      <c r="H544">
        <v>308</v>
      </c>
      <c r="I544">
        <v>1</v>
      </c>
      <c r="J544" t="s">
        <v>790</v>
      </c>
      <c r="L544" t="e">
        <f t="shared" si="17"/>
        <v>#N/A</v>
      </c>
    </row>
    <row r="545" spans="1:12">
      <c r="A545">
        <v>3186</v>
      </c>
      <c r="B545" t="s">
        <v>408</v>
      </c>
      <c r="C545">
        <v>1</v>
      </c>
      <c r="D545">
        <v>11</v>
      </c>
      <c r="E545">
        <v>1</v>
      </c>
      <c r="F545">
        <v>0</v>
      </c>
      <c r="G545">
        <v>0</v>
      </c>
      <c r="H545">
        <v>359</v>
      </c>
      <c r="I545">
        <v>1</v>
      </c>
      <c r="J545" t="s">
        <v>762</v>
      </c>
      <c r="L545" t="e">
        <f t="shared" si="17"/>
        <v>#N/A</v>
      </c>
    </row>
    <row r="546" spans="1:12">
      <c r="A546">
        <v>3235</v>
      </c>
      <c r="B546" t="s">
        <v>408</v>
      </c>
      <c r="C546">
        <v>4</v>
      </c>
      <c r="D546">
        <v>75</v>
      </c>
      <c r="E546">
        <v>4</v>
      </c>
      <c r="F546">
        <v>0</v>
      </c>
      <c r="G546">
        <v>0</v>
      </c>
      <c r="H546">
        <v>374</v>
      </c>
      <c r="I546">
        <v>3</v>
      </c>
      <c r="J546" t="s">
        <v>440</v>
      </c>
      <c r="L546">
        <f t="shared" si="17"/>
        <v>16</v>
      </c>
    </row>
    <row r="547" spans="1:12">
      <c r="A547">
        <v>5350</v>
      </c>
      <c r="B547" t="s">
        <v>408</v>
      </c>
      <c r="C547">
        <v>2</v>
      </c>
      <c r="D547">
        <v>13</v>
      </c>
      <c r="E547">
        <v>2</v>
      </c>
      <c r="F547">
        <v>0</v>
      </c>
      <c r="G547">
        <v>0</v>
      </c>
      <c r="H547">
        <v>628</v>
      </c>
      <c r="I547">
        <v>2</v>
      </c>
      <c r="J547" t="s">
        <v>946</v>
      </c>
      <c r="L547" t="e">
        <f t="shared" si="17"/>
        <v>#N/A</v>
      </c>
    </row>
    <row r="548" spans="1:12">
      <c r="A548">
        <v>1981</v>
      </c>
      <c r="B548" t="s">
        <v>408</v>
      </c>
      <c r="C548">
        <v>1</v>
      </c>
      <c r="D548">
        <v>4</v>
      </c>
      <c r="E548">
        <v>1</v>
      </c>
      <c r="F548">
        <v>0</v>
      </c>
      <c r="G548">
        <v>0</v>
      </c>
      <c r="H548">
        <v>588</v>
      </c>
      <c r="I548">
        <v>2</v>
      </c>
      <c r="J548" t="s">
        <v>913</v>
      </c>
      <c r="L548" t="e">
        <f t="shared" si="17"/>
        <v>#N/A</v>
      </c>
    </row>
    <row r="549" spans="1:12">
      <c r="A549">
        <v>3006</v>
      </c>
      <c r="B549" t="s">
        <v>408</v>
      </c>
      <c r="C549">
        <v>1</v>
      </c>
      <c r="D549">
        <v>7</v>
      </c>
      <c r="E549">
        <v>16</v>
      </c>
      <c r="F549">
        <v>0</v>
      </c>
      <c r="G549">
        <v>0</v>
      </c>
      <c r="H549">
        <v>374</v>
      </c>
      <c r="I549">
        <v>7</v>
      </c>
      <c r="J549" t="s">
        <v>440</v>
      </c>
      <c r="L549">
        <f t="shared" si="17"/>
        <v>16</v>
      </c>
    </row>
    <row r="550" spans="1:12">
      <c r="A550">
        <v>587</v>
      </c>
      <c r="B550" t="s">
        <v>408</v>
      </c>
      <c r="C550">
        <v>1</v>
      </c>
      <c r="D550">
        <v>16</v>
      </c>
      <c r="E550">
        <v>14</v>
      </c>
      <c r="F550">
        <v>0</v>
      </c>
      <c r="G550">
        <v>0</v>
      </c>
      <c r="H550">
        <v>549</v>
      </c>
      <c r="I550">
        <v>6</v>
      </c>
      <c r="J550" t="s">
        <v>639</v>
      </c>
      <c r="L550">
        <f t="shared" si="17"/>
        <v>34</v>
      </c>
    </row>
    <row r="551" spans="1:12">
      <c r="A551">
        <v>2259</v>
      </c>
      <c r="B551" t="s">
        <v>408</v>
      </c>
      <c r="C551">
        <v>5</v>
      </c>
      <c r="D551">
        <v>17</v>
      </c>
      <c r="E551">
        <v>6</v>
      </c>
      <c r="F551">
        <v>0</v>
      </c>
      <c r="G551">
        <v>0</v>
      </c>
      <c r="H551">
        <v>522</v>
      </c>
      <c r="I551">
        <v>4</v>
      </c>
      <c r="J551" t="s">
        <v>445</v>
      </c>
      <c r="L551">
        <f t="shared" si="17"/>
        <v>37</v>
      </c>
    </row>
    <row r="552" spans="1:12">
      <c r="A552">
        <v>3504</v>
      </c>
      <c r="B552" t="s">
        <v>408</v>
      </c>
      <c r="C552">
        <v>1</v>
      </c>
      <c r="D552">
        <v>21</v>
      </c>
      <c r="E552">
        <v>9</v>
      </c>
      <c r="F552">
        <v>0</v>
      </c>
      <c r="G552">
        <v>0</v>
      </c>
      <c r="H552">
        <v>374</v>
      </c>
      <c r="I552">
        <v>5</v>
      </c>
      <c r="J552" t="s">
        <v>440</v>
      </c>
      <c r="L552">
        <f t="shared" si="17"/>
        <v>16</v>
      </c>
    </row>
    <row r="553" spans="1:12">
      <c r="A553">
        <v>5413</v>
      </c>
      <c r="B553" t="s">
        <v>408</v>
      </c>
      <c r="C553">
        <v>1</v>
      </c>
      <c r="D553">
        <v>6</v>
      </c>
      <c r="E553">
        <v>1</v>
      </c>
      <c r="F553">
        <v>0</v>
      </c>
      <c r="G553">
        <v>0</v>
      </c>
      <c r="H553">
        <v>633</v>
      </c>
      <c r="I553">
        <v>2</v>
      </c>
      <c r="J553" t="s">
        <v>813</v>
      </c>
      <c r="L553" t="e">
        <f t="shared" si="17"/>
        <v>#N/A</v>
      </c>
    </row>
    <row r="554" spans="1:12">
      <c r="A554">
        <v>1334</v>
      </c>
      <c r="B554" t="s">
        <v>408</v>
      </c>
      <c r="C554">
        <v>1</v>
      </c>
      <c r="D554">
        <v>8</v>
      </c>
      <c r="E554">
        <v>10</v>
      </c>
      <c r="F554">
        <v>0</v>
      </c>
      <c r="G554">
        <v>0</v>
      </c>
      <c r="H554">
        <v>532</v>
      </c>
      <c r="I554">
        <v>4</v>
      </c>
      <c r="J554" t="s">
        <v>638</v>
      </c>
      <c r="L554">
        <f t="shared" si="17"/>
        <v>36</v>
      </c>
    </row>
    <row r="555" spans="1:12">
      <c r="A555">
        <v>5911</v>
      </c>
      <c r="B555" t="s">
        <v>408</v>
      </c>
      <c r="C555">
        <v>1</v>
      </c>
      <c r="D555">
        <v>3</v>
      </c>
      <c r="E555">
        <v>1</v>
      </c>
      <c r="F555">
        <v>0</v>
      </c>
      <c r="G555">
        <v>0</v>
      </c>
      <c r="H555">
        <v>227</v>
      </c>
      <c r="I555">
        <v>2</v>
      </c>
      <c r="J555" t="s">
        <v>1023</v>
      </c>
      <c r="L555" t="e">
        <f t="shared" si="17"/>
        <v>#N/A</v>
      </c>
    </row>
    <row r="556" spans="1:12">
      <c r="A556">
        <v>6338</v>
      </c>
      <c r="B556" t="s">
        <v>412</v>
      </c>
      <c r="C556">
        <v>1</v>
      </c>
      <c r="D556">
        <v>17</v>
      </c>
      <c r="E556">
        <v>1</v>
      </c>
      <c r="F556">
        <v>0</v>
      </c>
      <c r="G556">
        <v>0</v>
      </c>
      <c r="H556">
        <v>448</v>
      </c>
      <c r="I556">
        <v>1</v>
      </c>
      <c r="J556" t="s">
        <v>879</v>
      </c>
      <c r="L556" t="e">
        <f t="shared" si="17"/>
        <v>#N/A</v>
      </c>
    </row>
    <row r="557" spans="1:12">
      <c r="A557">
        <v>1583</v>
      </c>
      <c r="B557" t="s">
        <v>408</v>
      </c>
      <c r="C557">
        <v>3</v>
      </c>
      <c r="D557">
        <v>7</v>
      </c>
      <c r="E557">
        <v>3</v>
      </c>
      <c r="F557">
        <v>0</v>
      </c>
      <c r="G557">
        <v>0</v>
      </c>
      <c r="H557">
        <v>438</v>
      </c>
      <c r="I557">
        <v>1</v>
      </c>
      <c r="J557" t="s">
        <v>703</v>
      </c>
      <c r="L557">
        <f t="shared" si="17"/>
        <v>21</v>
      </c>
    </row>
    <row r="558" spans="1:12">
      <c r="A558">
        <v>4666</v>
      </c>
      <c r="B558" t="s">
        <v>408</v>
      </c>
      <c r="C558">
        <v>1</v>
      </c>
      <c r="D558">
        <v>5</v>
      </c>
      <c r="E558">
        <v>28</v>
      </c>
      <c r="F558">
        <v>0</v>
      </c>
      <c r="G558">
        <v>0</v>
      </c>
      <c r="H558">
        <v>673</v>
      </c>
      <c r="I558">
        <v>9</v>
      </c>
      <c r="J558" t="s">
        <v>835</v>
      </c>
      <c r="L558" t="e">
        <f t="shared" si="17"/>
        <v>#N/A</v>
      </c>
    </row>
    <row r="559" spans="1:12">
      <c r="A559">
        <v>338</v>
      </c>
      <c r="B559" t="s">
        <v>390</v>
      </c>
      <c r="C559">
        <v>1</v>
      </c>
      <c r="D559">
        <v>12</v>
      </c>
      <c r="E559">
        <v>1</v>
      </c>
      <c r="F559">
        <v>0</v>
      </c>
      <c r="G559">
        <v>0</v>
      </c>
      <c r="H559">
        <v>434</v>
      </c>
      <c r="I559">
        <v>1</v>
      </c>
      <c r="J559" t="s">
        <v>558</v>
      </c>
      <c r="L559" t="e">
        <f t="shared" si="17"/>
        <v>#N/A</v>
      </c>
    </row>
    <row r="560" spans="1:12">
      <c r="A560">
        <v>836</v>
      </c>
      <c r="B560" t="s">
        <v>408</v>
      </c>
      <c r="C560">
        <v>1</v>
      </c>
      <c r="D560">
        <v>99</v>
      </c>
      <c r="E560">
        <v>1</v>
      </c>
      <c r="F560">
        <v>0</v>
      </c>
      <c r="G560">
        <v>0</v>
      </c>
      <c r="H560">
        <v>420</v>
      </c>
      <c r="I560">
        <v>1</v>
      </c>
      <c r="J560" t="s">
        <v>435</v>
      </c>
      <c r="L560">
        <f t="shared" si="17"/>
        <v>21</v>
      </c>
    </row>
    <row r="561" spans="1:12">
      <c r="A561">
        <v>848</v>
      </c>
      <c r="B561" t="s">
        <v>871</v>
      </c>
      <c r="C561">
        <v>1</v>
      </c>
      <c r="D561">
        <v>6</v>
      </c>
      <c r="E561">
        <v>1</v>
      </c>
      <c r="F561">
        <v>0</v>
      </c>
      <c r="G561">
        <v>0</v>
      </c>
      <c r="H561">
        <v>428</v>
      </c>
      <c r="I561">
        <v>1</v>
      </c>
      <c r="J561" t="s">
        <v>970</v>
      </c>
      <c r="L561" t="e">
        <f t="shared" si="17"/>
        <v>#N/A</v>
      </c>
    </row>
    <row r="562" spans="1:12">
      <c r="A562">
        <v>4417</v>
      </c>
      <c r="B562" t="s">
        <v>408</v>
      </c>
      <c r="C562">
        <v>1</v>
      </c>
      <c r="D562">
        <v>15</v>
      </c>
      <c r="E562">
        <v>1</v>
      </c>
      <c r="F562">
        <v>0</v>
      </c>
      <c r="G562">
        <v>0</v>
      </c>
      <c r="H562">
        <v>113</v>
      </c>
      <c r="I562">
        <v>1</v>
      </c>
      <c r="J562" t="s">
        <v>925</v>
      </c>
      <c r="L562" t="e">
        <f t="shared" si="17"/>
        <v>#N/A</v>
      </c>
    </row>
    <row r="563" spans="1:12">
      <c r="A563">
        <v>1761</v>
      </c>
      <c r="B563" t="s">
        <v>408</v>
      </c>
      <c r="C563">
        <v>1</v>
      </c>
      <c r="D563">
        <v>21</v>
      </c>
      <c r="E563">
        <v>1</v>
      </c>
      <c r="F563">
        <v>0</v>
      </c>
      <c r="G563">
        <v>0</v>
      </c>
      <c r="H563">
        <v>467</v>
      </c>
      <c r="I563">
        <v>2</v>
      </c>
      <c r="J563" t="s">
        <v>890</v>
      </c>
      <c r="L563" t="e">
        <f t="shared" si="17"/>
        <v>#N/A</v>
      </c>
    </row>
    <row r="564" spans="1:12">
      <c r="A564">
        <v>2010</v>
      </c>
      <c r="B564" t="s">
        <v>408</v>
      </c>
      <c r="C564">
        <v>1</v>
      </c>
      <c r="D564">
        <v>8</v>
      </c>
      <c r="E564">
        <v>18</v>
      </c>
      <c r="F564">
        <v>0</v>
      </c>
      <c r="G564">
        <v>0</v>
      </c>
      <c r="H564">
        <v>344</v>
      </c>
      <c r="I564">
        <v>9</v>
      </c>
      <c r="J564" t="s">
        <v>867</v>
      </c>
      <c r="L564" t="e">
        <f t="shared" si="17"/>
        <v>#N/A</v>
      </c>
    </row>
    <row r="565" spans="1:12">
      <c r="A565">
        <v>2757</v>
      </c>
      <c r="B565" t="s">
        <v>390</v>
      </c>
      <c r="C565">
        <v>2</v>
      </c>
      <c r="D565">
        <v>14</v>
      </c>
      <c r="E565">
        <v>2</v>
      </c>
      <c r="F565">
        <v>0</v>
      </c>
      <c r="G565">
        <v>0</v>
      </c>
      <c r="H565">
        <v>326</v>
      </c>
      <c r="I565">
        <v>2</v>
      </c>
      <c r="J565" t="s">
        <v>415</v>
      </c>
      <c r="L565" t="e">
        <f t="shared" si="17"/>
        <v>#N/A</v>
      </c>
    </row>
    <row r="566" spans="1:12">
      <c r="A566">
        <v>6160</v>
      </c>
      <c r="B566" t="s">
        <v>408</v>
      </c>
      <c r="C566">
        <v>2</v>
      </c>
      <c r="D566">
        <v>15</v>
      </c>
      <c r="E566">
        <v>2</v>
      </c>
      <c r="F566">
        <v>0</v>
      </c>
      <c r="G566">
        <v>0</v>
      </c>
      <c r="H566">
        <v>241</v>
      </c>
      <c r="I566">
        <v>2</v>
      </c>
      <c r="J566" t="s">
        <v>842</v>
      </c>
      <c r="L566" t="e">
        <f t="shared" si="17"/>
        <v>#N/A</v>
      </c>
    </row>
    <row r="567" spans="1:12">
      <c r="A567">
        <v>1832</v>
      </c>
      <c r="B567" t="s">
        <v>408</v>
      </c>
      <c r="C567">
        <v>1</v>
      </c>
      <c r="D567">
        <v>19</v>
      </c>
      <c r="E567">
        <v>1</v>
      </c>
      <c r="F567">
        <v>0</v>
      </c>
      <c r="G567">
        <v>0</v>
      </c>
      <c r="H567">
        <v>362</v>
      </c>
      <c r="I567">
        <v>2</v>
      </c>
      <c r="J567" t="s">
        <v>672</v>
      </c>
      <c r="L567">
        <f t="shared" si="17"/>
        <v>53</v>
      </c>
    </row>
    <row r="568" spans="1:12">
      <c r="A568">
        <v>2508</v>
      </c>
      <c r="B568" t="s">
        <v>408</v>
      </c>
      <c r="C568">
        <v>1</v>
      </c>
      <c r="D568">
        <v>10</v>
      </c>
      <c r="E568">
        <v>0</v>
      </c>
      <c r="F568">
        <v>1</v>
      </c>
      <c r="G568">
        <v>0</v>
      </c>
      <c r="H568">
        <v>353</v>
      </c>
      <c r="I568">
        <v>1</v>
      </c>
      <c r="J568" t="s">
        <v>644</v>
      </c>
      <c r="L568" t="e">
        <f t="shared" si="17"/>
        <v>#N/A</v>
      </c>
    </row>
    <row r="569" spans="1:12">
      <c r="A569">
        <v>6089</v>
      </c>
      <c r="B569" t="s">
        <v>408</v>
      </c>
      <c r="C569">
        <v>2</v>
      </c>
      <c r="D569">
        <v>10</v>
      </c>
      <c r="E569">
        <v>23</v>
      </c>
      <c r="F569">
        <v>0</v>
      </c>
      <c r="G569">
        <v>0</v>
      </c>
      <c r="H569">
        <v>232</v>
      </c>
      <c r="I569">
        <v>5</v>
      </c>
      <c r="J569" t="s">
        <v>896</v>
      </c>
      <c r="L569">
        <f t="shared" si="17"/>
        <v>13</v>
      </c>
    </row>
    <row r="570" spans="1:12">
      <c r="A570">
        <v>3255</v>
      </c>
      <c r="B570" t="s">
        <v>408</v>
      </c>
      <c r="C570">
        <v>2</v>
      </c>
      <c r="D570">
        <v>3</v>
      </c>
      <c r="E570">
        <v>2</v>
      </c>
      <c r="F570">
        <v>0</v>
      </c>
      <c r="G570">
        <v>0</v>
      </c>
      <c r="H570">
        <v>397</v>
      </c>
      <c r="I570">
        <v>2</v>
      </c>
      <c r="J570" t="s">
        <v>788</v>
      </c>
      <c r="L570" t="e">
        <f t="shared" si="17"/>
        <v>#N/A</v>
      </c>
    </row>
    <row r="571" spans="1:12">
      <c r="A571">
        <v>89</v>
      </c>
      <c r="B571" t="s">
        <v>408</v>
      </c>
      <c r="C571">
        <v>3</v>
      </c>
      <c r="D571">
        <v>1</v>
      </c>
      <c r="E571">
        <v>3</v>
      </c>
      <c r="F571">
        <v>0</v>
      </c>
      <c r="G571">
        <v>0</v>
      </c>
      <c r="H571">
        <v>443</v>
      </c>
      <c r="I571">
        <v>2</v>
      </c>
      <c r="J571" t="s">
        <v>831</v>
      </c>
      <c r="L571" t="e">
        <f t="shared" si="17"/>
        <v>#N/A</v>
      </c>
    </row>
    <row r="572" spans="1:12">
      <c r="A572">
        <v>1085</v>
      </c>
      <c r="B572" t="s">
        <v>408</v>
      </c>
      <c r="C572">
        <v>1</v>
      </c>
      <c r="D572">
        <v>42</v>
      </c>
      <c r="E572">
        <v>1</v>
      </c>
      <c r="F572">
        <v>0</v>
      </c>
      <c r="G572">
        <v>0</v>
      </c>
      <c r="H572">
        <v>318</v>
      </c>
      <c r="I572">
        <v>2</v>
      </c>
      <c r="J572" t="s">
        <v>856</v>
      </c>
      <c r="L572" t="e">
        <f t="shared" si="17"/>
        <v>#N/A</v>
      </c>
    </row>
    <row r="573" spans="1:12">
      <c r="A573">
        <v>3896</v>
      </c>
      <c r="B573" t="s">
        <v>871</v>
      </c>
      <c r="C573">
        <v>1</v>
      </c>
      <c r="D573">
        <v>7</v>
      </c>
      <c r="E573">
        <v>1</v>
      </c>
      <c r="F573">
        <v>0</v>
      </c>
      <c r="G573">
        <v>0</v>
      </c>
      <c r="H573">
        <v>123</v>
      </c>
      <c r="I573">
        <v>2</v>
      </c>
      <c r="J573" t="s">
        <v>923</v>
      </c>
      <c r="L573" t="e">
        <f t="shared" si="17"/>
        <v>#N/A</v>
      </c>
    </row>
    <row r="574" spans="1:12">
      <c r="A574">
        <v>5058</v>
      </c>
      <c r="B574" t="s">
        <v>408</v>
      </c>
      <c r="C574">
        <v>1</v>
      </c>
      <c r="D574">
        <v>22</v>
      </c>
      <c r="E574">
        <v>1</v>
      </c>
      <c r="F574">
        <v>0</v>
      </c>
      <c r="G574">
        <v>0</v>
      </c>
      <c r="H574">
        <v>609</v>
      </c>
      <c r="I574">
        <v>2</v>
      </c>
      <c r="J574" t="s">
        <v>1018</v>
      </c>
      <c r="L574" t="e">
        <f t="shared" si="17"/>
        <v>#N/A</v>
      </c>
    </row>
    <row r="575" spans="1:12">
      <c r="A575">
        <v>5070</v>
      </c>
      <c r="B575" t="s">
        <v>408</v>
      </c>
      <c r="C575">
        <v>1</v>
      </c>
      <c r="D575">
        <v>32</v>
      </c>
      <c r="E575">
        <v>28</v>
      </c>
      <c r="F575">
        <v>0</v>
      </c>
      <c r="G575">
        <v>0</v>
      </c>
      <c r="H575">
        <v>550</v>
      </c>
      <c r="I575">
        <v>8</v>
      </c>
      <c r="J575" t="s">
        <v>655</v>
      </c>
      <c r="L575" t="e">
        <f t="shared" si="17"/>
        <v>#N/A</v>
      </c>
    </row>
    <row r="576" spans="1:12">
      <c r="A576">
        <v>2863</v>
      </c>
      <c r="B576" t="s">
        <v>408</v>
      </c>
      <c r="C576">
        <v>1</v>
      </c>
      <c r="D576">
        <v>16</v>
      </c>
      <c r="E576">
        <v>12</v>
      </c>
      <c r="F576">
        <v>0</v>
      </c>
      <c r="G576">
        <v>0</v>
      </c>
      <c r="H576">
        <v>387</v>
      </c>
      <c r="I576">
        <v>3</v>
      </c>
      <c r="J576" t="s">
        <v>409</v>
      </c>
      <c r="L576">
        <f t="shared" si="17"/>
        <v>43</v>
      </c>
    </row>
    <row r="577" spans="1:12">
      <c r="A577">
        <v>2900</v>
      </c>
      <c r="B577" t="s">
        <v>408</v>
      </c>
      <c r="C577">
        <v>1</v>
      </c>
      <c r="D577">
        <v>106</v>
      </c>
      <c r="E577">
        <v>0</v>
      </c>
      <c r="F577">
        <v>1</v>
      </c>
      <c r="G577">
        <v>0</v>
      </c>
      <c r="H577">
        <v>523</v>
      </c>
      <c r="I577">
        <v>2</v>
      </c>
      <c r="J577" t="s">
        <v>428</v>
      </c>
      <c r="L577">
        <f t="shared" si="17"/>
        <v>33</v>
      </c>
    </row>
    <row r="578" spans="1:12">
      <c r="A578">
        <v>195</v>
      </c>
      <c r="B578" t="s">
        <v>408</v>
      </c>
      <c r="C578">
        <v>1</v>
      </c>
      <c r="D578">
        <v>9</v>
      </c>
      <c r="E578">
        <v>1</v>
      </c>
      <c r="F578">
        <v>0</v>
      </c>
      <c r="G578">
        <v>0</v>
      </c>
      <c r="H578">
        <v>439</v>
      </c>
      <c r="I578">
        <v>2</v>
      </c>
      <c r="J578" t="s">
        <v>852</v>
      </c>
      <c r="L578" t="e">
        <f t="shared" si="17"/>
        <v>#N/A</v>
      </c>
    </row>
    <row r="579" spans="1:12">
      <c r="A579">
        <v>742</v>
      </c>
      <c r="B579" t="s">
        <v>408</v>
      </c>
      <c r="C579">
        <v>1</v>
      </c>
      <c r="D579">
        <v>1</v>
      </c>
      <c r="E579">
        <v>9</v>
      </c>
      <c r="F579">
        <v>0</v>
      </c>
      <c r="G579">
        <v>0</v>
      </c>
      <c r="H579">
        <v>471</v>
      </c>
      <c r="I579">
        <v>4</v>
      </c>
      <c r="J579" t="s">
        <v>991</v>
      </c>
      <c r="L579" t="e">
        <f t="shared" si="17"/>
        <v>#N/A</v>
      </c>
    </row>
    <row r="580" spans="1:12">
      <c r="A580">
        <v>693</v>
      </c>
      <c r="B580" t="s">
        <v>408</v>
      </c>
      <c r="C580">
        <v>2</v>
      </c>
      <c r="D580">
        <v>14</v>
      </c>
      <c r="E580">
        <v>2</v>
      </c>
      <c r="F580">
        <v>0</v>
      </c>
      <c r="G580">
        <v>0</v>
      </c>
      <c r="H580">
        <v>402</v>
      </c>
      <c r="I580">
        <v>1</v>
      </c>
      <c r="J580" t="s">
        <v>541</v>
      </c>
      <c r="L580">
        <f t="shared" ref="L580:L643" si="18">VLOOKUP($J580,$AA$3:$AB$127,2,FALSE)</f>
        <v>21</v>
      </c>
    </row>
    <row r="581" spans="1:12">
      <c r="A581">
        <v>730</v>
      </c>
      <c r="B581" t="s">
        <v>408</v>
      </c>
      <c r="C581">
        <v>1</v>
      </c>
      <c r="D581">
        <v>4</v>
      </c>
      <c r="E581">
        <v>2</v>
      </c>
      <c r="F581">
        <v>0</v>
      </c>
      <c r="G581">
        <v>0</v>
      </c>
      <c r="H581">
        <v>422</v>
      </c>
      <c r="I581">
        <v>1</v>
      </c>
      <c r="J581" t="s">
        <v>899</v>
      </c>
      <c r="L581" t="e">
        <f t="shared" si="18"/>
        <v>#N/A</v>
      </c>
    </row>
    <row r="582" spans="1:12">
      <c r="A582">
        <v>2365</v>
      </c>
      <c r="B582" t="s">
        <v>408</v>
      </c>
      <c r="C582">
        <v>1</v>
      </c>
      <c r="D582">
        <v>30</v>
      </c>
      <c r="E582">
        <v>1</v>
      </c>
      <c r="F582">
        <v>0</v>
      </c>
      <c r="G582">
        <v>0</v>
      </c>
      <c r="H582">
        <v>356</v>
      </c>
      <c r="I582">
        <v>1</v>
      </c>
      <c r="J582" t="s">
        <v>848</v>
      </c>
      <c r="L582" t="e">
        <f t="shared" si="18"/>
        <v>#N/A</v>
      </c>
    </row>
    <row r="583" spans="1:12">
      <c r="A583">
        <v>2353</v>
      </c>
      <c r="B583" t="s">
        <v>408</v>
      </c>
      <c r="C583">
        <v>1</v>
      </c>
      <c r="D583">
        <v>11</v>
      </c>
      <c r="E583">
        <v>1</v>
      </c>
      <c r="F583">
        <v>0</v>
      </c>
      <c r="G583">
        <v>0</v>
      </c>
      <c r="H583">
        <v>364</v>
      </c>
      <c r="I583">
        <v>1</v>
      </c>
      <c r="J583" t="s">
        <v>785</v>
      </c>
      <c r="L583" t="e">
        <f t="shared" si="18"/>
        <v>#N/A</v>
      </c>
    </row>
    <row r="584" spans="1:12">
      <c r="A584">
        <v>244</v>
      </c>
      <c r="B584" t="s">
        <v>408</v>
      </c>
      <c r="C584">
        <v>2</v>
      </c>
      <c r="D584">
        <v>9</v>
      </c>
      <c r="E584">
        <v>2</v>
      </c>
      <c r="F584">
        <v>0</v>
      </c>
      <c r="G584">
        <v>0</v>
      </c>
      <c r="H584">
        <v>448</v>
      </c>
      <c r="I584">
        <v>1</v>
      </c>
      <c r="J584" t="s">
        <v>879</v>
      </c>
      <c r="L584" t="e">
        <f t="shared" si="18"/>
        <v>#N/A</v>
      </c>
    </row>
    <row r="585" spans="1:12">
      <c r="A585">
        <v>2402</v>
      </c>
      <c r="B585" t="s">
        <v>390</v>
      </c>
      <c r="C585">
        <v>2</v>
      </c>
      <c r="D585">
        <v>13</v>
      </c>
      <c r="E585">
        <v>2</v>
      </c>
      <c r="F585">
        <v>0</v>
      </c>
      <c r="G585">
        <v>0</v>
      </c>
      <c r="H585">
        <v>362</v>
      </c>
      <c r="I585">
        <v>2</v>
      </c>
      <c r="J585" t="s">
        <v>672</v>
      </c>
      <c r="L585">
        <f t="shared" si="18"/>
        <v>53</v>
      </c>
    </row>
    <row r="586" spans="1:12">
      <c r="A586">
        <v>5519</v>
      </c>
      <c r="B586" t="s">
        <v>408</v>
      </c>
      <c r="C586">
        <v>2</v>
      </c>
      <c r="D586">
        <v>2</v>
      </c>
      <c r="E586">
        <v>2</v>
      </c>
      <c r="F586">
        <v>0</v>
      </c>
      <c r="G586">
        <v>0</v>
      </c>
      <c r="H586">
        <v>363</v>
      </c>
      <c r="I586">
        <v>2</v>
      </c>
      <c r="J586" t="s">
        <v>960</v>
      </c>
      <c r="L586" t="e">
        <f t="shared" si="18"/>
        <v>#N/A</v>
      </c>
    </row>
    <row r="587" spans="1:12">
      <c r="A587">
        <v>6195</v>
      </c>
      <c r="B587" t="s">
        <v>408</v>
      </c>
      <c r="C587">
        <v>2</v>
      </c>
      <c r="D587">
        <v>11</v>
      </c>
      <c r="E587">
        <v>2</v>
      </c>
      <c r="F587">
        <v>0</v>
      </c>
      <c r="G587">
        <v>0</v>
      </c>
      <c r="H587">
        <v>242</v>
      </c>
      <c r="I587">
        <v>2</v>
      </c>
      <c r="J587" t="s">
        <v>456</v>
      </c>
      <c r="L587">
        <f t="shared" si="18"/>
        <v>13</v>
      </c>
    </row>
    <row r="588" spans="1:12">
      <c r="A588">
        <v>4572</v>
      </c>
      <c r="B588" t="s">
        <v>408</v>
      </c>
      <c r="C588">
        <v>4</v>
      </c>
      <c r="D588">
        <v>38</v>
      </c>
      <c r="E588">
        <v>4</v>
      </c>
      <c r="F588">
        <v>0</v>
      </c>
      <c r="G588">
        <v>0</v>
      </c>
      <c r="H588">
        <v>133</v>
      </c>
      <c r="I588">
        <v>2</v>
      </c>
      <c r="J588" t="s">
        <v>877</v>
      </c>
      <c r="L588">
        <f t="shared" si="18"/>
        <v>12</v>
      </c>
    </row>
    <row r="589" spans="1:12">
      <c r="A589">
        <v>4025</v>
      </c>
      <c r="B589" t="s">
        <v>408</v>
      </c>
      <c r="C589">
        <v>1</v>
      </c>
      <c r="D589">
        <v>3</v>
      </c>
      <c r="E589">
        <v>6</v>
      </c>
      <c r="F589">
        <v>0</v>
      </c>
      <c r="G589">
        <v>0</v>
      </c>
      <c r="H589">
        <v>271</v>
      </c>
      <c r="I589">
        <v>4</v>
      </c>
      <c r="J589" t="s">
        <v>843</v>
      </c>
      <c r="L589" t="e">
        <f t="shared" si="18"/>
        <v>#N/A</v>
      </c>
    </row>
    <row r="590" spans="1:12">
      <c r="A590">
        <v>4523</v>
      </c>
      <c r="B590" t="s">
        <v>408</v>
      </c>
      <c r="C590">
        <v>1</v>
      </c>
      <c r="D590">
        <v>14</v>
      </c>
      <c r="E590">
        <v>1</v>
      </c>
      <c r="F590">
        <v>0</v>
      </c>
      <c r="G590">
        <v>0</v>
      </c>
      <c r="H590">
        <v>112</v>
      </c>
      <c r="I590">
        <v>1</v>
      </c>
      <c r="J590" t="s">
        <v>817</v>
      </c>
      <c r="L590" t="e">
        <f t="shared" si="18"/>
        <v>#N/A</v>
      </c>
    </row>
    <row r="591" spans="1:12">
      <c r="A591">
        <v>5568</v>
      </c>
      <c r="B591" t="s">
        <v>408</v>
      </c>
      <c r="C591">
        <v>1</v>
      </c>
      <c r="D591">
        <v>75</v>
      </c>
      <c r="E591">
        <v>22</v>
      </c>
      <c r="F591">
        <v>0</v>
      </c>
      <c r="G591">
        <v>0</v>
      </c>
      <c r="H591">
        <v>321</v>
      </c>
      <c r="I591">
        <v>9</v>
      </c>
      <c r="J591" t="s">
        <v>714</v>
      </c>
      <c r="L591">
        <f t="shared" si="18"/>
        <v>52</v>
      </c>
    </row>
    <row r="592" spans="1:12">
      <c r="A592">
        <v>3398</v>
      </c>
      <c r="B592" t="s">
        <v>408</v>
      </c>
      <c r="C592">
        <v>1</v>
      </c>
      <c r="D592">
        <v>22</v>
      </c>
      <c r="E592">
        <v>8</v>
      </c>
      <c r="F592">
        <v>0</v>
      </c>
      <c r="G592">
        <v>0</v>
      </c>
      <c r="H592">
        <v>316</v>
      </c>
      <c r="I592">
        <v>5</v>
      </c>
      <c r="J592" t="s">
        <v>467</v>
      </c>
      <c r="L592">
        <f t="shared" si="18"/>
        <v>51</v>
      </c>
    </row>
    <row r="593" spans="1:12">
      <c r="A593">
        <v>1191</v>
      </c>
      <c r="B593" t="s">
        <v>408</v>
      </c>
      <c r="C593">
        <v>1</v>
      </c>
      <c r="D593">
        <v>14</v>
      </c>
      <c r="E593">
        <v>1</v>
      </c>
      <c r="F593">
        <v>0</v>
      </c>
      <c r="G593">
        <v>0</v>
      </c>
      <c r="H593">
        <v>319</v>
      </c>
      <c r="I593">
        <v>1</v>
      </c>
      <c r="J593" t="s">
        <v>469</v>
      </c>
      <c r="L593" t="e">
        <f t="shared" si="18"/>
        <v>#N/A</v>
      </c>
    </row>
    <row r="594" spans="1:12">
      <c r="A594">
        <v>1228</v>
      </c>
      <c r="B594" t="s">
        <v>408</v>
      </c>
      <c r="C594">
        <v>1</v>
      </c>
      <c r="D594">
        <v>17</v>
      </c>
      <c r="E594">
        <v>1</v>
      </c>
      <c r="F594">
        <v>0</v>
      </c>
      <c r="G594">
        <v>0</v>
      </c>
      <c r="H594">
        <v>313</v>
      </c>
      <c r="I594">
        <v>2</v>
      </c>
      <c r="J594" t="s">
        <v>407</v>
      </c>
      <c r="L594">
        <f t="shared" si="18"/>
        <v>33</v>
      </c>
    </row>
    <row r="595" spans="1:12">
      <c r="A595">
        <v>1240</v>
      </c>
      <c r="B595" t="s">
        <v>408</v>
      </c>
      <c r="C595">
        <v>1</v>
      </c>
      <c r="D595">
        <v>10</v>
      </c>
      <c r="E595">
        <v>7</v>
      </c>
      <c r="F595">
        <v>0</v>
      </c>
      <c r="G595">
        <v>0</v>
      </c>
      <c r="H595">
        <v>318</v>
      </c>
      <c r="I595">
        <v>4</v>
      </c>
      <c r="J595" t="s">
        <v>856</v>
      </c>
      <c r="L595" t="e">
        <f t="shared" si="18"/>
        <v>#N/A</v>
      </c>
    </row>
    <row r="596" spans="1:12">
      <c r="A596">
        <v>1867</v>
      </c>
      <c r="B596" t="s">
        <v>408</v>
      </c>
      <c r="C596">
        <v>3</v>
      </c>
      <c r="D596">
        <v>11</v>
      </c>
      <c r="E596">
        <v>4</v>
      </c>
      <c r="F596">
        <v>0</v>
      </c>
      <c r="G596">
        <v>0</v>
      </c>
      <c r="H596">
        <v>372</v>
      </c>
      <c r="I596">
        <v>2</v>
      </c>
      <c r="J596" t="s">
        <v>841</v>
      </c>
      <c r="L596" t="e">
        <f t="shared" si="18"/>
        <v>#N/A</v>
      </c>
    </row>
    <row r="597" spans="1:12">
      <c r="A597">
        <v>3882</v>
      </c>
      <c r="B597" t="s">
        <v>871</v>
      </c>
      <c r="C597">
        <v>1</v>
      </c>
      <c r="D597">
        <v>5</v>
      </c>
      <c r="E597">
        <v>1</v>
      </c>
      <c r="F597">
        <v>0</v>
      </c>
      <c r="G597">
        <v>0</v>
      </c>
      <c r="H597">
        <v>106</v>
      </c>
      <c r="I597">
        <v>2</v>
      </c>
      <c r="J597" t="s">
        <v>718</v>
      </c>
      <c r="L597" t="e">
        <f t="shared" si="18"/>
        <v>#N/A</v>
      </c>
    </row>
    <row r="598" spans="1:12">
      <c r="A598">
        <v>2210</v>
      </c>
      <c r="B598" t="s">
        <v>408</v>
      </c>
      <c r="C598">
        <v>1</v>
      </c>
      <c r="D598">
        <v>42</v>
      </c>
      <c r="E598">
        <v>8</v>
      </c>
      <c r="F598">
        <v>0</v>
      </c>
      <c r="G598">
        <v>0</v>
      </c>
      <c r="H598">
        <v>507</v>
      </c>
      <c r="I598">
        <v>6</v>
      </c>
      <c r="J598" t="s">
        <v>282</v>
      </c>
      <c r="L598">
        <f t="shared" si="18"/>
        <v>37</v>
      </c>
    </row>
    <row r="599" spans="1:12">
      <c r="A599">
        <v>2957</v>
      </c>
      <c r="B599" t="s">
        <v>408</v>
      </c>
      <c r="C599">
        <v>1</v>
      </c>
      <c r="D599">
        <v>8</v>
      </c>
      <c r="E599">
        <v>8</v>
      </c>
      <c r="F599">
        <v>0</v>
      </c>
      <c r="G599">
        <v>0</v>
      </c>
      <c r="H599">
        <v>509</v>
      </c>
      <c r="I599">
        <v>5</v>
      </c>
      <c r="J599" t="s">
        <v>776</v>
      </c>
      <c r="L599">
        <f t="shared" si="18"/>
        <v>42</v>
      </c>
    </row>
    <row r="600" spans="1:12">
      <c r="A600">
        <v>3043</v>
      </c>
      <c r="B600" t="s">
        <v>408</v>
      </c>
      <c r="C600">
        <v>1</v>
      </c>
      <c r="D600">
        <v>23</v>
      </c>
      <c r="E600">
        <v>6</v>
      </c>
      <c r="F600">
        <v>0</v>
      </c>
      <c r="G600">
        <v>0</v>
      </c>
      <c r="H600">
        <v>520</v>
      </c>
      <c r="I600">
        <v>6</v>
      </c>
      <c r="J600" t="s">
        <v>414</v>
      </c>
      <c r="L600">
        <f t="shared" si="18"/>
        <v>43</v>
      </c>
    </row>
    <row r="601" spans="1:12">
      <c r="A601">
        <v>636</v>
      </c>
      <c r="B601" t="s">
        <v>408</v>
      </c>
      <c r="C601">
        <v>1</v>
      </c>
      <c r="D601">
        <v>26</v>
      </c>
      <c r="E601">
        <v>16</v>
      </c>
      <c r="F601">
        <v>0</v>
      </c>
      <c r="G601">
        <v>0</v>
      </c>
      <c r="H601">
        <v>549</v>
      </c>
      <c r="I601">
        <v>6</v>
      </c>
      <c r="J601" t="s">
        <v>639</v>
      </c>
      <c r="L601">
        <f t="shared" si="18"/>
        <v>34</v>
      </c>
    </row>
    <row r="602" spans="1:12">
      <c r="A602">
        <v>1632</v>
      </c>
      <c r="B602" t="s">
        <v>408</v>
      </c>
      <c r="C602">
        <v>1</v>
      </c>
      <c r="D602">
        <v>1</v>
      </c>
      <c r="E602">
        <v>1</v>
      </c>
      <c r="F602">
        <v>0</v>
      </c>
      <c r="G602">
        <v>0</v>
      </c>
      <c r="H602">
        <v>295</v>
      </c>
      <c r="I602">
        <v>1</v>
      </c>
      <c r="J602" t="s">
        <v>889</v>
      </c>
      <c r="L602" t="e">
        <f t="shared" si="18"/>
        <v>#N/A</v>
      </c>
    </row>
    <row r="603" spans="1:12">
      <c r="A603">
        <v>4288</v>
      </c>
      <c r="B603" t="s">
        <v>408</v>
      </c>
      <c r="C603">
        <v>1</v>
      </c>
      <c r="D603">
        <v>2</v>
      </c>
      <c r="E603">
        <v>0</v>
      </c>
      <c r="F603">
        <v>1</v>
      </c>
      <c r="G603">
        <v>0</v>
      </c>
      <c r="H603">
        <v>281</v>
      </c>
      <c r="I603">
        <v>1</v>
      </c>
      <c r="J603" t="s">
        <v>963</v>
      </c>
      <c r="L603" t="e">
        <f t="shared" si="18"/>
        <v>#N/A</v>
      </c>
    </row>
    <row r="604" spans="1:12">
      <c r="A604">
        <v>6289</v>
      </c>
      <c r="B604" t="s">
        <v>473</v>
      </c>
      <c r="C604">
        <v>1</v>
      </c>
      <c r="D604">
        <v>5</v>
      </c>
      <c r="E604">
        <v>2</v>
      </c>
      <c r="F604">
        <v>0</v>
      </c>
      <c r="G604">
        <v>0</v>
      </c>
      <c r="H604">
        <v>445</v>
      </c>
      <c r="I604">
        <v>1</v>
      </c>
      <c r="J604" t="s">
        <v>266</v>
      </c>
      <c r="L604" t="e">
        <f t="shared" si="18"/>
        <v>#N/A</v>
      </c>
    </row>
    <row r="605" spans="1:12">
      <c r="A605">
        <v>4629</v>
      </c>
      <c r="B605" t="s">
        <v>408</v>
      </c>
      <c r="C605">
        <v>2</v>
      </c>
      <c r="D605">
        <v>17</v>
      </c>
      <c r="E605">
        <v>16</v>
      </c>
      <c r="F605">
        <v>0</v>
      </c>
      <c r="G605">
        <v>0</v>
      </c>
      <c r="H605">
        <v>694</v>
      </c>
      <c r="I605">
        <v>7</v>
      </c>
      <c r="J605" t="s">
        <v>1041</v>
      </c>
      <c r="L605" t="e">
        <f t="shared" si="18"/>
        <v>#N/A</v>
      </c>
    </row>
    <row r="606" spans="1:12">
      <c r="A606">
        <v>301</v>
      </c>
      <c r="B606" t="s">
        <v>408</v>
      </c>
      <c r="C606">
        <v>2</v>
      </c>
      <c r="D606">
        <v>3</v>
      </c>
      <c r="E606">
        <v>2</v>
      </c>
      <c r="F606">
        <v>0</v>
      </c>
      <c r="G606">
        <v>0</v>
      </c>
      <c r="H606">
        <v>432</v>
      </c>
      <c r="I606">
        <v>1</v>
      </c>
      <c r="J606" t="s">
        <v>723</v>
      </c>
      <c r="L606" t="e">
        <f t="shared" si="18"/>
        <v>#N/A</v>
      </c>
    </row>
    <row r="607" spans="1:12">
      <c r="A607">
        <v>3206</v>
      </c>
      <c r="B607" t="s">
        <v>408</v>
      </c>
      <c r="C607">
        <v>1</v>
      </c>
      <c r="D607">
        <v>20</v>
      </c>
      <c r="E607">
        <v>16</v>
      </c>
      <c r="F607">
        <v>0</v>
      </c>
      <c r="G607">
        <v>0</v>
      </c>
      <c r="H607">
        <v>335</v>
      </c>
      <c r="I607">
        <v>4</v>
      </c>
      <c r="J607" t="s">
        <v>720</v>
      </c>
      <c r="L607" t="e">
        <f t="shared" si="18"/>
        <v>#N/A</v>
      </c>
    </row>
    <row r="608" spans="1:12">
      <c r="A608">
        <v>3292</v>
      </c>
      <c r="B608" t="s">
        <v>408</v>
      </c>
      <c r="C608">
        <v>1</v>
      </c>
      <c r="D608">
        <v>1</v>
      </c>
      <c r="E608">
        <v>16</v>
      </c>
      <c r="F608">
        <v>0</v>
      </c>
      <c r="G608">
        <v>0</v>
      </c>
      <c r="H608">
        <v>159</v>
      </c>
      <c r="I608">
        <v>6</v>
      </c>
      <c r="J608" t="s">
        <v>1024</v>
      </c>
      <c r="L608" t="e">
        <f t="shared" si="18"/>
        <v>#N/A</v>
      </c>
    </row>
    <row r="609" spans="1:12">
      <c r="A609">
        <v>4039</v>
      </c>
      <c r="B609" t="s">
        <v>408</v>
      </c>
      <c r="C609">
        <v>1</v>
      </c>
      <c r="D609">
        <v>10</v>
      </c>
      <c r="E609">
        <v>6</v>
      </c>
      <c r="F609">
        <v>0</v>
      </c>
      <c r="G609">
        <v>0</v>
      </c>
      <c r="H609">
        <v>382</v>
      </c>
      <c r="I609">
        <v>4</v>
      </c>
      <c r="J609" t="s">
        <v>845</v>
      </c>
      <c r="L609">
        <f t="shared" si="18"/>
        <v>12</v>
      </c>
    </row>
    <row r="610" spans="1:12">
      <c r="A610">
        <v>5960</v>
      </c>
      <c r="B610" t="s">
        <v>408</v>
      </c>
      <c r="C610">
        <v>3</v>
      </c>
      <c r="D610">
        <v>8</v>
      </c>
      <c r="E610">
        <v>17</v>
      </c>
      <c r="F610">
        <v>0</v>
      </c>
      <c r="G610">
        <v>0</v>
      </c>
      <c r="H610">
        <v>136</v>
      </c>
      <c r="I610">
        <v>4</v>
      </c>
      <c r="J610" t="s">
        <v>677</v>
      </c>
      <c r="L610" t="e">
        <f t="shared" si="18"/>
        <v>#N/A</v>
      </c>
    </row>
    <row r="611" spans="1:12">
      <c r="A611">
        <v>550</v>
      </c>
      <c r="B611" t="s">
        <v>408</v>
      </c>
      <c r="C611">
        <v>1</v>
      </c>
      <c r="D611">
        <v>28</v>
      </c>
      <c r="E611">
        <v>1</v>
      </c>
      <c r="F611">
        <v>0</v>
      </c>
      <c r="G611">
        <v>0</v>
      </c>
      <c r="H611">
        <v>529</v>
      </c>
      <c r="I611">
        <v>2</v>
      </c>
      <c r="J611" t="s">
        <v>519</v>
      </c>
      <c r="L611" t="e">
        <f t="shared" si="18"/>
        <v>#N/A</v>
      </c>
    </row>
    <row r="612" spans="1:12">
      <c r="A612">
        <v>1383</v>
      </c>
      <c r="B612" t="s">
        <v>408</v>
      </c>
      <c r="C612">
        <v>2</v>
      </c>
      <c r="D612">
        <v>31</v>
      </c>
      <c r="E612">
        <v>16</v>
      </c>
      <c r="F612">
        <v>0</v>
      </c>
      <c r="G612">
        <v>0</v>
      </c>
      <c r="H612">
        <v>532</v>
      </c>
      <c r="I612">
        <v>4</v>
      </c>
      <c r="J612" t="s">
        <v>638</v>
      </c>
      <c r="L612">
        <f t="shared" si="18"/>
        <v>36</v>
      </c>
    </row>
    <row r="613" spans="1:12">
      <c r="A613">
        <v>3633</v>
      </c>
      <c r="B613" t="s">
        <v>871</v>
      </c>
      <c r="C613">
        <v>1</v>
      </c>
      <c r="D613">
        <v>5</v>
      </c>
      <c r="E613">
        <v>14</v>
      </c>
      <c r="F613">
        <v>0</v>
      </c>
      <c r="G613">
        <v>0</v>
      </c>
      <c r="H613">
        <v>852</v>
      </c>
      <c r="I613">
        <v>5</v>
      </c>
      <c r="J613" t="s">
        <v>726</v>
      </c>
      <c r="L613">
        <f t="shared" si="18"/>
        <v>56</v>
      </c>
    </row>
    <row r="614" spans="1:12">
      <c r="A614">
        <v>5711</v>
      </c>
      <c r="B614" t="s">
        <v>408</v>
      </c>
      <c r="C614">
        <v>1</v>
      </c>
      <c r="D614">
        <v>10</v>
      </c>
      <c r="E614">
        <v>1</v>
      </c>
      <c r="F614">
        <v>0</v>
      </c>
      <c r="G614">
        <v>0</v>
      </c>
      <c r="H614">
        <v>347</v>
      </c>
      <c r="I614">
        <v>2</v>
      </c>
      <c r="J614" t="s">
        <v>1039</v>
      </c>
      <c r="L614" t="e">
        <f t="shared" si="18"/>
        <v>#N/A</v>
      </c>
    </row>
    <row r="615" spans="1:12">
      <c r="A615">
        <v>387</v>
      </c>
      <c r="B615" t="s">
        <v>408</v>
      </c>
      <c r="C615">
        <v>2</v>
      </c>
      <c r="D615">
        <v>5</v>
      </c>
      <c r="E615">
        <v>2</v>
      </c>
      <c r="F615">
        <v>0</v>
      </c>
      <c r="G615">
        <v>0</v>
      </c>
      <c r="H615">
        <v>304</v>
      </c>
      <c r="I615">
        <v>2</v>
      </c>
      <c r="J615" t="s">
        <v>882</v>
      </c>
      <c r="L615" t="e">
        <f t="shared" si="18"/>
        <v>#N/A</v>
      </c>
    </row>
    <row r="616" spans="1:12">
      <c r="A616">
        <v>1961</v>
      </c>
      <c r="B616" t="s">
        <v>408</v>
      </c>
      <c r="C616">
        <v>2</v>
      </c>
      <c r="D616">
        <v>60</v>
      </c>
      <c r="E616">
        <v>2</v>
      </c>
      <c r="F616">
        <v>0</v>
      </c>
      <c r="G616">
        <v>0</v>
      </c>
      <c r="H616">
        <v>527</v>
      </c>
      <c r="I616">
        <v>2</v>
      </c>
      <c r="J616" t="s">
        <v>646</v>
      </c>
      <c r="L616" t="e">
        <f t="shared" si="18"/>
        <v>#N/A</v>
      </c>
    </row>
    <row r="617" spans="1:12">
      <c r="A617">
        <v>3684</v>
      </c>
      <c r="B617" t="s">
        <v>408</v>
      </c>
      <c r="C617">
        <v>5</v>
      </c>
      <c r="D617">
        <v>2</v>
      </c>
      <c r="E617">
        <v>30</v>
      </c>
      <c r="F617">
        <v>0</v>
      </c>
      <c r="G617">
        <v>0</v>
      </c>
      <c r="H617">
        <v>548</v>
      </c>
      <c r="I617">
        <v>3</v>
      </c>
      <c r="J617" t="s">
        <v>1015</v>
      </c>
      <c r="L617">
        <f t="shared" si="18"/>
        <v>44</v>
      </c>
    </row>
    <row r="618" spans="1:12">
      <c r="A618">
        <v>3696</v>
      </c>
      <c r="B618" t="s">
        <v>408</v>
      </c>
      <c r="C618">
        <v>1</v>
      </c>
      <c r="D618">
        <v>15</v>
      </c>
      <c r="E618">
        <v>4</v>
      </c>
      <c r="F618">
        <v>0</v>
      </c>
      <c r="G618">
        <v>0</v>
      </c>
      <c r="H618">
        <v>550</v>
      </c>
      <c r="I618">
        <v>2</v>
      </c>
      <c r="J618" t="s">
        <v>655</v>
      </c>
      <c r="L618" t="e">
        <f t="shared" si="18"/>
        <v>#N/A</v>
      </c>
    </row>
    <row r="619" spans="1:12">
      <c r="A619">
        <v>3647</v>
      </c>
      <c r="B619" t="s">
        <v>408</v>
      </c>
      <c r="C619">
        <v>1</v>
      </c>
      <c r="D619">
        <v>11</v>
      </c>
      <c r="E619">
        <v>8</v>
      </c>
      <c r="F619">
        <v>0</v>
      </c>
      <c r="G619">
        <v>0</v>
      </c>
      <c r="H619">
        <v>388</v>
      </c>
      <c r="I619">
        <v>4</v>
      </c>
      <c r="J619" t="s">
        <v>958</v>
      </c>
      <c r="L619" t="e">
        <f t="shared" si="18"/>
        <v>#N/A</v>
      </c>
    </row>
    <row r="620" spans="1:12">
      <c r="A620">
        <v>5319</v>
      </c>
      <c r="B620" t="s">
        <v>408</v>
      </c>
      <c r="C620">
        <v>2</v>
      </c>
      <c r="D620">
        <v>30</v>
      </c>
      <c r="E620">
        <v>2</v>
      </c>
      <c r="F620">
        <v>0</v>
      </c>
      <c r="G620">
        <v>0</v>
      </c>
      <c r="H620">
        <v>620</v>
      </c>
      <c r="I620">
        <v>2</v>
      </c>
      <c r="J620" t="s">
        <v>827</v>
      </c>
      <c r="L620">
        <f t="shared" si="18"/>
        <v>56</v>
      </c>
    </row>
    <row r="621" spans="1:12">
      <c r="A621">
        <v>2614</v>
      </c>
      <c r="B621" t="s">
        <v>408</v>
      </c>
      <c r="C621">
        <v>1</v>
      </c>
      <c r="D621">
        <v>69</v>
      </c>
      <c r="E621">
        <v>8</v>
      </c>
      <c r="F621">
        <v>0</v>
      </c>
      <c r="G621">
        <v>0</v>
      </c>
      <c r="H621">
        <v>321</v>
      </c>
      <c r="I621">
        <v>4</v>
      </c>
      <c r="J621" t="s">
        <v>714</v>
      </c>
      <c r="L621">
        <f t="shared" si="18"/>
        <v>52</v>
      </c>
    </row>
    <row r="622" spans="1:12">
      <c r="A622">
        <v>5307</v>
      </c>
      <c r="B622" t="s">
        <v>408</v>
      </c>
      <c r="C622">
        <v>2</v>
      </c>
      <c r="D622">
        <v>29</v>
      </c>
      <c r="E622">
        <v>2</v>
      </c>
      <c r="F622">
        <v>0</v>
      </c>
      <c r="G622">
        <v>0</v>
      </c>
      <c r="H622">
        <v>620</v>
      </c>
      <c r="I622">
        <v>2</v>
      </c>
      <c r="J622" t="s">
        <v>827</v>
      </c>
      <c r="L622">
        <f t="shared" si="18"/>
        <v>56</v>
      </c>
    </row>
    <row r="623" spans="1:12">
      <c r="A623">
        <v>4274</v>
      </c>
      <c r="B623" t="s">
        <v>408</v>
      </c>
      <c r="C623">
        <v>1</v>
      </c>
      <c r="D623">
        <v>7</v>
      </c>
      <c r="E623">
        <v>1</v>
      </c>
      <c r="F623">
        <v>0</v>
      </c>
      <c r="G623">
        <v>0</v>
      </c>
      <c r="H623">
        <v>114</v>
      </c>
      <c r="I623">
        <v>1</v>
      </c>
      <c r="J623" t="s">
        <v>821</v>
      </c>
      <c r="L623" t="e">
        <f t="shared" si="18"/>
        <v>#N/A</v>
      </c>
    </row>
    <row r="624" spans="1:12">
      <c r="A624">
        <v>5946</v>
      </c>
      <c r="B624" t="s">
        <v>408</v>
      </c>
      <c r="C624">
        <v>2</v>
      </c>
      <c r="D624">
        <v>1</v>
      </c>
      <c r="E624">
        <v>2</v>
      </c>
      <c r="F624">
        <v>0</v>
      </c>
      <c r="G624">
        <v>0</v>
      </c>
      <c r="H624">
        <v>110</v>
      </c>
      <c r="I624">
        <v>1</v>
      </c>
      <c r="J624" t="s">
        <v>929</v>
      </c>
      <c r="L624">
        <f t="shared" si="18"/>
        <v>11</v>
      </c>
    </row>
    <row r="625" spans="1:12">
      <c r="A625">
        <v>5897</v>
      </c>
      <c r="B625" t="s">
        <v>408</v>
      </c>
      <c r="C625">
        <v>1</v>
      </c>
      <c r="D625">
        <v>15</v>
      </c>
      <c r="E625">
        <v>1</v>
      </c>
      <c r="F625">
        <v>0</v>
      </c>
      <c r="G625">
        <v>0</v>
      </c>
      <c r="H625">
        <v>127</v>
      </c>
      <c r="I625">
        <v>2</v>
      </c>
      <c r="J625" t="s">
        <v>752</v>
      </c>
      <c r="L625">
        <f t="shared" si="18"/>
        <v>11</v>
      </c>
    </row>
    <row r="626" spans="1:12">
      <c r="A626">
        <v>2602</v>
      </c>
      <c r="B626" t="s">
        <v>408</v>
      </c>
      <c r="C626">
        <v>1</v>
      </c>
      <c r="D626">
        <v>12</v>
      </c>
      <c r="E626">
        <v>6</v>
      </c>
      <c r="F626">
        <v>0</v>
      </c>
      <c r="G626">
        <v>0</v>
      </c>
      <c r="H626">
        <v>263</v>
      </c>
      <c r="I626">
        <v>6</v>
      </c>
      <c r="J626" t="s">
        <v>985</v>
      </c>
      <c r="L626" t="e">
        <f t="shared" si="18"/>
        <v>#N/A</v>
      </c>
    </row>
    <row r="627" spans="1:12">
      <c r="A627">
        <v>4237</v>
      </c>
      <c r="B627" t="s">
        <v>408</v>
      </c>
      <c r="C627">
        <v>2</v>
      </c>
      <c r="D627">
        <v>4</v>
      </c>
      <c r="E627">
        <v>2</v>
      </c>
      <c r="F627">
        <v>0</v>
      </c>
      <c r="G627">
        <v>0</v>
      </c>
      <c r="H627">
        <v>112</v>
      </c>
      <c r="I627">
        <v>1</v>
      </c>
      <c r="J627" t="s">
        <v>817</v>
      </c>
      <c r="L627" t="e">
        <f t="shared" si="18"/>
        <v>#N/A</v>
      </c>
    </row>
    <row r="628" spans="1:12">
      <c r="A628">
        <v>1618</v>
      </c>
      <c r="B628" t="s">
        <v>408</v>
      </c>
      <c r="C628">
        <v>1</v>
      </c>
      <c r="D628">
        <v>10</v>
      </c>
      <c r="E628">
        <v>1</v>
      </c>
      <c r="F628">
        <v>0</v>
      </c>
      <c r="G628">
        <v>0</v>
      </c>
      <c r="H628">
        <v>324</v>
      </c>
      <c r="I628">
        <v>1</v>
      </c>
      <c r="J628" t="s">
        <v>787</v>
      </c>
      <c r="L628" t="e">
        <f t="shared" si="18"/>
        <v>#N/A</v>
      </c>
    </row>
    <row r="629" spans="1:12">
      <c r="A629">
        <v>4225</v>
      </c>
      <c r="B629" t="s">
        <v>408</v>
      </c>
      <c r="C629">
        <v>2</v>
      </c>
      <c r="D629">
        <v>7</v>
      </c>
      <c r="E629">
        <v>2</v>
      </c>
      <c r="F629">
        <v>0</v>
      </c>
      <c r="G629">
        <v>0</v>
      </c>
      <c r="H629">
        <v>107</v>
      </c>
      <c r="I629">
        <v>1</v>
      </c>
      <c r="J629" t="s">
        <v>556</v>
      </c>
      <c r="L629">
        <f t="shared" si="18"/>
        <v>11</v>
      </c>
    </row>
    <row r="630" spans="1:12">
      <c r="A630">
        <v>1569</v>
      </c>
      <c r="B630" t="s">
        <v>408</v>
      </c>
      <c r="C630">
        <v>1</v>
      </c>
      <c r="D630">
        <v>6</v>
      </c>
      <c r="E630">
        <v>1</v>
      </c>
      <c r="F630">
        <v>0</v>
      </c>
      <c r="G630">
        <v>0</v>
      </c>
      <c r="H630">
        <v>402</v>
      </c>
      <c r="I630">
        <v>1</v>
      </c>
      <c r="J630" t="s">
        <v>541</v>
      </c>
      <c r="L630">
        <f t="shared" si="18"/>
        <v>21</v>
      </c>
    </row>
    <row r="631" spans="1:12">
      <c r="A631">
        <v>6352</v>
      </c>
      <c r="B631" t="s">
        <v>412</v>
      </c>
      <c r="C631">
        <v>1</v>
      </c>
      <c r="D631">
        <v>14</v>
      </c>
      <c r="E631">
        <v>1</v>
      </c>
      <c r="F631">
        <v>0</v>
      </c>
      <c r="G631">
        <v>0</v>
      </c>
      <c r="H631">
        <v>355</v>
      </c>
      <c r="I631">
        <v>1</v>
      </c>
      <c r="J631" t="s">
        <v>838</v>
      </c>
      <c r="L631" t="e">
        <f t="shared" si="18"/>
        <v>#N/A</v>
      </c>
    </row>
    <row r="632" spans="1:12">
      <c r="A632">
        <v>2024</v>
      </c>
      <c r="B632" t="s">
        <v>408</v>
      </c>
      <c r="C632">
        <v>1</v>
      </c>
      <c r="D632">
        <v>5</v>
      </c>
      <c r="E632">
        <v>15</v>
      </c>
      <c r="F632">
        <v>0</v>
      </c>
      <c r="G632">
        <v>0</v>
      </c>
      <c r="H632">
        <v>344</v>
      </c>
      <c r="I632">
        <v>5</v>
      </c>
      <c r="J632" t="s">
        <v>867</v>
      </c>
      <c r="L632" t="e">
        <f t="shared" si="18"/>
        <v>#N/A</v>
      </c>
    </row>
    <row r="633" spans="1:12">
      <c r="A633">
        <v>2565</v>
      </c>
      <c r="B633" t="s">
        <v>408</v>
      </c>
      <c r="C633">
        <v>1</v>
      </c>
      <c r="D633">
        <v>19</v>
      </c>
      <c r="E633">
        <v>1</v>
      </c>
      <c r="F633">
        <v>0</v>
      </c>
      <c r="G633">
        <v>0</v>
      </c>
      <c r="H633">
        <v>310</v>
      </c>
      <c r="I633">
        <v>2</v>
      </c>
      <c r="J633" t="s">
        <v>421</v>
      </c>
      <c r="L633">
        <f t="shared" si="18"/>
        <v>16</v>
      </c>
    </row>
    <row r="634" spans="1:12">
      <c r="A634">
        <v>5270</v>
      </c>
      <c r="B634" t="s">
        <v>408</v>
      </c>
      <c r="C634">
        <v>1</v>
      </c>
      <c r="D634">
        <v>4</v>
      </c>
      <c r="E634">
        <v>8</v>
      </c>
      <c r="F634">
        <v>0</v>
      </c>
      <c r="G634">
        <v>0</v>
      </c>
      <c r="H634">
        <v>357</v>
      </c>
      <c r="I634">
        <v>6</v>
      </c>
      <c r="J634" t="s">
        <v>1007</v>
      </c>
      <c r="L634" t="e">
        <f t="shared" si="18"/>
        <v>#N/A</v>
      </c>
    </row>
    <row r="635" spans="1:12">
      <c r="A635">
        <v>4323</v>
      </c>
      <c r="B635" t="s">
        <v>408</v>
      </c>
      <c r="C635">
        <v>2</v>
      </c>
      <c r="D635">
        <v>22</v>
      </c>
      <c r="E635">
        <v>2</v>
      </c>
      <c r="F635">
        <v>0</v>
      </c>
      <c r="G635">
        <v>0</v>
      </c>
      <c r="H635">
        <v>151</v>
      </c>
      <c r="I635">
        <v>1</v>
      </c>
      <c r="J635" t="s">
        <v>863</v>
      </c>
      <c r="L635">
        <f t="shared" si="18"/>
        <v>12</v>
      </c>
    </row>
    <row r="636" spans="1:12">
      <c r="A636">
        <v>979</v>
      </c>
      <c r="B636" t="s">
        <v>408</v>
      </c>
      <c r="C636">
        <v>2</v>
      </c>
      <c r="D636">
        <v>17</v>
      </c>
      <c r="E636">
        <v>2</v>
      </c>
      <c r="F636">
        <v>0</v>
      </c>
      <c r="G636">
        <v>0</v>
      </c>
      <c r="H636">
        <v>708</v>
      </c>
      <c r="I636">
        <v>2</v>
      </c>
      <c r="J636" t="s">
        <v>818</v>
      </c>
      <c r="L636" t="e">
        <f t="shared" si="18"/>
        <v>#N/A</v>
      </c>
    </row>
    <row r="637" spans="1:12">
      <c r="A637">
        <v>942</v>
      </c>
      <c r="B637" t="s">
        <v>408</v>
      </c>
      <c r="C637">
        <v>2</v>
      </c>
      <c r="D637">
        <v>7</v>
      </c>
      <c r="E637">
        <v>2</v>
      </c>
      <c r="F637">
        <v>0</v>
      </c>
      <c r="G637">
        <v>0</v>
      </c>
      <c r="H637">
        <v>399</v>
      </c>
      <c r="I637">
        <v>2</v>
      </c>
      <c r="J637" t="s">
        <v>995</v>
      </c>
      <c r="L637" t="e">
        <f t="shared" si="18"/>
        <v>#N/A</v>
      </c>
    </row>
    <row r="638" spans="1:12">
      <c r="A638">
        <v>2651</v>
      </c>
      <c r="B638" t="s">
        <v>408</v>
      </c>
      <c r="C638">
        <v>2</v>
      </c>
      <c r="D638">
        <v>24</v>
      </c>
      <c r="E638">
        <v>2</v>
      </c>
      <c r="F638">
        <v>0</v>
      </c>
      <c r="G638">
        <v>0</v>
      </c>
      <c r="H638">
        <v>308</v>
      </c>
      <c r="I638">
        <v>2</v>
      </c>
      <c r="J638" t="s">
        <v>790</v>
      </c>
      <c r="L638" t="e">
        <f t="shared" si="18"/>
        <v>#N/A</v>
      </c>
    </row>
    <row r="639" spans="1:12">
      <c r="A639">
        <v>2700</v>
      </c>
      <c r="B639" t="s">
        <v>390</v>
      </c>
      <c r="C639">
        <v>1</v>
      </c>
      <c r="D639">
        <v>8</v>
      </c>
      <c r="E639">
        <v>1</v>
      </c>
      <c r="F639">
        <v>0</v>
      </c>
      <c r="G639">
        <v>0</v>
      </c>
      <c r="H639">
        <v>326</v>
      </c>
      <c r="I639">
        <v>2</v>
      </c>
      <c r="J639" t="s">
        <v>415</v>
      </c>
      <c r="L639" t="e">
        <f t="shared" si="18"/>
        <v>#N/A</v>
      </c>
    </row>
    <row r="640" spans="1:12">
      <c r="A640">
        <v>3241</v>
      </c>
      <c r="B640" t="s">
        <v>408</v>
      </c>
      <c r="C640">
        <v>1</v>
      </c>
      <c r="D640">
        <v>71</v>
      </c>
      <c r="E640">
        <v>18</v>
      </c>
      <c r="F640">
        <v>0</v>
      </c>
      <c r="G640">
        <v>0</v>
      </c>
      <c r="H640">
        <v>374</v>
      </c>
      <c r="I640">
        <v>7</v>
      </c>
      <c r="J640" t="s">
        <v>440</v>
      </c>
      <c r="L640">
        <f t="shared" si="18"/>
        <v>16</v>
      </c>
    </row>
    <row r="641" spans="1:12">
      <c r="A641">
        <v>5356</v>
      </c>
      <c r="B641" t="s">
        <v>408</v>
      </c>
      <c r="C641">
        <v>2</v>
      </c>
      <c r="D641">
        <v>5</v>
      </c>
      <c r="E641">
        <v>2</v>
      </c>
      <c r="F641">
        <v>0</v>
      </c>
      <c r="G641">
        <v>0</v>
      </c>
      <c r="H641">
        <v>621</v>
      </c>
      <c r="I641">
        <v>2</v>
      </c>
      <c r="J641" t="s">
        <v>861</v>
      </c>
      <c r="L641">
        <f t="shared" si="18"/>
        <v>56</v>
      </c>
    </row>
    <row r="642" spans="1:12">
      <c r="A642">
        <v>991</v>
      </c>
      <c r="B642" t="s">
        <v>871</v>
      </c>
      <c r="C642">
        <v>1</v>
      </c>
      <c r="D642">
        <v>22</v>
      </c>
      <c r="E642">
        <v>1</v>
      </c>
      <c r="F642">
        <v>0</v>
      </c>
      <c r="G642">
        <v>0</v>
      </c>
      <c r="H642">
        <v>333</v>
      </c>
      <c r="I642">
        <v>1</v>
      </c>
      <c r="J642" t="s">
        <v>681</v>
      </c>
      <c r="L642">
        <f t="shared" si="18"/>
        <v>31</v>
      </c>
    </row>
    <row r="643" spans="1:12">
      <c r="A643">
        <v>1028</v>
      </c>
      <c r="B643" t="s">
        <v>871</v>
      </c>
      <c r="C643">
        <v>1</v>
      </c>
      <c r="D643">
        <v>6</v>
      </c>
      <c r="E643">
        <v>1</v>
      </c>
      <c r="F643">
        <v>0</v>
      </c>
      <c r="G643">
        <v>0</v>
      </c>
      <c r="H643">
        <v>303</v>
      </c>
      <c r="I643">
        <v>2</v>
      </c>
      <c r="J643" t="s">
        <v>864</v>
      </c>
      <c r="L643" t="e">
        <f t="shared" si="18"/>
        <v>#N/A</v>
      </c>
    </row>
    <row r="644" spans="1:12">
      <c r="A644">
        <v>3839</v>
      </c>
      <c r="B644" t="s">
        <v>871</v>
      </c>
      <c r="C644">
        <v>1</v>
      </c>
      <c r="D644">
        <v>24</v>
      </c>
      <c r="E644">
        <v>1</v>
      </c>
      <c r="F644">
        <v>0</v>
      </c>
      <c r="G644">
        <v>0</v>
      </c>
      <c r="H644">
        <v>109</v>
      </c>
      <c r="I644">
        <v>2</v>
      </c>
      <c r="J644" t="s">
        <v>807</v>
      </c>
      <c r="L644">
        <f t="shared" ref="L644:L707" si="19">VLOOKUP($J644,$AA$3:$AB$127,2,FALSE)</f>
        <v>45</v>
      </c>
    </row>
    <row r="645" spans="1:12">
      <c r="A645">
        <v>1426</v>
      </c>
      <c r="B645" t="s">
        <v>408</v>
      </c>
      <c r="C645">
        <v>1</v>
      </c>
      <c r="D645">
        <v>7</v>
      </c>
      <c r="E645">
        <v>4</v>
      </c>
      <c r="F645">
        <v>0</v>
      </c>
      <c r="G645">
        <v>0</v>
      </c>
      <c r="H645">
        <v>404</v>
      </c>
      <c r="I645">
        <v>2</v>
      </c>
      <c r="J645" t="s">
        <v>986</v>
      </c>
      <c r="L645" t="e">
        <f t="shared" si="19"/>
        <v>#N/A</v>
      </c>
    </row>
    <row r="646" spans="1:12">
      <c r="A646">
        <v>2167</v>
      </c>
      <c r="B646" t="s">
        <v>408</v>
      </c>
      <c r="C646">
        <v>1</v>
      </c>
      <c r="D646">
        <v>33</v>
      </c>
      <c r="E646">
        <v>10</v>
      </c>
      <c r="F646">
        <v>0</v>
      </c>
      <c r="G646">
        <v>0</v>
      </c>
      <c r="H646">
        <v>534</v>
      </c>
      <c r="I646">
        <v>5</v>
      </c>
      <c r="J646" t="s">
        <v>662</v>
      </c>
      <c r="L646">
        <f t="shared" si="19"/>
        <v>52</v>
      </c>
    </row>
    <row r="647" spans="1:12">
      <c r="A647">
        <v>1177</v>
      </c>
      <c r="B647" t="s">
        <v>408</v>
      </c>
      <c r="C647">
        <v>1</v>
      </c>
      <c r="D647">
        <v>3</v>
      </c>
      <c r="E647">
        <v>5</v>
      </c>
      <c r="F647">
        <v>0</v>
      </c>
      <c r="G647">
        <v>0</v>
      </c>
      <c r="H647">
        <v>625</v>
      </c>
      <c r="I647">
        <v>4</v>
      </c>
      <c r="J647" t="s">
        <v>936</v>
      </c>
      <c r="L647" t="e">
        <f t="shared" si="19"/>
        <v>#N/A</v>
      </c>
    </row>
    <row r="648" spans="1:12">
      <c r="A648">
        <v>3341</v>
      </c>
      <c r="B648" t="s">
        <v>408</v>
      </c>
      <c r="C648">
        <v>1</v>
      </c>
      <c r="D648">
        <v>5</v>
      </c>
      <c r="E648">
        <v>4</v>
      </c>
      <c r="F648">
        <v>0</v>
      </c>
      <c r="G648">
        <v>0</v>
      </c>
      <c r="H648">
        <v>571</v>
      </c>
      <c r="I648">
        <v>2</v>
      </c>
      <c r="J648" t="s">
        <v>784</v>
      </c>
      <c r="L648">
        <f t="shared" si="19"/>
        <v>51</v>
      </c>
    </row>
    <row r="649" spans="1:12">
      <c r="A649">
        <v>3590</v>
      </c>
      <c r="B649" t="s">
        <v>408</v>
      </c>
      <c r="C649">
        <v>1</v>
      </c>
      <c r="D649">
        <v>33</v>
      </c>
      <c r="E649">
        <v>1</v>
      </c>
      <c r="F649">
        <v>0</v>
      </c>
      <c r="G649">
        <v>0</v>
      </c>
      <c r="H649">
        <v>852</v>
      </c>
      <c r="I649">
        <v>3</v>
      </c>
      <c r="J649" t="s">
        <v>726</v>
      </c>
      <c r="L649">
        <f t="shared" si="19"/>
        <v>56</v>
      </c>
    </row>
    <row r="650" spans="1:12">
      <c r="A650">
        <v>6252</v>
      </c>
      <c r="B650" t="s">
        <v>408</v>
      </c>
      <c r="C650">
        <v>1</v>
      </c>
      <c r="D650">
        <v>3</v>
      </c>
      <c r="E650">
        <v>1</v>
      </c>
      <c r="F650">
        <v>0</v>
      </c>
      <c r="G650">
        <v>0</v>
      </c>
      <c r="H650">
        <v>439</v>
      </c>
      <c r="I650">
        <v>1</v>
      </c>
      <c r="J650" t="s">
        <v>852</v>
      </c>
      <c r="L650" t="e">
        <f t="shared" si="19"/>
        <v>#N/A</v>
      </c>
    </row>
    <row r="651" spans="1:12">
      <c r="A651">
        <v>252</v>
      </c>
      <c r="B651" t="s">
        <v>408</v>
      </c>
      <c r="C651">
        <v>2</v>
      </c>
      <c r="D651">
        <v>12</v>
      </c>
      <c r="E651">
        <v>2</v>
      </c>
      <c r="F651">
        <v>0</v>
      </c>
      <c r="G651">
        <v>0</v>
      </c>
      <c r="H651">
        <v>448</v>
      </c>
      <c r="I651">
        <v>1</v>
      </c>
      <c r="J651" t="s">
        <v>879</v>
      </c>
      <c r="L651" t="e">
        <f t="shared" si="19"/>
        <v>#N/A</v>
      </c>
    </row>
    <row r="652" spans="1:12">
      <c r="A652">
        <v>6246</v>
      </c>
      <c r="B652" t="s">
        <v>408</v>
      </c>
      <c r="C652">
        <v>1</v>
      </c>
      <c r="D652">
        <v>5</v>
      </c>
      <c r="E652">
        <v>1</v>
      </c>
      <c r="F652">
        <v>0</v>
      </c>
      <c r="G652">
        <v>0</v>
      </c>
      <c r="H652">
        <v>448</v>
      </c>
      <c r="I652">
        <v>1</v>
      </c>
      <c r="J652" t="s">
        <v>879</v>
      </c>
      <c r="L652" t="e">
        <f t="shared" si="19"/>
        <v>#N/A</v>
      </c>
    </row>
    <row r="653" spans="1:12">
      <c r="A653">
        <v>4088</v>
      </c>
      <c r="B653" t="s">
        <v>408</v>
      </c>
      <c r="C653">
        <v>2</v>
      </c>
      <c r="D653">
        <v>10</v>
      </c>
      <c r="E653">
        <v>2</v>
      </c>
      <c r="F653">
        <v>0</v>
      </c>
      <c r="G653">
        <v>0</v>
      </c>
      <c r="H653">
        <v>130</v>
      </c>
      <c r="I653">
        <v>2</v>
      </c>
      <c r="J653" t="s">
        <v>1004</v>
      </c>
      <c r="L653" t="e">
        <f t="shared" si="19"/>
        <v>#N/A</v>
      </c>
    </row>
    <row r="654" spans="1:12">
      <c r="A654">
        <v>4082</v>
      </c>
      <c r="B654" t="s">
        <v>408</v>
      </c>
      <c r="C654">
        <v>2</v>
      </c>
      <c r="D654">
        <v>19</v>
      </c>
      <c r="E654">
        <v>2</v>
      </c>
      <c r="F654">
        <v>0</v>
      </c>
      <c r="G654">
        <v>0</v>
      </c>
      <c r="H654">
        <v>128</v>
      </c>
      <c r="I654">
        <v>2</v>
      </c>
      <c r="J654" t="s">
        <v>873</v>
      </c>
      <c r="L654" t="e">
        <f t="shared" si="19"/>
        <v>#N/A</v>
      </c>
    </row>
    <row r="655" spans="1:12">
      <c r="A655">
        <v>3833</v>
      </c>
      <c r="B655" t="s">
        <v>408</v>
      </c>
      <c r="C655">
        <v>1</v>
      </c>
      <c r="D655">
        <v>17</v>
      </c>
      <c r="E655">
        <v>1</v>
      </c>
      <c r="F655">
        <v>0</v>
      </c>
      <c r="G655">
        <v>0</v>
      </c>
      <c r="H655">
        <v>104</v>
      </c>
      <c r="I655">
        <v>1</v>
      </c>
      <c r="J655" t="s">
        <v>1029</v>
      </c>
      <c r="L655" t="e">
        <f t="shared" si="19"/>
        <v>#N/A</v>
      </c>
    </row>
    <row r="656" spans="1:12">
      <c r="A656">
        <v>1918</v>
      </c>
      <c r="B656" t="s">
        <v>408</v>
      </c>
      <c r="C656">
        <v>1</v>
      </c>
      <c r="D656">
        <v>1</v>
      </c>
      <c r="E656">
        <v>10</v>
      </c>
      <c r="F656">
        <v>0</v>
      </c>
      <c r="G656">
        <v>0</v>
      </c>
      <c r="H656">
        <v>705</v>
      </c>
      <c r="I656">
        <v>6</v>
      </c>
      <c r="J656" t="s">
        <v>994</v>
      </c>
      <c r="L656" t="e">
        <f t="shared" si="19"/>
        <v>#N/A</v>
      </c>
    </row>
    <row r="657" spans="1:12">
      <c r="A657">
        <v>6003</v>
      </c>
      <c r="B657" t="s">
        <v>408</v>
      </c>
      <c r="C657">
        <v>3</v>
      </c>
      <c r="D657">
        <v>11</v>
      </c>
      <c r="E657">
        <v>19</v>
      </c>
      <c r="F657">
        <v>0</v>
      </c>
      <c r="G657">
        <v>0</v>
      </c>
      <c r="H657">
        <v>385</v>
      </c>
      <c r="I657">
        <v>4</v>
      </c>
      <c r="J657" t="s">
        <v>839</v>
      </c>
      <c r="L657" t="e">
        <f t="shared" si="19"/>
        <v>#N/A</v>
      </c>
    </row>
    <row r="658" spans="1:12">
      <c r="A658">
        <v>5754</v>
      </c>
      <c r="B658" t="s">
        <v>412</v>
      </c>
      <c r="C658">
        <v>1</v>
      </c>
      <c r="D658">
        <v>6</v>
      </c>
      <c r="E658">
        <v>1</v>
      </c>
      <c r="F658">
        <v>0</v>
      </c>
      <c r="G658">
        <v>0</v>
      </c>
      <c r="H658">
        <v>341</v>
      </c>
      <c r="I658">
        <v>1</v>
      </c>
      <c r="J658" t="s">
        <v>874</v>
      </c>
      <c r="L658" t="e">
        <f t="shared" si="19"/>
        <v>#N/A</v>
      </c>
    </row>
    <row r="659" spans="1:12">
      <c r="A659">
        <v>1675</v>
      </c>
      <c r="B659" t="s">
        <v>408</v>
      </c>
      <c r="C659">
        <v>1</v>
      </c>
      <c r="D659">
        <v>5</v>
      </c>
      <c r="E659">
        <v>1</v>
      </c>
      <c r="F659">
        <v>0</v>
      </c>
      <c r="G659">
        <v>0</v>
      </c>
      <c r="H659">
        <v>355</v>
      </c>
      <c r="I659">
        <v>1</v>
      </c>
      <c r="J659" t="s">
        <v>838</v>
      </c>
      <c r="L659" t="e">
        <f t="shared" si="19"/>
        <v>#N/A</v>
      </c>
    </row>
    <row r="660" spans="1:12">
      <c r="A660">
        <v>1669</v>
      </c>
      <c r="B660" t="s">
        <v>408</v>
      </c>
      <c r="C660">
        <v>1</v>
      </c>
      <c r="D660">
        <v>12</v>
      </c>
      <c r="E660">
        <v>1</v>
      </c>
      <c r="F660">
        <v>0</v>
      </c>
      <c r="G660">
        <v>0</v>
      </c>
      <c r="H660">
        <v>355</v>
      </c>
      <c r="I660">
        <v>1</v>
      </c>
      <c r="J660" t="s">
        <v>838</v>
      </c>
      <c r="L660" t="e">
        <f t="shared" si="19"/>
        <v>#N/A</v>
      </c>
    </row>
    <row r="661" spans="1:12">
      <c r="A661">
        <v>5505</v>
      </c>
      <c r="B661" t="s">
        <v>408</v>
      </c>
      <c r="C661">
        <v>2</v>
      </c>
      <c r="D661">
        <v>4</v>
      </c>
      <c r="E661">
        <v>2</v>
      </c>
      <c r="F661">
        <v>0</v>
      </c>
      <c r="G661">
        <v>0</v>
      </c>
      <c r="H661">
        <v>365</v>
      </c>
      <c r="I661">
        <v>2</v>
      </c>
      <c r="J661" t="s">
        <v>984</v>
      </c>
      <c r="L661" t="e">
        <f t="shared" si="19"/>
        <v>#N/A</v>
      </c>
    </row>
    <row r="662" spans="1:12">
      <c r="A662">
        <v>3</v>
      </c>
      <c r="B662" t="s">
        <v>408</v>
      </c>
      <c r="C662">
        <v>2</v>
      </c>
      <c r="D662">
        <v>2</v>
      </c>
      <c r="E662">
        <v>2</v>
      </c>
      <c r="F662">
        <v>0</v>
      </c>
      <c r="G662">
        <v>0</v>
      </c>
      <c r="H662">
        <v>436</v>
      </c>
      <c r="I662">
        <v>1</v>
      </c>
      <c r="J662" t="s">
        <v>725</v>
      </c>
      <c r="L662" t="e">
        <f t="shared" si="19"/>
        <v>#N/A</v>
      </c>
    </row>
    <row r="663" spans="1:12">
      <c r="A663">
        <v>2416</v>
      </c>
      <c r="B663" t="s">
        <v>408</v>
      </c>
      <c r="C663">
        <v>2</v>
      </c>
      <c r="D663">
        <v>3</v>
      </c>
      <c r="E663">
        <v>2</v>
      </c>
      <c r="F663">
        <v>0</v>
      </c>
      <c r="G663">
        <v>0</v>
      </c>
      <c r="H663">
        <v>373</v>
      </c>
      <c r="I663">
        <v>1</v>
      </c>
      <c r="J663" t="s">
        <v>728</v>
      </c>
      <c r="L663" t="e">
        <f t="shared" si="19"/>
        <v>#N/A</v>
      </c>
    </row>
    <row r="664" spans="1:12">
      <c r="A664">
        <v>4331</v>
      </c>
      <c r="B664" t="s">
        <v>408</v>
      </c>
      <c r="C664">
        <v>2</v>
      </c>
      <c r="D664">
        <v>6</v>
      </c>
      <c r="E664">
        <v>2</v>
      </c>
      <c r="F664">
        <v>0</v>
      </c>
      <c r="G664">
        <v>0</v>
      </c>
      <c r="H664">
        <v>152</v>
      </c>
      <c r="I664">
        <v>1</v>
      </c>
      <c r="J664" t="s">
        <v>599</v>
      </c>
      <c r="L664" t="e">
        <f t="shared" si="19"/>
        <v>#N/A</v>
      </c>
    </row>
    <row r="665" spans="1:12">
      <c r="A665">
        <v>1924</v>
      </c>
      <c r="B665" t="s">
        <v>408</v>
      </c>
      <c r="C665">
        <v>2</v>
      </c>
      <c r="D665">
        <v>7</v>
      </c>
      <c r="E665">
        <v>2</v>
      </c>
      <c r="F665">
        <v>0</v>
      </c>
      <c r="G665">
        <v>0</v>
      </c>
      <c r="H665">
        <v>705</v>
      </c>
      <c r="I665">
        <v>2</v>
      </c>
      <c r="J665" t="s">
        <v>994</v>
      </c>
      <c r="L665" t="e">
        <f t="shared" si="19"/>
        <v>#N/A</v>
      </c>
    </row>
    <row r="666" spans="1:12">
      <c r="A666">
        <v>5113</v>
      </c>
      <c r="B666" t="s">
        <v>408</v>
      </c>
      <c r="C666">
        <v>1</v>
      </c>
      <c r="D666">
        <v>8</v>
      </c>
      <c r="E666">
        <v>15</v>
      </c>
      <c r="F666">
        <v>0</v>
      </c>
      <c r="G666">
        <v>0</v>
      </c>
      <c r="H666">
        <v>166</v>
      </c>
      <c r="I666">
        <v>7</v>
      </c>
      <c r="J666" t="s">
        <v>789</v>
      </c>
      <c r="L666" t="e">
        <f t="shared" si="19"/>
        <v>#N/A</v>
      </c>
    </row>
    <row r="667" spans="1:12">
      <c r="A667">
        <v>2316</v>
      </c>
      <c r="B667" t="s">
        <v>408</v>
      </c>
      <c r="C667">
        <v>1</v>
      </c>
      <c r="D667">
        <v>30</v>
      </c>
      <c r="E667">
        <v>10</v>
      </c>
      <c r="F667">
        <v>0</v>
      </c>
      <c r="G667">
        <v>0</v>
      </c>
      <c r="H667">
        <v>522</v>
      </c>
      <c r="I667">
        <v>5</v>
      </c>
      <c r="J667" t="s">
        <v>445</v>
      </c>
      <c r="L667">
        <f t="shared" si="19"/>
        <v>37</v>
      </c>
    </row>
    <row r="668" spans="1:12">
      <c r="A668">
        <v>2310</v>
      </c>
      <c r="B668" t="s">
        <v>408</v>
      </c>
      <c r="C668">
        <v>1</v>
      </c>
      <c r="D668">
        <v>12</v>
      </c>
      <c r="E668">
        <v>8</v>
      </c>
      <c r="F668">
        <v>0</v>
      </c>
      <c r="G668">
        <v>0</v>
      </c>
      <c r="H668">
        <v>515</v>
      </c>
      <c r="I668">
        <v>6</v>
      </c>
      <c r="J668" t="s">
        <v>976</v>
      </c>
      <c r="L668" t="e">
        <f t="shared" si="19"/>
        <v>#N/A</v>
      </c>
    </row>
    <row r="669" spans="1:12">
      <c r="A669">
        <v>3447</v>
      </c>
      <c r="B669" t="s">
        <v>408</v>
      </c>
      <c r="C669">
        <v>1</v>
      </c>
      <c r="D669">
        <v>4</v>
      </c>
      <c r="E669">
        <v>14</v>
      </c>
      <c r="F669">
        <v>0</v>
      </c>
      <c r="G669">
        <v>0</v>
      </c>
      <c r="H669">
        <v>608</v>
      </c>
      <c r="I669">
        <v>5</v>
      </c>
      <c r="J669" t="s">
        <v>1040</v>
      </c>
      <c r="L669" t="e">
        <f t="shared" si="19"/>
        <v>#N/A</v>
      </c>
    </row>
    <row r="670" spans="1:12">
      <c r="A670">
        <v>3441</v>
      </c>
      <c r="B670" t="s">
        <v>408</v>
      </c>
      <c r="C670">
        <v>1</v>
      </c>
      <c r="D670">
        <v>13</v>
      </c>
      <c r="E670">
        <v>2</v>
      </c>
      <c r="F670">
        <v>0</v>
      </c>
      <c r="G670">
        <v>0</v>
      </c>
      <c r="H670">
        <v>554</v>
      </c>
      <c r="I670">
        <v>1</v>
      </c>
      <c r="J670" t="s">
        <v>671</v>
      </c>
      <c r="L670">
        <f t="shared" si="19"/>
        <v>44</v>
      </c>
    </row>
    <row r="671" spans="1:12">
      <c r="A671">
        <v>1326</v>
      </c>
      <c r="B671" t="s">
        <v>408</v>
      </c>
      <c r="C671">
        <v>2</v>
      </c>
      <c r="D671">
        <v>19</v>
      </c>
      <c r="E671">
        <v>2</v>
      </c>
      <c r="F671">
        <v>0</v>
      </c>
      <c r="G671">
        <v>0</v>
      </c>
      <c r="H671">
        <v>532</v>
      </c>
      <c r="I671">
        <v>1</v>
      </c>
      <c r="J671" t="s">
        <v>638</v>
      </c>
      <c r="L671">
        <f t="shared" si="19"/>
        <v>36</v>
      </c>
    </row>
    <row r="672" spans="1:12">
      <c r="A672">
        <v>152</v>
      </c>
      <c r="B672" t="s">
        <v>408</v>
      </c>
      <c r="C672">
        <v>1</v>
      </c>
      <c r="D672">
        <v>4</v>
      </c>
      <c r="E672">
        <v>1</v>
      </c>
      <c r="F672">
        <v>0</v>
      </c>
      <c r="G672">
        <v>0</v>
      </c>
      <c r="H672">
        <v>435</v>
      </c>
      <c r="I672">
        <v>1</v>
      </c>
      <c r="J672" t="s">
        <v>850</v>
      </c>
      <c r="L672" t="e">
        <f t="shared" si="19"/>
        <v>#N/A</v>
      </c>
    </row>
    <row r="673" spans="1:12">
      <c r="A673">
        <v>146</v>
      </c>
      <c r="B673" t="s">
        <v>408</v>
      </c>
      <c r="C673">
        <v>2</v>
      </c>
      <c r="D673">
        <v>5</v>
      </c>
      <c r="E673">
        <v>2</v>
      </c>
      <c r="F673">
        <v>0</v>
      </c>
      <c r="G673">
        <v>0</v>
      </c>
      <c r="H673">
        <v>435</v>
      </c>
      <c r="I673">
        <v>1</v>
      </c>
      <c r="J673" t="s">
        <v>850</v>
      </c>
      <c r="L673" t="e">
        <f t="shared" si="19"/>
        <v>#N/A</v>
      </c>
    </row>
    <row r="674" spans="1:12">
      <c r="A674">
        <v>5654</v>
      </c>
      <c r="B674" t="s">
        <v>408</v>
      </c>
      <c r="C674">
        <v>1</v>
      </c>
      <c r="D674">
        <v>8</v>
      </c>
      <c r="E674">
        <v>1</v>
      </c>
      <c r="F674">
        <v>0</v>
      </c>
      <c r="G674">
        <v>0</v>
      </c>
      <c r="H674">
        <v>324</v>
      </c>
      <c r="I674">
        <v>2</v>
      </c>
      <c r="J674" t="s">
        <v>844</v>
      </c>
      <c r="L674" t="e">
        <f t="shared" si="19"/>
        <v>#N/A</v>
      </c>
    </row>
    <row r="675" spans="1:12">
      <c r="A675">
        <v>3982</v>
      </c>
      <c r="B675" t="s">
        <v>408</v>
      </c>
      <c r="C675">
        <v>2</v>
      </c>
      <c r="D675">
        <v>31</v>
      </c>
      <c r="E675">
        <v>2</v>
      </c>
      <c r="F675">
        <v>0</v>
      </c>
      <c r="G675">
        <v>0</v>
      </c>
      <c r="H675">
        <v>117</v>
      </c>
      <c r="I675">
        <v>2</v>
      </c>
      <c r="J675" t="s">
        <v>837</v>
      </c>
      <c r="L675" t="e">
        <f t="shared" si="19"/>
        <v>#N/A</v>
      </c>
    </row>
    <row r="676" spans="1:12">
      <c r="A676">
        <v>3988</v>
      </c>
      <c r="B676" t="s">
        <v>408</v>
      </c>
      <c r="C676">
        <v>2</v>
      </c>
      <c r="D676">
        <v>28</v>
      </c>
      <c r="E676">
        <v>2</v>
      </c>
      <c r="F676">
        <v>0</v>
      </c>
      <c r="G676">
        <v>0</v>
      </c>
      <c r="H676">
        <v>117</v>
      </c>
      <c r="I676">
        <v>2</v>
      </c>
      <c r="J676" t="s">
        <v>837</v>
      </c>
      <c r="L676" t="e">
        <f t="shared" si="19"/>
        <v>#N/A</v>
      </c>
    </row>
    <row r="677" spans="1:12">
      <c r="A677">
        <v>1769</v>
      </c>
      <c r="B677" t="s">
        <v>408</v>
      </c>
      <c r="C677">
        <v>2</v>
      </c>
      <c r="D677">
        <v>3</v>
      </c>
      <c r="E677">
        <v>2</v>
      </c>
      <c r="F677">
        <v>0</v>
      </c>
      <c r="G677">
        <v>0</v>
      </c>
      <c r="H677">
        <v>419</v>
      </c>
      <c r="I677">
        <v>1</v>
      </c>
      <c r="J677" t="s">
        <v>953</v>
      </c>
      <c r="L677" t="e">
        <f t="shared" si="19"/>
        <v>#N/A</v>
      </c>
    </row>
    <row r="678" spans="1:12">
      <c r="A678">
        <v>4480</v>
      </c>
      <c r="B678" t="s">
        <v>408</v>
      </c>
      <c r="C678">
        <v>1</v>
      </c>
      <c r="D678">
        <v>5</v>
      </c>
      <c r="E678">
        <v>1</v>
      </c>
      <c r="F678">
        <v>0</v>
      </c>
      <c r="G678">
        <v>0</v>
      </c>
      <c r="H678">
        <v>284</v>
      </c>
      <c r="I678">
        <v>1</v>
      </c>
      <c r="J678" t="s">
        <v>826</v>
      </c>
      <c r="L678" t="e">
        <f t="shared" si="19"/>
        <v>#N/A</v>
      </c>
    </row>
    <row r="679" spans="1:12">
      <c r="A679">
        <v>785</v>
      </c>
      <c r="B679" t="s">
        <v>408</v>
      </c>
      <c r="C679">
        <v>1</v>
      </c>
      <c r="D679">
        <v>26</v>
      </c>
      <c r="E679">
        <v>1</v>
      </c>
      <c r="F679">
        <v>0</v>
      </c>
      <c r="G679">
        <v>0</v>
      </c>
      <c r="H679">
        <v>442</v>
      </c>
      <c r="I679">
        <v>2</v>
      </c>
      <c r="J679" t="s">
        <v>579</v>
      </c>
      <c r="L679">
        <f t="shared" si="19"/>
        <v>21</v>
      </c>
    </row>
    <row r="680" spans="1:12">
      <c r="A680">
        <v>6103</v>
      </c>
      <c r="B680" t="s">
        <v>408</v>
      </c>
      <c r="C680">
        <v>1</v>
      </c>
      <c r="D680">
        <v>9</v>
      </c>
      <c r="E680">
        <v>7</v>
      </c>
      <c r="F680">
        <v>0</v>
      </c>
      <c r="G680">
        <v>0</v>
      </c>
      <c r="H680">
        <v>237</v>
      </c>
      <c r="I680">
        <v>4</v>
      </c>
      <c r="J680" t="s">
        <v>530</v>
      </c>
      <c r="L680" t="e">
        <f t="shared" si="19"/>
        <v>#N/A</v>
      </c>
    </row>
    <row r="681" spans="1:12">
      <c r="A681">
        <v>1818</v>
      </c>
      <c r="B681" t="s">
        <v>408</v>
      </c>
      <c r="C681">
        <v>2</v>
      </c>
      <c r="D681">
        <v>36</v>
      </c>
      <c r="E681">
        <v>2</v>
      </c>
      <c r="F681">
        <v>0</v>
      </c>
      <c r="G681">
        <v>0</v>
      </c>
      <c r="H681">
        <v>330</v>
      </c>
      <c r="I681">
        <v>1</v>
      </c>
      <c r="J681" t="s">
        <v>830</v>
      </c>
      <c r="L681">
        <f t="shared" si="19"/>
        <v>32</v>
      </c>
    </row>
    <row r="682" spans="1:12">
      <c r="A682">
        <v>1824</v>
      </c>
      <c r="B682" t="s">
        <v>408</v>
      </c>
      <c r="C682">
        <v>1</v>
      </c>
      <c r="D682">
        <v>26</v>
      </c>
      <c r="E682">
        <v>1</v>
      </c>
      <c r="F682">
        <v>0</v>
      </c>
      <c r="G682">
        <v>0</v>
      </c>
      <c r="H682">
        <v>330</v>
      </c>
      <c r="I682">
        <v>2</v>
      </c>
      <c r="J682" t="s">
        <v>830</v>
      </c>
      <c r="L682">
        <f t="shared" si="19"/>
        <v>32</v>
      </c>
    </row>
    <row r="683" spans="1:12">
      <c r="A683">
        <v>1775</v>
      </c>
      <c r="B683" t="s">
        <v>408</v>
      </c>
      <c r="C683">
        <v>1</v>
      </c>
      <c r="D683">
        <v>12</v>
      </c>
      <c r="E683">
        <v>1</v>
      </c>
      <c r="F683">
        <v>0</v>
      </c>
      <c r="G683">
        <v>0</v>
      </c>
      <c r="H683">
        <v>346</v>
      </c>
      <c r="I683">
        <v>2</v>
      </c>
      <c r="J683" t="s">
        <v>614</v>
      </c>
      <c r="L683" t="e">
        <f t="shared" si="19"/>
        <v>#N/A</v>
      </c>
    </row>
    <row r="684" spans="1:12">
      <c r="A684">
        <v>2949</v>
      </c>
      <c r="B684" t="s">
        <v>408</v>
      </c>
      <c r="C684">
        <v>1</v>
      </c>
      <c r="D684">
        <v>12</v>
      </c>
      <c r="E684">
        <v>10</v>
      </c>
      <c r="F684">
        <v>0</v>
      </c>
      <c r="G684">
        <v>0</v>
      </c>
      <c r="H684">
        <v>570</v>
      </c>
      <c r="I684">
        <v>6</v>
      </c>
      <c r="J684" t="s">
        <v>959</v>
      </c>
      <c r="L684">
        <f t="shared" si="19"/>
        <v>42</v>
      </c>
    </row>
    <row r="685" spans="1:12">
      <c r="A685">
        <v>3490</v>
      </c>
      <c r="B685" t="s">
        <v>408</v>
      </c>
      <c r="C685">
        <v>1</v>
      </c>
      <c r="D685">
        <v>19</v>
      </c>
      <c r="E685">
        <v>15</v>
      </c>
      <c r="F685">
        <v>4</v>
      </c>
      <c r="G685">
        <v>0</v>
      </c>
      <c r="H685">
        <v>518</v>
      </c>
      <c r="I685">
        <v>3</v>
      </c>
      <c r="J685" t="s">
        <v>684</v>
      </c>
      <c r="L685" t="e">
        <f t="shared" si="19"/>
        <v>#N/A</v>
      </c>
    </row>
    <row r="686" spans="1:12">
      <c r="A686">
        <v>1283</v>
      </c>
      <c r="B686" t="s">
        <v>408</v>
      </c>
      <c r="C686">
        <v>2</v>
      </c>
      <c r="D686">
        <v>14</v>
      </c>
      <c r="E686">
        <v>2</v>
      </c>
      <c r="F686">
        <v>0</v>
      </c>
      <c r="G686">
        <v>0</v>
      </c>
      <c r="H686">
        <v>513</v>
      </c>
      <c r="I686">
        <v>1</v>
      </c>
      <c r="J686" t="s">
        <v>640</v>
      </c>
      <c r="L686">
        <f t="shared" si="19"/>
        <v>35</v>
      </c>
    </row>
    <row r="687" spans="1:12">
      <c r="A687">
        <v>1277</v>
      </c>
      <c r="B687" t="s">
        <v>408</v>
      </c>
      <c r="C687">
        <v>1</v>
      </c>
      <c r="D687">
        <v>7</v>
      </c>
      <c r="E687">
        <v>7</v>
      </c>
      <c r="F687">
        <v>0</v>
      </c>
      <c r="G687">
        <v>0</v>
      </c>
      <c r="H687">
        <v>513</v>
      </c>
      <c r="I687">
        <v>4</v>
      </c>
      <c r="J687" t="s">
        <v>640</v>
      </c>
      <c r="L687">
        <f t="shared" si="19"/>
        <v>35</v>
      </c>
    </row>
    <row r="688" spans="1:12">
      <c r="A688">
        <v>6146</v>
      </c>
      <c r="B688" t="s">
        <v>408</v>
      </c>
      <c r="C688">
        <v>2</v>
      </c>
      <c r="D688">
        <v>17</v>
      </c>
      <c r="E688">
        <v>2</v>
      </c>
      <c r="F688">
        <v>0</v>
      </c>
      <c r="G688">
        <v>0</v>
      </c>
      <c r="H688">
        <v>270</v>
      </c>
      <c r="I688">
        <v>2</v>
      </c>
      <c r="J688" t="s">
        <v>491</v>
      </c>
      <c r="L688" t="e">
        <f t="shared" si="19"/>
        <v>#N/A</v>
      </c>
    </row>
    <row r="689" spans="1:12">
      <c r="A689">
        <v>6152</v>
      </c>
      <c r="B689" t="s">
        <v>408</v>
      </c>
      <c r="C689">
        <v>2</v>
      </c>
      <c r="D689">
        <v>3</v>
      </c>
      <c r="E689">
        <v>2</v>
      </c>
      <c r="F689">
        <v>0</v>
      </c>
      <c r="G689">
        <v>0</v>
      </c>
      <c r="H689">
        <v>245</v>
      </c>
      <c r="I689">
        <v>2</v>
      </c>
      <c r="J689" t="s">
        <v>1003</v>
      </c>
      <c r="L689" t="e">
        <f t="shared" si="19"/>
        <v>#N/A</v>
      </c>
    </row>
    <row r="690" spans="1:12">
      <c r="A690">
        <v>1377</v>
      </c>
      <c r="B690" t="s">
        <v>408</v>
      </c>
      <c r="C690">
        <v>2</v>
      </c>
      <c r="D690">
        <v>38</v>
      </c>
      <c r="E690">
        <v>2</v>
      </c>
      <c r="F690">
        <v>0</v>
      </c>
      <c r="G690">
        <v>0</v>
      </c>
      <c r="H690">
        <v>532</v>
      </c>
      <c r="I690">
        <v>1</v>
      </c>
      <c r="J690" t="s">
        <v>638</v>
      </c>
      <c r="L690">
        <f t="shared" si="19"/>
        <v>36</v>
      </c>
    </row>
    <row r="691" spans="1:12">
      <c r="A691">
        <v>2216</v>
      </c>
      <c r="B691" t="s">
        <v>408</v>
      </c>
      <c r="C691">
        <v>1</v>
      </c>
      <c r="D691">
        <v>26</v>
      </c>
      <c r="E691">
        <v>1</v>
      </c>
      <c r="F691">
        <v>0</v>
      </c>
      <c r="G691">
        <v>0</v>
      </c>
      <c r="H691">
        <v>507</v>
      </c>
      <c r="I691">
        <v>1</v>
      </c>
      <c r="J691" t="s">
        <v>282</v>
      </c>
      <c r="L691">
        <f t="shared" si="19"/>
        <v>37</v>
      </c>
    </row>
    <row r="692" spans="1:12">
      <c r="A692">
        <v>3049</v>
      </c>
      <c r="B692" t="s">
        <v>408</v>
      </c>
      <c r="C692">
        <v>2</v>
      </c>
      <c r="D692">
        <v>51</v>
      </c>
      <c r="E692">
        <v>16</v>
      </c>
      <c r="F692">
        <v>0</v>
      </c>
      <c r="G692">
        <v>0</v>
      </c>
      <c r="H692">
        <v>522</v>
      </c>
      <c r="I692">
        <v>6</v>
      </c>
      <c r="J692" t="s">
        <v>445</v>
      </c>
      <c r="L692">
        <f t="shared" si="19"/>
        <v>37</v>
      </c>
    </row>
    <row r="693" spans="1:12">
      <c r="A693">
        <v>544</v>
      </c>
      <c r="B693" t="s">
        <v>408</v>
      </c>
      <c r="C693">
        <v>2</v>
      </c>
      <c r="D693">
        <v>33</v>
      </c>
      <c r="E693">
        <v>4</v>
      </c>
      <c r="F693">
        <v>0</v>
      </c>
      <c r="G693">
        <v>0</v>
      </c>
      <c r="H693">
        <v>533</v>
      </c>
      <c r="I693">
        <v>2</v>
      </c>
      <c r="J693" t="s">
        <v>637</v>
      </c>
      <c r="L693">
        <f t="shared" si="19"/>
        <v>35</v>
      </c>
    </row>
    <row r="694" spans="1:12">
      <c r="A694">
        <v>3298</v>
      </c>
      <c r="B694" t="s">
        <v>408</v>
      </c>
      <c r="C694">
        <v>2</v>
      </c>
      <c r="D694">
        <v>93</v>
      </c>
      <c r="E694">
        <v>2</v>
      </c>
      <c r="F694">
        <v>0</v>
      </c>
      <c r="G694">
        <v>0</v>
      </c>
      <c r="H694">
        <v>321</v>
      </c>
      <c r="I694">
        <v>2</v>
      </c>
      <c r="J694" t="s">
        <v>714</v>
      </c>
      <c r="L694">
        <f t="shared" si="19"/>
        <v>52</v>
      </c>
    </row>
    <row r="695" spans="1:12">
      <c r="A695">
        <v>5462</v>
      </c>
      <c r="B695" t="s">
        <v>408</v>
      </c>
      <c r="C695">
        <v>2</v>
      </c>
      <c r="D695">
        <v>3</v>
      </c>
      <c r="E695">
        <v>2</v>
      </c>
      <c r="F695">
        <v>0</v>
      </c>
      <c r="G695">
        <v>0</v>
      </c>
      <c r="H695">
        <v>317</v>
      </c>
      <c r="I695">
        <v>2</v>
      </c>
      <c r="J695" t="s">
        <v>804</v>
      </c>
      <c r="L695" t="e">
        <f t="shared" si="19"/>
        <v>#N/A</v>
      </c>
    </row>
    <row r="696" spans="1:12">
      <c r="A696">
        <v>885</v>
      </c>
      <c r="B696" t="s">
        <v>408</v>
      </c>
      <c r="C696">
        <v>1</v>
      </c>
      <c r="D696">
        <v>11</v>
      </c>
      <c r="E696">
        <v>1</v>
      </c>
      <c r="F696">
        <v>0</v>
      </c>
      <c r="G696">
        <v>0</v>
      </c>
      <c r="H696">
        <v>467</v>
      </c>
      <c r="I696">
        <v>2</v>
      </c>
      <c r="J696" t="s">
        <v>890</v>
      </c>
      <c r="L696" t="e">
        <f t="shared" si="19"/>
        <v>#N/A</v>
      </c>
    </row>
    <row r="697" spans="1:12">
      <c r="A697">
        <v>1626</v>
      </c>
      <c r="B697" t="s">
        <v>408</v>
      </c>
      <c r="C697">
        <v>1</v>
      </c>
      <c r="D697">
        <v>7</v>
      </c>
      <c r="E697">
        <v>1</v>
      </c>
      <c r="F697">
        <v>0</v>
      </c>
      <c r="G697">
        <v>0</v>
      </c>
      <c r="H697">
        <v>324</v>
      </c>
      <c r="I697">
        <v>1</v>
      </c>
      <c r="J697" t="s">
        <v>787</v>
      </c>
      <c r="L697" t="e">
        <f t="shared" si="19"/>
        <v>#N/A</v>
      </c>
    </row>
    <row r="698" spans="1:12">
      <c r="A698">
        <v>4131</v>
      </c>
      <c r="B698" t="s">
        <v>408</v>
      </c>
      <c r="C698">
        <v>3</v>
      </c>
      <c r="D698">
        <v>2</v>
      </c>
      <c r="E698">
        <v>3</v>
      </c>
      <c r="F698">
        <v>0</v>
      </c>
      <c r="G698">
        <v>0</v>
      </c>
      <c r="H698">
        <v>284</v>
      </c>
      <c r="I698">
        <v>1</v>
      </c>
      <c r="J698" t="s">
        <v>826</v>
      </c>
      <c r="L698" t="e">
        <f t="shared" si="19"/>
        <v>#N/A</v>
      </c>
    </row>
    <row r="699" spans="1:12">
      <c r="A699">
        <v>295</v>
      </c>
      <c r="B699" t="s">
        <v>390</v>
      </c>
      <c r="C699">
        <v>1</v>
      </c>
      <c r="D699">
        <v>16</v>
      </c>
      <c r="E699">
        <v>1</v>
      </c>
      <c r="F699">
        <v>0</v>
      </c>
      <c r="G699">
        <v>0</v>
      </c>
      <c r="H699">
        <v>446</v>
      </c>
      <c r="I699">
        <v>1</v>
      </c>
      <c r="J699" t="s">
        <v>470</v>
      </c>
      <c r="L699">
        <f t="shared" si="19"/>
        <v>22</v>
      </c>
    </row>
    <row r="700" spans="1:12">
      <c r="A700">
        <v>5213</v>
      </c>
      <c r="B700" t="s">
        <v>408</v>
      </c>
      <c r="C700">
        <v>2</v>
      </c>
      <c r="D700">
        <v>13</v>
      </c>
      <c r="E700">
        <v>2</v>
      </c>
      <c r="F700">
        <v>0</v>
      </c>
      <c r="G700">
        <v>0</v>
      </c>
      <c r="H700">
        <v>624</v>
      </c>
      <c r="I700">
        <v>2</v>
      </c>
      <c r="J700" t="s">
        <v>884</v>
      </c>
      <c r="L700" t="e">
        <f t="shared" si="19"/>
        <v>#N/A</v>
      </c>
    </row>
    <row r="701" spans="1:12">
      <c r="A701">
        <v>5705</v>
      </c>
      <c r="B701" t="s">
        <v>408</v>
      </c>
      <c r="C701">
        <v>2</v>
      </c>
      <c r="D701">
        <v>14</v>
      </c>
      <c r="E701">
        <v>2</v>
      </c>
      <c r="F701">
        <v>0</v>
      </c>
      <c r="G701">
        <v>0</v>
      </c>
      <c r="H701">
        <v>711</v>
      </c>
      <c r="I701">
        <v>2</v>
      </c>
      <c r="J701" t="s">
        <v>777</v>
      </c>
      <c r="L701" t="e">
        <f t="shared" si="19"/>
        <v>#N/A</v>
      </c>
    </row>
    <row r="702" spans="1:12">
      <c r="A702">
        <v>2459</v>
      </c>
      <c r="B702" t="s">
        <v>408</v>
      </c>
      <c r="C702">
        <v>1</v>
      </c>
      <c r="D702">
        <v>6</v>
      </c>
      <c r="E702">
        <v>1</v>
      </c>
      <c r="F702">
        <v>0</v>
      </c>
      <c r="G702">
        <v>0</v>
      </c>
      <c r="H702">
        <v>361</v>
      </c>
      <c r="I702">
        <v>2</v>
      </c>
      <c r="J702" t="s">
        <v>780</v>
      </c>
      <c r="L702" t="e">
        <f t="shared" si="19"/>
        <v>#N/A</v>
      </c>
    </row>
    <row r="703" spans="1:12">
      <c r="A703">
        <v>4380</v>
      </c>
      <c r="B703" t="s">
        <v>408</v>
      </c>
      <c r="C703">
        <v>1</v>
      </c>
      <c r="D703">
        <v>9</v>
      </c>
      <c r="E703">
        <v>6</v>
      </c>
      <c r="F703">
        <v>0</v>
      </c>
      <c r="G703">
        <v>0</v>
      </c>
      <c r="H703">
        <v>258</v>
      </c>
      <c r="I703">
        <v>3</v>
      </c>
      <c r="J703" t="s">
        <v>857</v>
      </c>
      <c r="L703" t="e">
        <f t="shared" si="19"/>
        <v>#N/A</v>
      </c>
    </row>
    <row r="704" spans="1:12">
      <c r="A704">
        <v>52</v>
      </c>
      <c r="B704" t="s">
        <v>408</v>
      </c>
      <c r="C704">
        <v>1</v>
      </c>
      <c r="D704">
        <v>4</v>
      </c>
      <c r="E704">
        <v>1</v>
      </c>
      <c r="F704">
        <v>0</v>
      </c>
      <c r="G704">
        <v>0</v>
      </c>
      <c r="H704">
        <v>426</v>
      </c>
      <c r="I704">
        <v>2</v>
      </c>
      <c r="J704" t="s">
        <v>621</v>
      </c>
      <c r="L704" t="e">
        <f t="shared" si="19"/>
        <v>#N/A</v>
      </c>
    </row>
    <row r="705" spans="1:12">
      <c r="A705">
        <v>1134</v>
      </c>
      <c r="B705" t="s">
        <v>408</v>
      </c>
      <c r="C705">
        <v>1</v>
      </c>
      <c r="D705">
        <v>9</v>
      </c>
      <c r="E705">
        <v>7</v>
      </c>
      <c r="F705">
        <v>0</v>
      </c>
      <c r="G705">
        <v>0</v>
      </c>
      <c r="H705">
        <v>306</v>
      </c>
      <c r="I705">
        <v>5</v>
      </c>
      <c r="J705" t="s">
        <v>887</v>
      </c>
      <c r="L705" t="e">
        <f t="shared" si="19"/>
        <v>#N/A</v>
      </c>
    </row>
    <row r="706" spans="1:12">
      <c r="A706">
        <v>6295</v>
      </c>
      <c r="B706" t="s">
        <v>408</v>
      </c>
      <c r="C706">
        <v>2</v>
      </c>
      <c r="D706">
        <v>56</v>
      </c>
      <c r="E706">
        <v>2</v>
      </c>
      <c r="F706">
        <v>0</v>
      </c>
      <c r="G706">
        <v>0</v>
      </c>
      <c r="H706">
        <v>318</v>
      </c>
      <c r="I706">
        <v>2</v>
      </c>
      <c r="J706" t="s">
        <v>856</v>
      </c>
      <c r="L706" t="e">
        <f t="shared" si="19"/>
        <v>#N/A</v>
      </c>
    </row>
    <row r="707" spans="1:12">
      <c r="A707">
        <v>1967</v>
      </c>
      <c r="B707" t="s">
        <v>408</v>
      </c>
      <c r="C707">
        <v>1</v>
      </c>
      <c r="D707">
        <v>49</v>
      </c>
      <c r="E707">
        <v>1</v>
      </c>
      <c r="F707">
        <v>0</v>
      </c>
      <c r="G707">
        <v>0</v>
      </c>
      <c r="H707">
        <v>527</v>
      </c>
      <c r="I707">
        <v>1</v>
      </c>
      <c r="J707" t="s">
        <v>646</v>
      </c>
      <c r="L707" t="e">
        <f t="shared" si="19"/>
        <v>#N/A</v>
      </c>
    </row>
    <row r="708" spans="1:12">
      <c r="A708">
        <v>2708</v>
      </c>
      <c r="B708" t="s">
        <v>408</v>
      </c>
      <c r="C708">
        <v>1</v>
      </c>
      <c r="D708">
        <v>3</v>
      </c>
      <c r="E708">
        <v>9</v>
      </c>
      <c r="F708">
        <v>0</v>
      </c>
      <c r="G708">
        <v>0</v>
      </c>
      <c r="H708">
        <v>327</v>
      </c>
      <c r="I708">
        <v>3</v>
      </c>
      <c r="J708" t="s">
        <v>688</v>
      </c>
      <c r="L708">
        <f t="shared" ref="L708:L771" si="20">VLOOKUP($J708,$AA$3:$AB$127,2,FALSE)</f>
        <v>53</v>
      </c>
    </row>
    <row r="709" spans="1:12">
      <c r="A709">
        <v>3541</v>
      </c>
      <c r="B709" t="s">
        <v>408</v>
      </c>
      <c r="C709">
        <v>2</v>
      </c>
      <c r="D709">
        <v>8</v>
      </c>
      <c r="E709">
        <v>2</v>
      </c>
      <c r="F709">
        <v>0</v>
      </c>
      <c r="G709">
        <v>0</v>
      </c>
      <c r="H709">
        <v>314</v>
      </c>
      <c r="I709">
        <v>1</v>
      </c>
      <c r="J709" t="s">
        <v>1002</v>
      </c>
      <c r="L709" t="e">
        <f t="shared" si="20"/>
        <v>#N/A</v>
      </c>
    </row>
    <row r="710" spans="1:12">
      <c r="A710">
        <v>6444</v>
      </c>
      <c r="B710" t="s">
        <v>412</v>
      </c>
      <c r="C710">
        <v>1</v>
      </c>
      <c r="D710">
        <v>4</v>
      </c>
      <c r="E710">
        <v>1</v>
      </c>
      <c r="F710">
        <v>0</v>
      </c>
      <c r="G710">
        <v>0</v>
      </c>
      <c r="H710">
        <v>103</v>
      </c>
      <c r="I710">
        <v>1</v>
      </c>
      <c r="J710" t="s">
        <v>811</v>
      </c>
      <c r="L710" t="e">
        <f t="shared" si="20"/>
        <v>#N/A</v>
      </c>
    </row>
    <row r="711" spans="1:12">
      <c r="A711">
        <v>3690</v>
      </c>
      <c r="B711" t="s">
        <v>408</v>
      </c>
      <c r="C711">
        <v>1</v>
      </c>
      <c r="D711">
        <v>28</v>
      </c>
      <c r="E711">
        <v>6</v>
      </c>
      <c r="F711">
        <v>0</v>
      </c>
      <c r="G711">
        <v>0</v>
      </c>
      <c r="H711">
        <v>550</v>
      </c>
      <c r="I711">
        <v>3</v>
      </c>
      <c r="J711" t="s">
        <v>655</v>
      </c>
      <c r="L711" t="e">
        <f t="shared" si="20"/>
        <v>#N/A</v>
      </c>
    </row>
    <row r="712" spans="1:12">
      <c r="A712">
        <v>2116</v>
      </c>
      <c r="B712" t="s">
        <v>408</v>
      </c>
      <c r="C712">
        <v>1</v>
      </c>
      <c r="D712">
        <v>9</v>
      </c>
      <c r="E712">
        <v>11</v>
      </c>
      <c r="F712">
        <v>0</v>
      </c>
      <c r="G712">
        <v>0</v>
      </c>
      <c r="H712">
        <v>527</v>
      </c>
      <c r="I712">
        <v>5</v>
      </c>
      <c r="J712" t="s">
        <v>646</v>
      </c>
      <c r="L712" t="e">
        <f t="shared" si="20"/>
        <v>#N/A</v>
      </c>
    </row>
    <row r="713" spans="1:12">
      <c r="A713">
        <v>5313</v>
      </c>
      <c r="B713" t="s">
        <v>408</v>
      </c>
      <c r="C713">
        <v>2</v>
      </c>
      <c r="D713">
        <v>5</v>
      </c>
      <c r="E713">
        <v>2</v>
      </c>
      <c r="F713">
        <v>0</v>
      </c>
      <c r="G713">
        <v>0</v>
      </c>
      <c r="H713">
        <v>620</v>
      </c>
      <c r="I713">
        <v>2</v>
      </c>
      <c r="J713" t="s">
        <v>827</v>
      </c>
      <c r="L713">
        <f t="shared" si="20"/>
        <v>56</v>
      </c>
    </row>
    <row r="714" spans="1:12">
      <c r="A714">
        <v>2067</v>
      </c>
      <c r="B714" t="s">
        <v>408</v>
      </c>
      <c r="C714">
        <v>1</v>
      </c>
      <c r="D714">
        <v>2</v>
      </c>
      <c r="E714">
        <v>9</v>
      </c>
      <c r="F714">
        <v>0</v>
      </c>
      <c r="G714">
        <v>0</v>
      </c>
      <c r="H714">
        <v>590</v>
      </c>
      <c r="I714">
        <v>5</v>
      </c>
      <c r="J714" t="s">
        <v>932</v>
      </c>
      <c r="L714">
        <f t="shared" si="20"/>
        <v>52</v>
      </c>
    </row>
    <row r="715" spans="1:12">
      <c r="A715">
        <v>444</v>
      </c>
      <c r="B715" t="s">
        <v>408</v>
      </c>
      <c r="C715">
        <v>1</v>
      </c>
      <c r="D715">
        <v>3</v>
      </c>
      <c r="E715">
        <v>1</v>
      </c>
      <c r="F715">
        <v>0</v>
      </c>
      <c r="G715">
        <v>0</v>
      </c>
      <c r="H715">
        <v>440</v>
      </c>
      <c r="I715">
        <v>1</v>
      </c>
      <c r="J715" t="s">
        <v>812</v>
      </c>
      <c r="L715">
        <f t="shared" si="20"/>
        <v>22</v>
      </c>
    </row>
    <row r="716" spans="1:12">
      <c r="A716">
        <v>1575</v>
      </c>
      <c r="B716" t="s">
        <v>408</v>
      </c>
      <c r="C716">
        <v>3</v>
      </c>
      <c r="D716">
        <v>13</v>
      </c>
      <c r="E716">
        <v>12</v>
      </c>
      <c r="F716">
        <v>0</v>
      </c>
      <c r="G716">
        <v>0</v>
      </c>
      <c r="H716">
        <v>442</v>
      </c>
      <c r="I716">
        <v>2</v>
      </c>
      <c r="J716" t="s">
        <v>579</v>
      </c>
      <c r="L716">
        <f t="shared" si="20"/>
        <v>21</v>
      </c>
    </row>
    <row r="717" spans="1:12">
      <c r="A717">
        <v>6395</v>
      </c>
      <c r="B717" t="s">
        <v>412</v>
      </c>
      <c r="C717">
        <v>1</v>
      </c>
      <c r="D717">
        <v>9</v>
      </c>
      <c r="E717">
        <v>1</v>
      </c>
      <c r="F717">
        <v>0</v>
      </c>
      <c r="G717">
        <v>0</v>
      </c>
      <c r="H717">
        <v>402</v>
      </c>
      <c r="I717">
        <v>1</v>
      </c>
      <c r="J717" t="s">
        <v>541</v>
      </c>
      <c r="L717">
        <f t="shared" si="20"/>
        <v>21</v>
      </c>
    </row>
    <row r="718" spans="1:12">
      <c r="A718">
        <v>4280</v>
      </c>
      <c r="B718" t="s">
        <v>391</v>
      </c>
      <c r="C718">
        <v>1</v>
      </c>
      <c r="D718">
        <v>8</v>
      </c>
      <c r="E718">
        <v>1</v>
      </c>
      <c r="F718">
        <v>0</v>
      </c>
      <c r="G718">
        <v>0</v>
      </c>
      <c r="H718">
        <v>114</v>
      </c>
      <c r="I718">
        <v>2</v>
      </c>
      <c r="J718" t="s">
        <v>821</v>
      </c>
      <c r="L718" t="e">
        <f t="shared" si="20"/>
        <v>#N/A</v>
      </c>
    </row>
    <row r="719" spans="1:12">
      <c r="A719">
        <v>5903</v>
      </c>
      <c r="B719" t="s">
        <v>408</v>
      </c>
      <c r="C719">
        <v>1</v>
      </c>
      <c r="D719">
        <v>10</v>
      </c>
      <c r="E719">
        <v>1</v>
      </c>
      <c r="F719">
        <v>0</v>
      </c>
      <c r="G719">
        <v>0</v>
      </c>
      <c r="H719">
        <v>284</v>
      </c>
      <c r="I719">
        <v>1</v>
      </c>
      <c r="J719" t="s">
        <v>826</v>
      </c>
      <c r="L719" t="e">
        <f t="shared" si="20"/>
        <v>#N/A</v>
      </c>
    </row>
    <row r="720" spans="1:12">
      <c r="A720">
        <v>5854</v>
      </c>
      <c r="B720" t="s">
        <v>408</v>
      </c>
      <c r="C720">
        <v>1</v>
      </c>
      <c r="D720">
        <v>18</v>
      </c>
      <c r="E720">
        <v>1</v>
      </c>
      <c r="F720">
        <v>0</v>
      </c>
      <c r="G720">
        <v>0</v>
      </c>
      <c r="H720">
        <v>124</v>
      </c>
      <c r="I720">
        <v>2</v>
      </c>
      <c r="J720" t="s">
        <v>825</v>
      </c>
      <c r="L720" t="e">
        <f t="shared" si="20"/>
        <v>#N/A</v>
      </c>
    </row>
    <row r="721" spans="1:12">
      <c r="A721">
        <v>1526</v>
      </c>
      <c r="B721" t="s">
        <v>408</v>
      </c>
      <c r="C721">
        <v>1</v>
      </c>
      <c r="D721">
        <v>5</v>
      </c>
      <c r="E721">
        <v>1</v>
      </c>
      <c r="F721">
        <v>0</v>
      </c>
      <c r="G721">
        <v>0</v>
      </c>
      <c r="H721">
        <v>444</v>
      </c>
      <c r="I721">
        <v>1</v>
      </c>
      <c r="J721" t="s">
        <v>824</v>
      </c>
      <c r="L721" t="e">
        <f t="shared" si="20"/>
        <v>#N/A</v>
      </c>
    </row>
    <row r="722" spans="1:12">
      <c r="A722">
        <v>4821</v>
      </c>
      <c r="B722" t="s">
        <v>408</v>
      </c>
      <c r="C722">
        <v>2</v>
      </c>
      <c r="D722">
        <v>20</v>
      </c>
      <c r="E722">
        <v>2</v>
      </c>
      <c r="F722">
        <v>0</v>
      </c>
      <c r="G722">
        <v>0</v>
      </c>
      <c r="H722">
        <v>415</v>
      </c>
      <c r="I722">
        <v>2</v>
      </c>
      <c r="J722" t="s">
        <v>819</v>
      </c>
      <c r="L722" t="e">
        <f t="shared" si="20"/>
        <v>#N/A</v>
      </c>
    </row>
    <row r="723" spans="1:12">
      <c r="A723">
        <v>985</v>
      </c>
      <c r="B723" t="s">
        <v>408</v>
      </c>
      <c r="C723">
        <v>1</v>
      </c>
      <c r="D723">
        <v>25</v>
      </c>
      <c r="E723">
        <v>1</v>
      </c>
      <c r="F723">
        <v>0</v>
      </c>
      <c r="G723">
        <v>0</v>
      </c>
      <c r="H723">
        <v>322</v>
      </c>
      <c r="I723">
        <v>2</v>
      </c>
      <c r="J723" t="s">
        <v>815</v>
      </c>
      <c r="L723">
        <f t="shared" si="20"/>
        <v>31</v>
      </c>
    </row>
    <row r="724" spans="1:12">
      <c r="A724">
        <v>2608</v>
      </c>
      <c r="B724" t="s">
        <v>871</v>
      </c>
      <c r="C724">
        <v>1</v>
      </c>
      <c r="D724">
        <v>59</v>
      </c>
      <c r="E724">
        <v>13</v>
      </c>
      <c r="F724">
        <v>0</v>
      </c>
      <c r="G724">
        <v>0</v>
      </c>
      <c r="H724">
        <v>302</v>
      </c>
      <c r="I724">
        <v>6</v>
      </c>
      <c r="J724" t="s">
        <v>423</v>
      </c>
      <c r="L724">
        <f t="shared" si="20"/>
        <v>32</v>
      </c>
    </row>
    <row r="725" spans="1:12">
      <c r="A725">
        <v>4231</v>
      </c>
      <c r="B725" t="s">
        <v>408</v>
      </c>
      <c r="C725">
        <v>2</v>
      </c>
      <c r="D725">
        <v>10</v>
      </c>
      <c r="E725">
        <v>2</v>
      </c>
      <c r="F725">
        <v>0</v>
      </c>
      <c r="G725">
        <v>0</v>
      </c>
      <c r="H725">
        <v>112</v>
      </c>
      <c r="I725">
        <v>2</v>
      </c>
      <c r="J725" t="s">
        <v>817</v>
      </c>
      <c r="L725" t="e">
        <f t="shared" si="20"/>
        <v>#N/A</v>
      </c>
    </row>
    <row r="726" spans="1:12">
      <c r="A726">
        <v>4772</v>
      </c>
      <c r="B726" t="s">
        <v>408</v>
      </c>
      <c r="C726">
        <v>1</v>
      </c>
      <c r="D726">
        <v>7</v>
      </c>
      <c r="E726">
        <v>53</v>
      </c>
      <c r="F726">
        <v>0</v>
      </c>
      <c r="G726">
        <v>0</v>
      </c>
      <c r="H726">
        <v>682</v>
      </c>
      <c r="I726">
        <v>17</v>
      </c>
      <c r="J726" t="s">
        <v>823</v>
      </c>
      <c r="L726" t="e">
        <f t="shared" si="20"/>
        <v>#N/A</v>
      </c>
    </row>
    <row r="727" spans="1:12">
      <c r="A727">
        <v>3739</v>
      </c>
      <c r="B727" t="s">
        <v>408</v>
      </c>
      <c r="C727">
        <v>1</v>
      </c>
      <c r="D727">
        <v>6</v>
      </c>
      <c r="E727">
        <v>9</v>
      </c>
      <c r="F727">
        <v>0</v>
      </c>
      <c r="G727">
        <v>0</v>
      </c>
      <c r="H727">
        <v>272</v>
      </c>
      <c r="I727">
        <v>4</v>
      </c>
      <c r="J727" t="s">
        <v>822</v>
      </c>
      <c r="L727">
        <f t="shared" si="20"/>
        <v>15</v>
      </c>
    </row>
    <row r="728" spans="1:12">
      <c r="A728">
        <v>493</v>
      </c>
      <c r="B728" t="s">
        <v>408</v>
      </c>
      <c r="C728">
        <v>1</v>
      </c>
      <c r="D728">
        <v>20</v>
      </c>
      <c r="E728">
        <v>1</v>
      </c>
      <c r="F728">
        <v>0</v>
      </c>
      <c r="G728">
        <v>0</v>
      </c>
      <c r="H728">
        <v>429</v>
      </c>
      <c r="I728">
        <v>1</v>
      </c>
      <c r="J728" t="s">
        <v>739</v>
      </c>
      <c r="L728" t="e">
        <f t="shared" si="20"/>
        <v>#N/A</v>
      </c>
    </row>
    <row r="729" spans="1:12">
      <c r="A729">
        <v>2657</v>
      </c>
      <c r="B729" t="s">
        <v>408</v>
      </c>
      <c r="C729">
        <v>1</v>
      </c>
      <c r="D729">
        <v>55</v>
      </c>
      <c r="E729">
        <v>8</v>
      </c>
      <c r="F729">
        <v>0</v>
      </c>
      <c r="G729">
        <v>0</v>
      </c>
      <c r="H729">
        <v>321</v>
      </c>
      <c r="I729">
        <v>6</v>
      </c>
      <c r="J729" t="s">
        <v>714</v>
      </c>
      <c r="L729">
        <f t="shared" si="20"/>
        <v>52</v>
      </c>
    </row>
    <row r="730" spans="1:12">
      <c r="A730">
        <v>5362</v>
      </c>
      <c r="B730" t="s">
        <v>408</v>
      </c>
      <c r="C730">
        <v>2</v>
      </c>
      <c r="D730">
        <v>21</v>
      </c>
      <c r="E730">
        <v>2</v>
      </c>
      <c r="F730">
        <v>0</v>
      </c>
      <c r="G730">
        <v>0</v>
      </c>
      <c r="H730">
        <v>626</v>
      </c>
      <c r="I730">
        <v>2</v>
      </c>
      <c r="J730" t="s">
        <v>816</v>
      </c>
      <c r="L730" t="e">
        <f t="shared" si="20"/>
        <v>#N/A</v>
      </c>
    </row>
    <row r="731" spans="1:12">
      <c r="A731">
        <v>1034</v>
      </c>
      <c r="B731" t="s">
        <v>408</v>
      </c>
      <c r="C731">
        <v>1</v>
      </c>
      <c r="D731">
        <v>2</v>
      </c>
      <c r="E731">
        <v>1</v>
      </c>
      <c r="F731">
        <v>0</v>
      </c>
      <c r="G731">
        <v>0</v>
      </c>
      <c r="H731">
        <v>303</v>
      </c>
      <c r="I731">
        <v>1</v>
      </c>
      <c r="J731" t="s">
        <v>864</v>
      </c>
      <c r="L731" t="e">
        <f t="shared" si="20"/>
        <v>#N/A</v>
      </c>
    </row>
    <row r="732" spans="1:12">
      <c r="A732">
        <v>3149</v>
      </c>
      <c r="B732" t="s">
        <v>408</v>
      </c>
      <c r="C732">
        <v>2</v>
      </c>
      <c r="D732">
        <v>11</v>
      </c>
      <c r="E732">
        <v>2</v>
      </c>
      <c r="F732">
        <v>0</v>
      </c>
      <c r="G732">
        <v>0</v>
      </c>
      <c r="H732">
        <v>651</v>
      </c>
      <c r="I732">
        <v>2</v>
      </c>
      <c r="J732" t="s">
        <v>814</v>
      </c>
      <c r="L732" t="e">
        <f t="shared" si="20"/>
        <v>#N/A</v>
      </c>
    </row>
    <row r="733" spans="1:12">
      <c r="A733">
        <v>3198</v>
      </c>
      <c r="B733" t="s">
        <v>408</v>
      </c>
      <c r="C733">
        <v>2</v>
      </c>
      <c r="D733">
        <v>3</v>
      </c>
      <c r="E733">
        <v>2</v>
      </c>
      <c r="F733">
        <v>0</v>
      </c>
      <c r="G733">
        <v>0</v>
      </c>
      <c r="H733">
        <v>312</v>
      </c>
      <c r="I733">
        <v>2</v>
      </c>
      <c r="J733" t="s">
        <v>518</v>
      </c>
      <c r="L733" t="e">
        <f t="shared" si="20"/>
        <v>#N/A</v>
      </c>
    </row>
    <row r="734" spans="1:12">
      <c r="A734">
        <v>3012</v>
      </c>
      <c r="B734" t="s">
        <v>408</v>
      </c>
      <c r="C734">
        <v>1</v>
      </c>
      <c r="D734">
        <v>8</v>
      </c>
      <c r="E734">
        <v>19</v>
      </c>
      <c r="F734">
        <v>0</v>
      </c>
      <c r="G734">
        <v>0</v>
      </c>
      <c r="H734">
        <v>517</v>
      </c>
      <c r="I734">
        <v>6</v>
      </c>
      <c r="J734" t="s">
        <v>685</v>
      </c>
      <c r="L734">
        <f t="shared" si="20"/>
        <v>43</v>
      </c>
    </row>
    <row r="735" spans="1:12">
      <c r="A735">
        <v>3676</v>
      </c>
      <c r="B735" t="s">
        <v>390</v>
      </c>
      <c r="C735">
        <v>1</v>
      </c>
      <c r="D735">
        <v>2</v>
      </c>
      <c r="E735">
        <v>8</v>
      </c>
      <c r="F735">
        <v>0</v>
      </c>
      <c r="G735">
        <v>0</v>
      </c>
      <c r="H735">
        <v>548</v>
      </c>
      <c r="I735">
        <v>4</v>
      </c>
      <c r="J735" t="s">
        <v>1015</v>
      </c>
      <c r="L735">
        <f t="shared" si="20"/>
        <v>44</v>
      </c>
    </row>
    <row r="736" spans="1:12">
      <c r="A736">
        <v>1423</v>
      </c>
      <c r="B736" t="s">
        <v>408</v>
      </c>
      <c r="C736">
        <v>1</v>
      </c>
      <c r="D736">
        <v>6</v>
      </c>
      <c r="E736">
        <v>4</v>
      </c>
      <c r="F736">
        <v>0</v>
      </c>
      <c r="G736">
        <v>0</v>
      </c>
      <c r="H736">
        <v>525</v>
      </c>
      <c r="I736">
        <v>2</v>
      </c>
      <c r="J736" t="s">
        <v>1019</v>
      </c>
      <c r="L736">
        <f t="shared" si="20"/>
        <v>37</v>
      </c>
    </row>
    <row r="737" spans="1:12">
      <c r="A737">
        <v>2087</v>
      </c>
      <c r="B737" t="s">
        <v>408</v>
      </c>
      <c r="C737">
        <v>1</v>
      </c>
      <c r="D737">
        <v>7</v>
      </c>
      <c r="E737">
        <v>20</v>
      </c>
      <c r="F737">
        <v>0</v>
      </c>
      <c r="G737">
        <v>0</v>
      </c>
      <c r="H737">
        <v>531</v>
      </c>
      <c r="I737">
        <v>6</v>
      </c>
      <c r="J737" t="s">
        <v>524</v>
      </c>
      <c r="L737">
        <f t="shared" si="20"/>
        <v>41</v>
      </c>
    </row>
    <row r="738" spans="1:12">
      <c r="A738">
        <v>3415</v>
      </c>
      <c r="B738" t="s">
        <v>408</v>
      </c>
      <c r="C738">
        <v>1</v>
      </c>
      <c r="D738">
        <v>33</v>
      </c>
      <c r="E738">
        <v>7</v>
      </c>
      <c r="F738">
        <v>7</v>
      </c>
      <c r="G738">
        <v>0</v>
      </c>
      <c r="H738">
        <v>374</v>
      </c>
      <c r="I738">
        <v>3</v>
      </c>
      <c r="J738" t="s">
        <v>440</v>
      </c>
      <c r="L738">
        <f t="shared" si="20"/>
        <v>16</v>
      </c>
    </row>
    <row r="739" spans="1:12">
      <c r="A739">
        <v>6000</v>
      </c>
      <c r="B739" t="s">
        <v>408</v>
      </c>
      <c r="C739">
        <v>1</v>
      </c>
      <c r="D739">
        <v>9</v>
      </c>
      <c r="E739">
        <v>12</v>
      </c>
      <c r="F739">
        <v>0</v>
      </c>
      <c r="G739">
        <v>0</v>
      </c>
      <c r="H739">
        <v>382</v>
      </c>
      <c r="I739">
        <v>5</v>
      </c>
      <c r="J739" t="s">
        <v>845</v>
      </c>
      <c r="L739">
        <f t="shared" si="20"/>
        <v>12</v>
      </c>
    </row>
    <row r="740" spans="1:12">
      <c r="A740">
        <v>1755</v>
      </c>
      <c r="B740" t="s">
        <v>408</v>
      </c>
      <c r="C740">
        <v>1</v>
      </c>
      <c r="D740">
        <v>18</v>
      </c>
      <c r="E740">
        <v>1</v>
      </c>
      <c r="F740">
        <v>0</v>
      </c>
      <c r="G740">
        <v>0</v>
      </c>
      <c r="H740">
        <v>467</v>
      </c>
      <c r="I740">
        <v>2</v>
      </c>
      <c r="J740" t="s">
        <v>890</v>
      </c>
      <c r="L740" t="e">
        <f t="shared" si="20"/>
        <v>#N/A</v>
      </c>
    </row>
    <row r="741" spans="1:12">
      <c r="A741">
        <v>759</v>
      </c>
      <c r="B741" t="s">
        <v>408</v>
      </c>
      <c r="C741">
        <v>2</v>
      </c>
      <c r="D741">
        <v>25</v>
      </c>
      <c r="E741">
        <v>2</v>
      </c>
      <c r="F741">
        <v>0</v>
      </c>
      <c r="G741">
        <v>0</v>
      </c>
      <c r="H741">
        <v>418</v>
      </c>
      <c r="I741">
        <v>1</v>
      </c>
      <c r="J741" t="s">
        <v>659</v>
      </c>
      <c r="L741" t="e">
        <f t="shared" si="20"/>
        <v>#N/A</v>
      </c>
    </row>
    <row r="742" spans="1:12">
      <c r="A742">
        <v>4079</v>
      </c>
      <c r="B742" t="s">
        <v>408</v>
      </c>
      <c r="C742">
        <v>1</v>
      </c>
      <c r="D742">
        <v>16</v>
      </c>
      <c r="E742">
        <v>1</v>
      </c>
      <c r="F742">
        <v>0</v>
      </c>
      <c r="G742">
        <v>0</v>
      </c>
      <c r="H742">
        <v>128</v>
      </c>
      <c r="I742">
        <v>2</v>
      </c>
      <c r="J742" t="s">
        <v>873</v>
      </c>
      <c r="L742" t="e">
        <f t="shared" si="20"/>
        <v>#N/A</v>
      </c>
    </row>
    <row r="743" spans="1:12">
      <c r="A743">
        <v>4672</v>
      </c>
      <c r="B743" t="s">
        <v>408</v>
      </c>
      <c r="C743">
        <v>1</v>
      </c>
      <c r="D743">
        <v>8</v>
      </c>
      <c r="E743">
        <v>20</v>
      </c>
      <c r="F743">
        <v>0</v>
      </c>
      <c r="G743">
        <v>0</v>
      </c>
      <c r="H743">
        <v>673</v>
      </c>
      <c r="I743">
        <v>8</v>
      </c>
      <c r="J743" t="s">
        <v>835</v>
      </c>
      <c r="L743" t="e">
        <f t="shared" si="20"/>
        <v>#N/A</v>
      </c>
    </row>
    <row r="744" spans="1:12">
      <c r="A744">
        <v>2751</v>
      </c>
      <c r="B744" t="s">
        <v>408</v>
      </c>
      <c r="C744">
        <v>2</v>
      </c>
      <c r="D744">
        <v>22</v>
      </c>
      <c r="E744">
        <v>2</v>
      </c>
      <c r="F744">
        <v>0</v>
      </c>
      <c r="G744">
        <v>0</v>
      </c>
      <c r="H744">
        <v>326</v>
      </c>
      <c r="I744">
        <v>2</v>
      </c>
      <c r="J744" t="s">
        <v>415</v>
      </c>
      <c r="L744" t="e">
        <f t="shared" si="20"/>
        <v>#N/A</v>
      </c>
    </row>
    <row r="745" spans="1:12">
      <c r="A745">
        <v>2419</v>
      </c>
      <c r="B745" t="s">
        <v>408</v>
      </c>
      <c r="C745">
        <v>1</v>
      </c>
      <c r="D745">
        <v>10</v>
      </c>
      <c r="E745">
        <v>1</v>
      </c>
      <c r="F745">
        <v>0</v>
      </c>
      <c r="G745">
        <v>0</v>
      </c>
      <c r="H745">
        <v>452</v>
      </c>
      <c r="I745">
        <v>2</v>
      </c>
      <c r="J745" t="s">
        <v>982</v>
      </c>
      <c r="L745" t="e">
        <f t="shared" si="20"/>
        <v>#N/A</v>
      </c>
    </row>
    <row r="746" spans="1:12">
      <c r="A746">
        <v>3083</v>
      </c>
      <c r="B746" t="s">
        <v>408</v>
      </c>
      <c r="C746">
        <v>2</v>
      </c>
      <c r="D746">
        <v>6</v>
      </c>
      <c r="E746">
        <v>4</v>
      </c>
      <c r="F746">
        <v>0</v>
      </c>
      <c r="G746">
        <v>0</v>
      </c>
      <c r="H746">
        <v>334</v>
      </c>
      <c r="I746">
        <v>2</v>
      </c>
      <c r="J746" t="s">
        <v>669</v>
      </c>
      <c r="L746">
        <f t="shared" si="20"/>
        <v>54</v>
      </c>
    </row>
    <row r="747" spans="1:12">
      <c r="A747">
        <v>4340</v>
      </c>
      <c r="B747" t="s">
        <v>408</v>
      </c>
      <c r="C747">
        <v>2</v>
      </c>
      <c r="D747">
        <v>8</v>
      </c>
      <c r="E747">
        <v>2</v>
      </c>
      <c r="F747">
        <v>0</v>
      </c>
      <c r="G747">
        <v>0</v>
      </c>
      <c r="H747">
        <v>151</v>
      </c>
      <c r="I747">
        <v>1</v>
      </c>
      <c r="J747" t="s">
        <v>863</v>
      </c>
      <c r="L747">
        <f t="shared" si="20"/>
        <v>12</v>
      </c>
    </row>
    <row r="748" spans="1:12">
      <c r="A748">
        <v>5668</v>
      </c>
      <c r="B748" t="s">
        <v>408</v>
      </c>
      <c r="C748">
        <v>1</v>
      </c>
      <c r="D748">
        <v>6</v>
      </c>
      <c r="E748">
        <v>1</v>
      </c>
      <c r="F748">
        <v>0</v>
      </c>
      <c r="G748">
        <v>0</v>
      </c>
      <c r="H748">
        <v>346</v>
      </c>
      <c r="I748">
        <v>1</v>
      </c>
      <c r="J748" t="s">
        <v>614</v>
      </c>
      <c r="L748" t="e">
        <f t="shared" si="20"/>
        <v>#N/A</v>
      </c>
    </row>
    <row r="749" spans="1:12">
      <c r="A749">
        <v>4008</v>
      </c>
      <c r="B749" t="s">
        <v>408</v>
      </c>
      <c r="C749">
        <v>1</v>
      </c>
      <c r="D749">
        <v>4</v>
      </c>
      <c r="E749">
        <v>6</v>
      </c>
      <c r="F749">
        <v>0</v>
      </c>
      <c r="G749">
        <v>0</v>
      </c>
      <c r="H749">
        <v>274</v>
      </c>
      <c r="I749">
        <v>4</v>
      </c>
      <c r="J749" t="s">
        <v>947</v>
      </c>
      <c r="L749">
        <f t="shared" si="20"/>
        <v>15</v>
      </c>
    </row>
    <row r="750" spans="1:12">
      <c r="A750">
        <v>3344</v>
      </c>
      <c r="B750" t="s">
        <v>408</v>
      </c>
      <c r="C750">
        <v>3</v>
      </c>
      <c r="D750">
        <v>39</v>
      </c>
      <c r="E750">
        <v>0</v>
      </c>
      <c r="F750">
        <v>12</v>
      </c>
      <c r="G750">
        <v>0</v>
      </c>
      <c r="H750">
        <v>374</v>
      </c>
      <c r="I750">
        <v>2</v>
      </c>
      <c r="J750" t="s">
        <v>440</v>
      </c>
      <c r="L750">
        <f t="shared" si="20"/>
        <v>16</v>
      </c>
    </row>
    <row r="751" spans="1:12">
      <c r="A751">
        <v>3747</v>
      </c>
      <c r="B751" t="s">
        <v>408</v>
      </c>
      <c r="C751">
        <v>1</v>
      </c>
      <c r="D751">
        <v>2</v>
      </c>
      <c r="E751">
        <v>0</v>
      </c>
      <c r="F751">
        <v>3</v>
      </c>
      <c r="G751">
        <v>0</v>
      </c>
      <c r="H751">
        <v>1304</v>
      </c>
      <c r="I751">
        <v>4</v>
      </c>
      <c r="J751" t="s">
        <v>499</v>
      </c>
      <c r="L751" t="e">
        <f t="shared" si="20"/>
        <v>#N/A</v>
      </c>
    </row>
    <row r="752" spans="1:12">
      <c r="A752">
        <v>95</v>
      </c>
      <c r="B752" t="s">
        <v>408</v>
      </c>
      <c r="C752">
        <v>2</v>
      </c>
      <c r="D752">
        <v>6</v>
      </c>
      <c r="E752">
        <v>2</v>
      </c>
      <c r="F752">
        <v>0</v>
      </c>
      <c r="G752">
        <v>0</v>
      </c>
      <c r="H752">
        <v>443</v>
      </c>
      <c r="I752">
        <v>2</v>
      </c>
      <c r="J752" t="s">
        <v>831</v>
      </c>
      <c r="L752" t="e">
        <f t="shared" si="20"/>
        <v>#N/A</v>
      </c>
    </row>
    <row r="753" spans="1:12">
      <c r="A753">
        <v>1091</v>
      </c>
      <c r="B753" t="s">
        <v>408</v>
      </c>
      <c r="C753">
        <v>1</v>
      </c>
      <c r="D753">
        <v>41</v>
      </c>
      <c r="E753">
        <v>1</v>
      </c>
      <c r="F753">
        <v>0</v>
      </c>
      <c r="G753">
        <v>0</v>
      </c>
      <c r="H753">
        <v>313</v>
      </c>
      <c r="I753">
        <v>1</v>
      </c>
      <c r="J753" t="s">
        <v>407</v>
      </c>
      <c r="L753">
        <f t="shared" si="20"/>
        <v>33</v>
      </c>
    </row>
    <row r="754" spans="1:12">
      <c r="A754">
        <v>5336</v>
      </c>
      <c r="B754" t="s">
        <v>408</v>
      </c>
      <c r="C754">
        <v>2</v>
      </c>
      <c r="D754">
        <v>2</v>
      </c>
      <c r="E754">
        <v>2</v>
      </c>
      <c r="F754">
        <v>0</v>
      </c>
      <c r="G754">
        <v>0</v>
      </c>
      <c r="H754">
        <v>625</v>
      </c>
      <c r="I754">
        <v>2</v>
      </c>
      <c r="J754" t="s">
        <v>936</v>
      </c>
      <c r="L754" t="e">
        <f t="shared" si="20"/>
        <v>#N/A</v>
      </c>
    </row>
    <row r="755" spans="1:12">
      <c r="A755">
        <v>3699</v>
      </c>
      <c r="B755" t="s">
        <v>391</v>
      </c>
      <c r="C755">
        <v>1</v>
      </c>
      <c r="D755">
        <v>9</v>
      </c>
      <c r="E755">
        <v>4</v>
      </c>
      <c r="F755">
        <v>0</v>
      </c>
      <c r="G755">
        <v>0</v>
      </c>
      <c r="H755">
        <v>553</v>
      </c>
      <c r="I755">
        <v>2</v>
      </c>
      <c r="J755" t="s">
        <v>694</v>
      </c>
      <c r="L755">
        <f t="shared" si="20"/>
        <v>44</v>
      </c>
    </row>
    <row r="756" spans="1:12">
      <c r="A756">
        <v>1400</v>
      </c>
      <c r="B756" t="s">
        <v>408</v>
      </c>
      <c r="C756">
        <v>1</v>
      </c>
      <c r="D756">
        <v>3</v>
      </c>
      <c r="E756">
        <v>1</v>
      </c>
      <c r="F756">
        <v>0</v>
      </c>
      <c r="G756">
        <v>0</v>
      </c>
      <c r="H756">
        <v>537</v>
      </c>
      <c r="I756">
        <v>2</v>
      </c>
      <c r="J756" t="s">
        <v>1065</v>
      </c>
      <c r="L756" t="e">
        <f t="shared" si="20"/>
        <v>#N/A</v>
      </c>
    </row>
    <row r="757" spans="1:12">
      <c r="A757">
        <v>2064</v>
      </c>
      <c r="B757" t="s">
        <v>408</v>
      </c>
      <c r="C757">
        <v>1</v>
      </c>
      <c r="D757">
        <v>36</v>
      </c>
      <c r="E757">
        <v>14</v>
      </c>
      <c r="F757">
        <v>0</v>
      </c>
      <c r="G757">
        <v>0</v>
      </c>
      <c r="H757">
        <v>571</v>
      </c>
      <c r="I757">
        <v>5</v>
      </c>
      <c r="J757" t="s">
        <v>784</v>
      </c>
      <c r="L757">
        <f t="shared" si="20"/>
        <v>51</v>
      </c>
    </row>
    <row r="758" spans="1:12">
      <c r="A758">
        <v>72</v>
      </c>
      <c r="B758" t="s">
        <v>408</v>
      </c>
      <c r="C758">
        <v>1</v>
      </c>
      <c r="D758">
        <v>34</v>
      </c>
      <c r="E758">
        <v>1</v>
      </c>
      <c r="F758">
        <v>0</v>
      </c>
      <c r="G758">
        <v>0</v>
      </c>
      <c r="H758">
        <v>425</v>
      </c>
      <c r="I758">
        <v>2</v>
      </c>
      <c r="J758" t="s">
        <v>769</v>
      </c>
      <c r="L758" t="e">
        <f t="shared" si="20"/>
        <v>#N/A</v>
      </c>
    </row>
    <row r="759" spans="1:12">
      <c r="A759">
        <v>521</v>
      </c>
      <c r="B759" t="s">
        <v>408</v>
      </c>
      <c r="C759">
        <v>1</v>
      </c>
      <c r="D759">
        <v>8</v>
      </c>
      <c r="E759">
        <v>1</v>
      </c>
      <c r="F759">
        <v>0</v>
      </c>
      <c r="G759">
        <v>0</v>
      </c>
      <c r="H759">
        <v>426</v>
      </c>
      <c r="I759">
        <v>1</v>
      </c>
      <c r="J759" t="s">
        <v>621</v>
      </c>
      <c r="L759" t="e">
        <f t="shared" si="20"/>
        <v>#N/A</v>
      </c>
    </row>
    <row r="760" spans="1:12">
      <c r="A760">
        <v>736</v>
      </c>
      <c r="B760" t="s">
        <v>408</v>
      </c>
      <c r="C760">
        <v>2</v>
      </c>
      <c r="D760">
        <v>20</v>
      </c>
      <c r="E760">
        <v>4</v>
      </c>
      <c r="F760">
        <v>0</v>
      </c>
      <c r="G760">
        <v>0</v>
      </c>
      <c r="H760">
        <v>438</v>
      </c>
      <c r="I760">
        <v>2</v>
      </c>
      <c r="J760" t="s">
        <v>703</v>
      </c>
      <c r="L760">
        <f t="shared" si="20"/>
        <v>21</v>
      </c>
    </row>
    <row r="761" spans="1:12">
      <c r="A761">
        <v>189</v>
      </c>
      <c r="B761" t="s">
        <v>408</v>
      </c>
      <c r="C761">
        <v>1</v>
      </c>
      <c r="D761">
        <v>18</v>
      </c>
      <c r="E761">
        <v>2</v>
      </c>
      <c r="F761">
        <v>0</v>
      </c>
      <c r="G761">
        <v>0</v>
      </c>
      <c r="H761">
        <v>437</v>
      </c>
      <c r="I761">
        <v>1</v>
      </c>
      <c r="J761" t="s">
        <v>914</v>
      </c>
      <c r="L761" t="e">
        <f t="shared" si="20"/>
        <v>#N/A</v>
      </c>
    </row>
    <row r="762" spans="1:12">
      <c r="A762">
        <v>4695</v>
      </c>
      <c r="B762" t="s">
        <v>408</v>
      </c>
      <c r="C762">
        <v>2</v>
      </c>
      <c r="D762">
        <v>30</v>
      </c>
      <c r="E762">
        <v>38</v>
      </c>
      <c r="F762">
        <v>0</v>
      </c>
      <c r="G762">
        <v>0</v>
      </c>
      <c r="H762">
        <v>670</v>
      </c>
      <c r="I762">
        <v>8</v>
      </c>
      <c r="J762" t="s">
        <v>781</v>
      </c>
      <c r="L762" t="e">
        <f t="shared" si="20"/>
        <v>#N/A</v>
      </c>
    </row>
    <row r="763" spans="1:12">
      <c r="A763">
        <v>3060</v>
      </c>
      <c r="B763" t="s">
        <v>408</v>
      </c>
      <c r="C763">
        <v>1</v>
      </c>
      <c r="D763">
        <v>83</v>
      </c>
      <c r="E763">
        <v>6</v>
      </c>
      <c r="F763">
        <v>0</v>
      </c>
      <c r="G763">
        <v>0</v>
      </c>
      <c r="H763">
        <v>302</v>
      </c>
      <c r="I763">
        <v>6</v>
      </c>
      <c r="J763" t="s">
        <v>423</v>
      </c>
      <c r="L763">
        <f t="shared" si="20"/>
        <v>32</v>
      </c>
    </row>
    <row r="764" spans="1:12">
      <c r="A764">
        <v>6023</v>
      </c>
      <c r="B764" t="s">
        <v>408</v>
      </c>
      <c r="C764">
        <v>2</v>
      </c>
      <c r="D764">
        <v>10</v>
      </c>
      <c r="E764">
        <v>2</v>
      </c>
      <c r="F764">
        <v>0</v>
      </c>
      <c r="G764">
        <v>0</v>
      </c>
      <c r="H764">
        <v>255</v>
      </c>
      <c r="I764">
        <v>2</v>
      </c>
      <c r="J764" t="s">
        <v>438</v>
      </c>
      <c r="L764" t="e">
        <f t="shared" si="20"/>
        <v>#N/A</v>
      </c>
    </row>
    <row r="765" spans="1:12">
      <c r="A765">
        <v>4363</v>
      </c>
      <c r="B765" t="s">
        <v>408</v>
      </c>
      <c r="C765">
        <v>1</v>
      </c>
      <c r="D765">
        <v>9</v>
      </c>
      <c r="E765">
        <v>16</v>
      </c>
      <c r="F765">
        <v>0</v>
      </c>
      <c r="G765">
        <v>0</v>
      </c>
      <c r="H765">
        <v>115</v>
      </c>
      <c r="I765">
        <v>5</v>
      </c>
      <c r="J765" t="s">
        <v>466</v>
      </c>
      <c r="L765" t="e">
        <f t="shared" si="20"/>
        <v>#N/A</v>
      </c>
    </row>
    <row r="766" spans="1:12">
      <c r="A766">
        <v>1732</v>
      </c>
      <c r="B766" t="s">
        <v>408</v>
      </c>
      <c r="C766">
        <v>1</v>
      </c>
      <c r="D766">
        <v>10</v>
      </c>
      <c r="E766">
        <v>1</v>
      </c>
      <c r="F766">
        <v>0</v>
      </c>
      <c r="G766">
        <v>0</v>
      </c>
      <c r="H766">
        <v>302</v>
      </c>
      <c r="I766">
        <v>1</v>
      </c>
      <c r="J766" t="s">
        <v>423</v>
      </c>
      <c r="L766">
        <f t="shared" si="20"/>
        <v>32</v>
      </c>
    </row>
    <row r="767" spans="1:12">
      <c r="A767">
        <v>4031</v>
      </c>
      <c r="B767" t="s">
        <v>408</v>
      </c>
      <c r="C767">
        <v>1</v>
      </c>
      <c r="D767">
        <v>7</v>
      </c>
      <c r="E767">
        <v>6</v>
      </c>
      <c r="F767">
        <v>0</v>
      </c>
      <c r="G767">
        <v>0</v>
      </c>
      <c r="H767">
        <v>271</v>
      </c>
      <c r="I767">
        <v>4</v>
      </c>
      <c r="J767" t="s">
        <v>843</v>
      </c>
      <c r="L767" t="e">
        <f t="shared" si="20"/>
        <v>#N/A</v>
      </c>
    </row>
    <row r="768" spans="1:12">
      <c r="A768">
        <v>6355</v>
      </c>
      <c r="B768" t="s">
        <v>412</v>
      </c>
      <c r="C768">
        <v>1</v>
      </c>
      <c r="D768">
        <v>7</v>
      </c>
      <c r="E768">
        <v>1</v>
      </c>
      <c r="F768">
        <v>0</v>
      </c>
      <c r="G768">
        <v>0</v>
      </c>
      <c r="H768">
        <v>418</v>
      </c>
      <c r="I768">
        <v>1</v>
      </c>
      <c r="J768" t="s">
        <v>659</v>
      </c>
      <c r="L768" t="e">
        <f t="shared" si="20"/>
        <v>#N/A</v>
      </c>
    </row>
    <row r="769" spans="1:12">
      <c r="A769">
        <v>404</v>
      </c>
      <c r="B769" t="s">
        <v>408</v>
      </c>
      <c r="C769">
        <v>1</v>
      </c>
      <c r="D769">
        <v>3</v>
      </c>
      <c r="E769">
        <v>1</v>
      </c>
      <c r="F769">
        <v>0</v>
      </c>
      <c r="G769">
        <v>0</v>
      </c>
      <c r="H769">
        <v>313</v>
      </c>
      <c r="I769">
        <v>1</v>
      </c>
      <c r="J769" t="s">
        <v>407</v>
      </c>
      <c r="L769">
        <f t="shared" si="20"/>
        <v>33</v>
      </c>
    </row>
    <row r="770" spans="1:12">
      <c r="A770">
        <v>5359</v>
      </c>
      <c r="B770" t="s">
        <v>408</v>
      </c>
      <c r="C770">
        <v>2</v>
      </c>
      <c r="D770">
        <v>9</v>
      </c>
      <c r="E770">
        <v>2</v>
      </c>
      <c r="F770">
        <v>0</v>
      </c>
      <c r="G770">
        <v>0</v>
      </c>
      <c r="H770">
        <v>626</v>
      </c>
      <c r="I770">
        <v>2</v>
      </c>
      <c r="J770" t="s">
        <v>816</v>
      </c>
      <c r="L770" t="e">
        <f t="shared" si="20"/>
        <v>#N/A</v>
      </c>
    </row>
    <row r="771" spans="1:12">
      <c r="A771">
        <v>1068</v>
      </c>
      <c r="B771" t="s">
        <v>408</v>
      </c>
      <c r="C771">
        <v>2</v>
      </c>
      <c r="D771">
        <v>13</v>
      </c>
      <c r="E771">
        <v>2</v>
      </c>
      <c r="F771">
        <v>0</v>
      </c>
      <c r="G771">
        <v>0</v>
      </c>
      <c r="H771">
        <v>702</v>
      </c>
      <c r="I771">
        <v>2</v>
      </c>
      <c r="J771" t="s">
        <v>764</v>
      </c>
      <c r="L771">
        <f t="shared" si="20"/>
        <v>31</v>
      </c>
    </row>
    <row r="772" spans="1:12">
      <c r="A772">
        <v>2396</v>
      </c>
      <c r="B772" t="s">
        <v>408</v>
      </c>
      <c r="C772">
        <v>2</v>
      </c>
      <c r="D772">
        <v>8</v>
      </c>
      <c r="E772">
        <v>2</v>
      </c>
      <c r="F772">
        <v>0</v>
      </c>
      <c r="G772">
        <v>0</v>
      </c>
      <c r="H772">
        <v>362</v>
      </c>
      <c r="I772">
        <v>1</v>
      </c>
      <c r="J772" t="s">
        <v>672</v>
      </c>
      <c r="L772">
        <f t="shared" ref="L772:L835" si="21">VLOOKUP($J772,$AA$3:$AB$127,2,FALSE)</f>
        <v>53</v>
      </c>
    </row>
    <row r="773" spans="1:12">
      <c r="A773">
        <v>2728</v>
      </c>
      <c r="B773" t="s">
        <v>408</v>
      </c>
      <c r="C773">
        <v>2</v>
      </c>
      <c r="D773">
        <v>17</v>
      </c>
      <c r="E773">
        <v>2</v>
      </c>
      <c r="F773">
        <v>0</v>
      </c>
      <c r="G773">
        <v>0</v>
      </c>
      <c r="H773">
        <v>310</v>
      </c>
      <c r="I773">
        <v>2</v>
      </c>
      <c r="J773" t="s">
        <v>421</v>
      </c>
      <c r="L773">
        <f t="shared" si="21"/>
        <v>16</v>
      </c>
    </row>
    <row r="774" spans="1:12">
      <c r="A774">
        <v>3461</v>
      </c>
      <c r="B774" t="s">
        <v>408</v>
      </c>
      <c r="C774">
        <v>1</v>
      </c>
      <c r="D774">
        <v>2</v>
      </c>
      <c r="E774">
        <v>20</v>
      </c>
      <c r="F774">
        <v>0</v>
      </c>
      <c r="G774">
        <v>0</v>
      </c>
      <c r="H774">
        <v>518</v>
      </c>
      <c r="I774">
        <v>7</v>
      </c>
      <c r="J774" t="s">
        <v>684</v>
      </c>
      <c r="L774" t="e">
        <f t="shared" si="21"/>
        <v>#N/A</v>
      </c>
    </row>
    <row r="775" spans="1:12">
      <c r="A775">
        <v>2133</v>
      </c>
      <c r="B775" t="s">
        <v>390</v>
      </c>
      <c r="C775">
        <v>1</v>
      </c>
      <c r="D775">
        <v>20</v>
      </c>
      <c r="E775">
        <v>14</v>
      </c>
      <c r="F775">
        <v>0</v>
      </c>
      <c r="G775">
        <v>0</v>
      </c>
      <c r="H775">
        <v>521</v>
      </c>
      <c r="I775">
        <v>4</v>
      </c>
      <c r="J775" t="s">
        <v>910</v>
      </c>
      <c r="L775">
        <f t="shared" si="21"/>
        <v>36</v>
      </c>
    </row>
    <row r="776" spans="1:12">
      <c r="A776">
        <v>5453</v>
      </c>
      <c r="B776" t="s">
        <v>408</v>
      </c>
      <c r="C776">
        <v>2</v>
      </c>
      <c r="D776">
        <v>3</v>
      </c>
      <c r="E776">
        <v>2</v>
      </c>
      <c r="F776">
        <v>0</v>
      </c>
      <c r="G776">
        <v>0</v>
      </c>
      <c r="H776">
        <v>582</v>
      </c>
      <c r="I776">
        <v>2</v>
      </c>
      <c r="J776" t="s">
        <v>1038</v>
      </c>
      <c r="L776" t="e">
        <f t="shared" si="21"/>
        <v>#N/A</v>
      </c>
    </row>
    <row r="777" spans="1:12">
      <c r="A777">
        <v>2797</v>
      </c>
      <c r="B777" t="s">
        <v>408</v>
      </c>
      <c r="C777">
        <v>1</v>
      </c>
      <c r="D777">
        <v>58</v>
      </c>
      <c r="E777">
        <v>10</v>
      </c>
      <c r="F777">
        <v>0</v>
      </c>
      <c r="G777">
        <v>0</v>
      </c>
      <c r="H777">
        <v>321</v>
      </c>
      <c r="I777">
        <v>8</v>
      </c>
      <c r="J777" t="s">
        <v>714</v>
      </c>
      <c r="L777">
        <f t="shared" si="21"/>
        <v>52</v>
      </c>
    </row>
    <row r="778" spans="1:12">
      <c r="A778">
        <v>1469</v>
      </c>
      <c r="B778" t="s">
        <v>408</v>
      </c>
      <c r="C778">
        <v>1</v>
      </c>
      <c r="D778">
        <v>2</v>
      </c>
      <c r="E778">
        <v>1</v>
      </c>
      <c r="F778">
        <v>0</v>
      </c>
      <c r="G778">
        <v>0</v>
      </c>
      <c r="H778">
        <v>364</v>
      </c>
      <c r="I778">
        <v>1</v>
      </c>
      <c r="J778" t="s">
        <v>785</v>
      </c>
      <c r="L778" t="e">
        <f t="shared" si="21"/>
        <v>#N/A</v>
      </c>
    </row>
    <row r="779" spans="1:12">
      <c r="A779">
        <v>4125</v>
      </c>
      <c r="B779" t="s">
        <v>408</v>
      </c>
      <c r="C779">
        <v>1</v>
      </c>
      <c r="D779">
        <v>7</v>
      </c>
      <c r="E779">
        <v>2</v>
      </c>
      <c r="F779">
        <v>0</v>
      </c>
      <c r="G779">
        <v>0</v>
      </c>
      <c r="H779">
        <v>118</v>
      </c>
      <c r="I779">
        <v>2</v>
      </c>
      <c r="J779" t="s">
        <v>612</v>
      </c>
      <c r="L779">
        <f t="shared" si="21"/>
        <v>11</v>
      </c>
    </row>
    <row r="780" spans="1:12">
      <c r="A780">
        <v>805</v>
      </c>
      <c r="B780" t="s">
        <v>408</v>
      </c>
      <c r="C780">
        <v>1</v>
      </c>
      <c r="D780">
        <v>42</v>
      </c>
      <c r="E780">
        <v>1</v>
      </c>
      <c r="F780">
        <v>0</v>
      </c>
      <c r="G780">
        <v>0</v>
      </c>
      <c r="H780">
        <v>442</v>
      </c>
      <c r="I780">
        <v>1</v>
      </c>
      <c r="J780" t="s">
        <v>579</v>
      </c>
      <c r="L780">
        <f t="shared" si="21"/>
        <v>21</v>
      </c>
    </row>
    <row r="781" spans="1:12">
      <c r="A781">
        <v>5883</v>
      </c>
      <c r="B781" t="s">
        <v>408</v>
      </c>
      <c r="C781">
        <v>2</v>
      </c>
      <c r="D781">
        <v>25</v>
      </c>
      <c r="E781">
        <v>2</v>
      </c>
      <c r="F781">
        <v>0</v>
      </c>
      <c r="G781">
        <v>0</v>
      </c>
      <c r="H781">
        <v>219</v>
      </c>
      <c r="I781">
        <v>2</v>
      </c>
      <c r="J781" t="s">
        <v>966</v>
      </c>
      <c r="L781" t="e">
        <f t="shared" si="21"/>
        <v>#N/A</v>
      </c>
    </row>
    <row r="782" spans="1:12">
      <c r="A782">
        <v>6378</v>
      </c>
      <c r="B782" t="s">
        <v>412</v>
      </c>
      <c r="C782">
        <v>1</v>
      </c>
      <c r="D782">
        <v>38</v>
      </c>
      <c r="E782">
        <v>1</v>
      </c>
      <c r="F782">
        <v>0</v>
      </c>
      <c r="G782">
        <v>0</v>
      </c>
      <c r="H782">
        <v>438</v>
      </c>
      <c r="I782">
        <v>1</v>
      </c>
      <c r="J782" t="s">
        <v>703</v>
      </c>
      <c r="L782">
        <f t="shared" si="21"/>
        <v>21</v>
      </c>
    </row>
    <row r="783" spans="1:12">
      <c r="A783">
        <v>5714</v>
      </c>
      <c r="B783" t="s">
        <v>408</v>
      </c>
      <c r="C783">
        <v>2</v>
      </c>
      <c r="D783">
        <v>13</v>
      </c>
      <c r="E783">
        <v>2</v>
      </c>
      <c r="F783">
        <v>0</v>
      </c>
      <c r="G783">
        <v>0</v>
      </c>
      <c r="H783">
        <v>707</v>
      </c>
      <c r="I783">
        <v>2</v>
      </c>
      <c r="J783" t="s">
        <v>942</v>
      </c>
      <c r="L783" t="e">
        <f t="shared" si="21"/>
        <v>#N/A</v>
      </c>
    </row>
    <row r="784" spans="1:12">
      <c r="A784">
        <v>1801</v>
      </c>
      <c r="B784" t="s">
        <v>408</v>
      </c>
      <c r="C784">
        <v>2</v>
      </c>
      <c r="D784">
        <v>14</v>
      </c>
      <c r="E784">
        <v>2</v>
      </c>
      <c r="F784">
        <v>0</v>
      </c>
      <c r="G784">
        <v>0</v>
      </c>
      <c r="H784">
        <v>346</v>
      </c>
      <c r="I784">
        <v>2</v>
      </c>
      <c r="J784" t="s">
        <v>614</v>
      </c>
      <c r="L784" t="e">
        <f t="shared" si="21"/>
        <v>#N/A</v>
      </c>
    </row>
    <row r="785" spans="1:12">
      <c r="A785">
        <v>2465</v>
      </c>
      <c r="B785" t="s">
        <v>408</v>
      </c>
      <c r="C785">
        <v>2</v>
      </c>
      <c r="D785">
        <v>4</v>
      </c>
      <c r="E785">
        <v>4</v>
      </c>
      <c r="F785">
        <v>0</v>
      </c>
      <c r="G785">
        <v>0</v>
      </c>
      <c r="H785">
        <v>329</v>
      </c>
      <c r="I785">
        <v>2</v>
      </c>
      <c r="J785" t="s">
        <v>855</v>
      </c>
      <c r="L785" t="e">
        <f t="shared" si="21"/>
        <v>#N/A</v>
      </c>
    </row>
    <row r="786" spans="1:12">
      <c r="A786">
        <v>3129</v>
      </c>
      <c r="B786" t="s">
        <v>408</v>
      </c>
      <c r="C786">
        <v>1</v>
      </c>
      <c r="D786">
        <v>42</v>
      </c>
      <c r="E786">
        <v>7</v>
      </c>
      <c r="F786">
        <v>0</v>
      </c>
      <c r="G786">
        <v>0</v>
      </c>
      <c r="H786">
        <v>310</v>
      </c>
      <c r="I786">
        <v>6</v>
      </c>
      <c r="J786" t="s">
        <v>421</v>
      </c>
      <c r="L786">
        <f t="shared" si="21"/>
        <v>16</v>
      </c>
    </row>
    <row r="787" spans="1:12">
      <c r="A787">
        <v>5551</v>
      </c>
      <c r="B787" t="s">
        <v>408</v>
      </c>
      <c r="C787">
        <v>2</v>
      </c>
      <c r="D787">
        <v>95</v>
      </c>
      <c r="E787">
        <v>12</v>
      </c>
      <c r="F787">
        <v>0</v>
      </c>
      <c r="G787">
        <v>0</v>
      </c>
      <c r="H787">
        <v>374</v>
      </c>
      <c r="I787">
        <v>6</v>
      </c>
      <c r="J787" t="s">
        <v>440</v>
      </c>
      <c r="L787">
        <f t="shared" si="21"/>
        <v>16</v>
      </c>
    </row>
    <row r="788" spans="1:12">
      <c r="A788">
        <v>5382</v>
      </c>
      <c r="B788" t="s">
        <v>408</v>
      </c>
      <c r="C788">
        <v>2</v>
      </c>
      <c r="D788">
        <v>33</v>
      </c>
      <c r="E788">
        <v>2</v>
      </c>
      <c r="F788">
        <v>0</v>
      </c>
      <c r="G788">
        <v>0</v>
      </c>
      <c r="H788">
        <v>631</v>
      </c>
      <c r="I788">
        <v>2</v>
      </c>
      <c r="J788" t="s">
        <v>951</v>
      </c>
      <c r="L788" t="e">
        <f t="shared" si="21"/>
        <v>#N/A</v>
      </c>
    </row>
    <row r="789" spans="1:12">
      <c r="A789">
        <v>473</v>
      </c>
      <c r="B789" t="s">
        <v>408</v>
      </c>
      <c r="C789">
        <v>1</v>
      </c>
      <c r="D789">
        <v>7</v>
      </c>
      <c r="E789">
        <v>1</v>
      </c>
      <c r="F789">
        <v>0</v>
      </c>
      <c r="G789">
        <v>0</v>
      </c>
      <c r="H789">
        <v>446</v>
      </c>
      <c r="I789">
        <v>1</v>
      </c>
      <c r="J789" t="s">
        <v>470</v>
      </c>
      <c r="L789">
        <f t="shared" si="21"/>
        <v>22</v>
      </c>
    </row>
    <row r="790" spans="1:12">
      <c r="A790">
        <v>6215</v>
      </c>
      <c r="B790" t="s">
        <v>408</v>
      </c>
      <c r="C790">
        <v>1</v>
      </c>
      <c r="D790">
        <v>4</v>
      </c>
      <c r="E790">
        <v>8</v>
      </c>
      <c r="F790">
        <v>0</v>
      </c>
      <c r="G790">
        <v>0</v>
      </c>
      <c r="H790">
        <v>446</v>
      </c>
      <c r="I790">
        <v>5</v>
      </c>
      <c r="J790" t="s">
        <v>470</v>
      </c>
      <c r="L790">
        <f t="shared" si="21"/>
        <v>22</v>
      </c>
    </row>
    <row r="791" spans="1:12">
      <c r="A791">
        <v>1137</v>
      </c>
      <c r="B791" t="s">
        <v>408</v>
      </c>
      <c r="C791">
        <v>1</v>
      </c>
      <c r="D791">
        <v>42</v>
      </c>
      <c r="E791">
        <v>1</v>
      </c>
      <c r="F791">
        <v>0</v>
      </c>
      <c r="G791">
        <v>0</v>
      </c>
      <c r="H791">
        <v>313</v>
      </c>
      <c r="I791">
        <v>1</v>
      </c>
      <c r="J791" t="s">
        <v>407</v>
      </c>
      <c r="L791">
        <f t="shared" si="21"/>
        <v>33</v>
      </c>
    </row>
    <row r="792" spans="1:12">
      <c r="A792">
        <v>6046</v>
      </c>
      <c r="B792" t="s">
        <v>408</v>
      </c>
      <c r="C792">
        <v>2</v>
      </c>
      <c r="D792">
        <v>12</v>
      </c>
      <c r="E792">
        <v>2</v>
      </c>
      <c r="F792">
        <v>0</v>
      </c>
      <c r="G792">
        <v>0</v>
      </c>
      <c r="H792">
        <v>231</v>
      </c>
      <c r="I792">
        <v>2</v>
      </c>
      <c r="J792" t="s">
        <v>686</v>
      </c>
      <c r="L792" t="e">
        <f t="shared" si="21"/>
        <v>#N/A</v>
      </c>
    </row>
    <row r="793" spans="1:12">
      <c r="A793">
        <v>4457</v>
      </c>
      <c r="B793" t="s">
        <v>390</v>
      </c>
      <c r="C793">
        <v>1</v>
      </c>
      <c r="D793">
        <v>20</v>
      </c>
      <c r="E793">
        <v>1</v>
      </c>
      <c r="F793">
        <v>0</v>
      </c>
      <c r="G793">
        <v>0</v>
      </c>
      <c r="H793">
        <v>151</v>
      </c>
      <c r="I793">
        <v>1</v>
      </c>
      <c r="J793" t="s">
        <v>863</v>
      </c>
      <c r="L793">
        <f t="shared" si="21"/>
        <v>12</v>
      </c>
    </row>
    <row r="794" spans="1:12">
      <c r="A794">
        <v>3770</v>
      </c>
      <c r="B794" t="s">
        <v>408</v>
      </c>
      <c r="C794">
        <v>1</v>
      </c>
      <c r="D794">
        <v>2</v>
      </c>
      <c r="E794">
        <v>1</v>
      </c>
      <c r="F794">
        <v>0</v>
      </c>
      <c r="G794">
        <v>0</v>
      </c>
      <c r="H794">
        <v>109</v>
      </c>
      <c r="I794">
        <v>1</v>
      </c>
      <c r="J794" t="s">
        <v>807</v>
      </c>
      <c r="L794">
        <f t="shared" si="21"/>
        <v>45</v>
      </c>
    </row>
    <row r="795" spans="1:12">
      <c r="A795">
        <v>1446</v>
      </c>
      <c r="B795" t="s">
        <v>408</v>
      </c>
      <c r="C795">
        <v>1</v>
      </c>
      <c r="D795">
        <v>10</v>
      </c>
      <c r="E795">
        <v>4</v>
      </c>
      <c r="F795">
        <v>0</v>
      </c>
      <c r="G795">
        <v>0</v>
      </c>
      <c r="H795">
        <v>508</v>
      </c>
      <c r="I795">
        <v>2</v>
      </c>
      <c r="J795" t="s">
        <v>673</v>
      </c>
      <c r="L795" t="e">
        <f t="shared" si="21"/>
        <v>#N/A</v>
      </c>
    </row>
    <row r="796" spans="1:12">
      <c r="A796">
        <v>3438</v>
      </c>
      <c r="B796" t="s">
        <v>408</v>
      </c>
      <c r="C796">
        <v>1</v>
      </c>
      <c r="D796">
        <v>7</v>
      </c>
      <c r="E796">
        <v>2</v>
      </c>
      <c r="F796">
        <v>0</v>
      </c>
      <c r="G796">
        <v>0</v>
      </c>
      <c r="H796">
        <v>554</v>
      </c>
      <c r="I796">
        <v>1</v>
      </c>
      <c r="J796" t="s">
        <v>671</v>
      </c>
      <c r="L796">
        <f t="shared" si="21"/>
        <v>44</v>
      </c>
    </row>
    <row r="797" spans="1:12">
      <c r="A797">
        <v>2110</v>
      </c>
      <c r="B797" t="s">
        <v>408</v>
      </c>
      <c r="C797">
        <v>1</v>
      </c>
      <c r="D797">
        <v>6</v>
      </c>
      <c r="E797">
        <v>11</v>
      </c>
      <c r="F797">
        <v>0</v>
      </c>
      <c r="G797">
        <v>0</v>
      </c>
      <c r="H797">
        <v>510</v>
      </c>
      <c r="I797">
        <v>4</v>
      </c>
      <c r="J797" t="s">
        <v>828</v>
      </c>
      <c r="L797" t="e">
        <f t="shared" si="21"/>
        <v>#N/A</v>
      </c>
    </row>
    <row r="798" spans="1:12">
      <c r="A798">
        <v>2774</v>
      </c>
      <c r="B798" t="s">
        <v>408</v>
      </c>
      <c r="C798">
        <v>1</v>
      </c>
      <c r="D798">
        <v>142</v>
      </c>
      <c r="E798">
        <v>0</v>
      </c>
      <c r="F798">
        <v>1</v>
      </c>
      <c r="G798">
        <v>0</v>
      </c>
      <c r="H798">
        <v>523</v>
      </c>
      <c r="I798">
        <v>1</v>
      </c>
      <c r="J798" t="s">
        <v>428</v>
      </c>
      <c r="L798">
        <f t="shared" si="21"/>
        <v>33</v>
      </c>
    </row>
    <row r="799" spans="1:12">
      <c r="A799">
        <v>118</v>
      </c>
      <c r="B799" t="s">
        <v>408</v>
      </c>
      <c r="C799">
        <v>1</v>
      </c>
      <c r="D799">
        <v>39</v>
      </c>
      <c r="E799">
        <v>1</v>
      </c>
      <c r="F799">
        <v>0</v>
      </c>
      <c r="G799">
        <v>0</v>
      </c>
      <c r="H799">
        <v>438</v>
      </c>
      <c r="I799">
        <v>1</v>
      </c>
      <c r="J799" t="s">
        <v>703</v>
      </c>
      <c r="L799">
        <f t="shared" si="21"/>
        <v>21</v>
      </c>
    </row>
    <row r="800" spans="1:12">
      <c r="A800">
        <v>6401</v>
      </c>
      <c r="B800" t="s">
        <v>408</v>
      </c>
      <c r="C800">
        <v>2</v>
      </c>
      <c r="D800">
        <v>6</v>
      </c>
      <c r="E800">
        <v>2</v>
      </c>
      <c r="F800">
        <v>0</v>
      </c>
      <c r="G800">
        <v>0</v>
      </c>
      <c r="H800">
        <v>447</v>
      </c>
      <c r="I800">
        <v>1</v>
      </c>
      <c r="J800" t="s">
        <v>416</v>
      </c>
      <c r="L800" t="e">
        <f t="shared" si="21"/>
        <v>#N/A</v>
      </c>
    </row>
    <row r="801" spans="1:12">
      <c r="A801">
        <v>782</v>
      </c>
      <c r="B801" t="s">
        <v>408</v>
      </c>
      <c r="C801">
        <v>1</v>
      </c>
      <c r="D801">
        <v>22</v>
      </c>
      <c r="E801">
        <v>1</v>
      </c>
      <c r="F801">
        <v>0</v>
      </c>
      <c r="G801">
        <v>0</v>
      </c>
      <c r="H801">
        <v>442</v>
      </c>
      <c r="I801">
        <v>1</v>
      </c>
      <c r="J801" t="s">
        <v>579</v>
      </c>
      <c r="L801">
        <f t="shared" si="21"/>
        <v>21</v>
      </c>
    </row>
    <row r="802" spans="1:12">
      <c r="A802">
        <v>4102</v>
      </c>
      <c r="B802" t="s">
        <v>390</v>
      </c>
      <c r="C802">
        <v>1</v>
      </c>
      <c r="D802">
        <v>29</v>
      </c>
      <c r="E802">
        <v>1</v>
      </c>
      <c r="F802">
        <v>0</v>
      </c>
      <c r="G802">
        <v>0</v>
      </c>
      <c r="H802">
        <v>127</v>
      </c>
      <c r="I802">
        <v>1</v>
      </c>
      <c r="J802" t="s">
        <v>752</v>
      </c>
      <c r="L802">
        <f t="shared" si="21"/>
        <v>11</v>
      </c>
    </row>
    <row r="803" spans="1:12">
      <c r="A803">
        <v>1778</v>
      </c>
      <c r="B803" t="s">
        <v>408</v>
      </c>
      <c r="C803">
        <v>2</v>
      </c>
      <c r="D803">
        <v>5</v>
      </c>
      <c r="E803">
        <v>2</v>
      </c>
      <c r="F803">
        <v>0</v>
      </c>
      <c r="G803">
        <v>0</v>
      </c>
      <c r="H803">
        <v>293</v>
      </c>
      <c r="I803">
        <v>2</v>
      </c>
      <c r="J803" t="s">
        <v>978</v>
      </c>
      <c r="L803" t="e">
        <f t="shared" si="21"/>
        <v>#N/A</v>
      </c>
    </row>
    <row r="804" spans="1:12">
      <c r="A804">
        <v>3106</v>
      </c>
      <c r="B804" t="s">
        <v>408</v>
      </c>
      <c r="C804">
        <v>2</v>
      </c>
      <c r="D804">
        <v>20</v>
      </c>
      <c r="E804">
        <v>2</v>
      </c>
      <c r="F804">
        <v>0</v>
      </c>
      <c r="G804">
        <v>0</v>
      </c>
      <c r="H804">
        <v>651</v>
      </c>
      <c r="I804">
        <v>2</v>
      </c>
      <c r="J804" t="s">
        <v>814</v>
      </c>
      <c r="L804" t="e">
        <f t="shared" si="21"/>
        <v>#N/A</v>
      </c>
    </row>
    <row r="805" spans="1:12">
      <c r="A805">
        <v>6192</v>
      </c>
      <c r="B805" t="s">
        <v>408</v>
      </c>
      <c r="C805">
        <v>2</v>
      </c>
      <c r="D805">
        <v>2</v>
      </c>
      <c r="E805">
        <v>2</v>
      </c>
      <c r="F805">
        <v>0</v>
      </c>
      <c r="G805">
        <v>0</v>
      </c>
      <c r="H805">
        <v>247</v>
      </c>
      <c r="I805">
        <v>2</v>
      </c>
      <c r="J805" t="s">
        <v>961</v>
      </c>
      <c r="L805" t="e">
        <f t="shared" si="21"/>
        <v>#N/A</v>
      </c>
    </row>
    <row r="806" spans="1:12">
      <c r="A806">
        <v>6069</v>
      </c>
      <c r="B806" t="s">
        <v>408</v>
      </c>
      <c r="C806">
        <v>2</v>
      </c>
      <c r="D806">
        <v>7</v>
      </c>
      <c r="E806">
        <v>2</v>
      </c>
      <c r="F806">
        <v>0</v>
      </c>
      <c r="G806">
        <v>0</v>
      </c>
      <c r="H806">
        <v>232</v>
      </c>
      <c r="I806">
        <v>2</v>
      </c>
      <c r="J806" t="s">
        <v>896</v>
      </c>
      <c r="L806">
        <f t="shared" si="21"/>
        <v>13</v>
      </c>
    </row>
    <row r="807" spans="1:12">
      <c r="A807">
        <v>2442</v>
      </c>
      <c r="B807" t="s">
        <v>408</v>
      </c>
      <c r="C807">
        <v>1</v>
      </c>
      <c r="D807">
        <v>4</v>
      </c>
      <c r="E807">
        <v>1</v>
      </c>
      <c r="F807">
        <v>0</v>
      </c>
      <c r="G807">
        <v>0</v>
      </c>
      <c r="H807">
        <v>325</v>
      </c>
      <c r="I807">
        <v>2</v>
      </c>
      <c r="J807" t="s">
        <v>715</v>
      </c>
      <c r="L807" t="e">
        <f t="shared" si="21"/>
        <v>#N/A</v>
      </c>
    </row>
    <row r="808" spans="1:12">
      <c r="A808">
        <v>4766</v>
      </c>
      <c r="B808" t="s">
        <v>408</v>
      </c>
      <c r="C808">
        <v>2</v>
      </c>
      <c r="D808">
        <v>10</v>
      </c>
      <c r="E808">
        <v>38</v>
      </c>
      <c r="F808">
        <v>0</v>
      </c>
      <c r="G808">
        <v>0</v>
      </c>
      <c r="H808">
        <v>660</v>
      </c>
      <c r="I808">
        <v>9</v>
      </c>
      <c r="J808" t="s">
        <v>952</v>
      </c>
      <c r="L808" t="e">
        <f t="shared" si="21"/>
        <v>#N/A</v>
      </c>
    </row>
    <row r="809" spans="1:12">
      <c r="A809">
        <v>4864</v>
      </c>
      <c r="B809" t="s">
        <v>408</v>
      </c>
      <c r="C809">
        <v>1</v>
      </c>
      <c r="D809">
        <v>9</v>
      </c>
      <c r="E809">
        <v>4</v>
      </c>
      <c r="F809">
        <v>0</v>
      </c>
      <c r="G809">
        <v>0</v>
      </c>
      <c r="H809">
        <v>801</v>
      </c>
      <c r="I809">
        <v>3</v>
      </c>
      <c r="J809" t="s">
        <v>625</v>
      </c>
      <c r="L809" t="e">
        <f t="shared" si="21"/>
        <v>#N/A</v>
      </c>
    </row>
    <row r="810" spans="1:12">
      <c r="A810">
        <v>5405</v>
      </c>
      <c r="B810" t="s">
        <v>408</v>
      </c>
      <c r="C810">
        <v>1</v>
      </c>
      <c r="D810">
        <v>6</v>
      </c>
      <c r="E810">
        <v>1</v>
      </c>
      <c r="F810">
        <v>0</v>
      </c>
      <c r="G810">
        <v>0</v>
      </c>
      <c r="H810">
        <v>632</v>
      </c>
      <c r="I810">
        <v>2</v>
      </c>
      <c r="J810" t="s">
        <v>862</v>
      </c>
      <c r="L810" t="e">
        <f t="shared" si="21"/>
        <v>#N/A</v>
      </c>
    </row>
    <row r="811" spans="1:12">
      <c r="A811">
        <v>450</v>
      </c>
      <c r="B811" t="s">
        <v>408</v>
      </c>
      <c r="C811">
        <v>2</v>
      </c>
      <c r="D811">
        <v>5</v>
      </c>
      <c r="E811">
        <v>2</v>
      </c>
      <c r="F811">
        <v>0</v>
      </c>
      <c r="G811">
        <v>0</v>
      </c>
      <c r="H811">
        <v>429</v>
      </c>
      <c r="I811">
        <v>1</v>
      </c>
      <c r="J811" t="s">
        <v>739</v>
      </c>
      <c r="L811" t="e">
        <f t="shared" si="21"/>
        <v>#N/A</v>
      </c>
    </row>
    <row r="812" spans="1:12">
      <c r="A812">
        <v>4434</v>
      </c>
      <c r="B812" t="s">
        <v>408</v>
      </c>
      <c r="C812">
        <v>2</v>
      </c>
      <c r="D812">
        <v>5</v>
      </c>
      <c r="E812">
        <v>2</v>
      </c>
      <c r="F812">
        <v>0</v>
      </c>
      <c r="G812">
        <v>0</v>
      </c>
      <c r="H812">
        <v>154</v>
      </c>
      <c r="I812">
        <v>1</v>
      </c>
      <c r="J812" t="s">
        <v>829</v>
      </c>
      <c r="L812" t="e">
        <f t="shared" si="21"/>
        <v>#N/A</v>
      </c>
    </row>
    <row r="813" spans="1:12">
      <c r="A813">
        <v>1114</v>
      </c>
      <c r="B813" t="s">
        <v>408</v>
      </c>
      <c r="C813">
        <v>2</v>
      </c>
      <c r="D813">
        <v>17</v>
      </c>
      <c r="E813">
        <v>4</v>
      </c>
      <c r="F813">
        <v>0</v>
      </c>
      <c r="G813">
        <v>0</v>
      </c>
      <c r="H813">
        <v>333</v>
      </c>
      <c r="I813">
        <v>2</v>
      </c>
      <c r="J813" t="s">
        <v>681</v>
      </c>
      <c r="L813">
        <f t="shared" si="21"/>
        <v>31</v>
      </c>
    </row>
    <row r="814" spans="1:12">
      <c r="A814">
        <v>2179</v>
      </c>
      <c r="B814" t="s">
        <v>408</v>
      </c>
      <c r="C814">
        <v>1</v>
      </c>
      <c r="D814">
        <v>10</v>
      </c>
      <c r="E814">
        <v>10</v>
      </c>
      <c r="F814">
        <v>0</v>
      </c>
      <c r="G814">
        <v>0</v>
      </c>
      <c r="H814">
        <v>534</v>
      </c>
      <c r="I814">
        <v>5</v>
      </c>
      <c r="J814" t="s">
        <v>662</v>
      </c>
      <c r="L814">
        <f t="shared" si="21"/>
        <v>52</v>
      </c>
    </row>
    <row r="815" spans="1:12">
      <c r="A815">
        <v>2256</v>
      </c>
      <c r="B815" t="s">
        <v>408</v>
      </c>
      <c r="C815">
        <v>1</v>
      </c>
      <c r="D815">
        <v>21</v>
      </c>
      <c r="E815">
        <v>7</v>
      </c>
      <c r="F815">
        <v>0</v>
      </c>
      <c r="G815">
        <v>0</v>
      </c>
      <c r="H815">
        <v>522</v>
      </c>
      <c r="I815">
        <v>5</v>
      </c>
      <c r="J815" t="s">
        <v>445</v>
      </c>
      <c r="L815">
        <f t="shared" si="21"/>
        <v>37</v>
      </c>
    </row>
    <row r="816" spans="1:12">
      <c r="A816">
        <v>2914</v>
      </c>
      <c r="B816" t="s">
        <v>408</v>
      </c>
      <c r="C816">
        <v>1</v>
      </c>
      <c r="D816">
        <v>44</v>
      </c>
      <c r="E816">
        <v>2</v>
      </c>
      <c r="F816">
        <v>1</v>
      </c>
      <c r="G816">
        <v>0</v>
      </c>
      <c r="H816">
        <v>534</v>
      </c>
      <c r="I816">
        <v>2</v>
      </c>
      <c r="J816" t="s">
        <v>662</v>
      </c>
      <c r="L816">
        <f t="shared" si="21"/>
        <v>52</v>
      </c>
    </row>
    <row r="817" spans="1:12">
      <c r="A817">
        <v>2920</v>
      </c>
      <c r="B817" t="s">
        <v>408</v>
      </c>
      <c r="C817">
        <v>3</v>
      </c>
      <c r="D817">
        <v>8</v>
      </c>
      <c r="E817">
        <v>12</v>
      </c>
      <c r="F817">
        <v>0</v>
      </c>
      <c r="G817">
        <v>0</v>
      </c>
      <c r="H817">
        <v>538</v>
      </c>
      <c r="I817">
        <v>2</v>
      </c>
      <c r="J817" t="s">
        <v>875</v>
      </c>
      <c r="L817">
        <f t="shared" si="21"/>
        <v>42</v>
      </c>
    </row>
    <row r="818" spans="1:12">
      <c r="A818">
        <v>2843</v>
      </c>
      <c r="B818" t="s">
        <v>408</v>
      </c>
      <c r="C818">
        <v>1</v>
      </c>
      <c r="D818">
        <v>7</v>
      </c>
      <c r="E818">
        <v>11</v>
      </c>
      <c r="F818">
        <v>0</v>
      </c>
      <c r="G818">
        <v>0</v>
      </c>
      <c r="H818">
        <v>587</v>
      </c>
      <c r="I818">
        <v>6</v>
      </c>
      <c r="J818" t="s">
        <v>974</v>
      </c>
      <c r="L818" t="e">
        <f t="shared" si="21"/>
        <v>#N/A</v>
      </c>
    </row>
    <row r="819" spans="1:12">
      <c r="A819">
        <v>1586</v>
      </c>
      <c r="B819" t="s">
        <v>408</v>
      </c>
      <c r="C819">
        <v>2</v>
      </c>
      <c r="D819">
        <v>13</v>
      </c>
      <c r="E819">
        <v>2</v>
      </c>
      <c r="F819">
        <v>0</v>
      </c>
      <c r="G819">
        <v>0</v>
      </c>
      <c r="H819">
        <v>403</v>
      </c>
      <c r="I819">
        <v>1</v>
      </c>
      <c r="J819" t="s">
        <v>956</v>
      </c>
      <c r="L819" t="e">
        <f t="shared" si="21"/>
        <v>#N/A</v>
      </c>
    </row>
    <row r="820" spans="1:12">
      <c r="A820">
        <v>1592</v>
      </c>
      <c r="B820" t="s">
        <v>408</v>
      </c>
      <c r="C820">
        <v>1</v>
      </c>
      <c r="D820">
        <v>3</v>
      </c>
      <c r="E820">
        <v>1</v>
      </c>
      <c r="F820">
        <v>0</v>
      </c>
      <c r="G820">
        <v>0</v>
      </c>
      <c r="H820">
        <v>403</v>
      </c>
      <c r="I820">
        <v>2</v>
      </c>
      <c r="J820" t="s">
        <v>956</v>
      </c>
      <c r="L820" t="e">
        <f t="shared" si="21"/>
        <v>#N/A</v>
      </c>
    </row>
    <row r="821" spans="1:12">
      <c r="A821">
        <v>922</v>
      </c>
      <c r="B821" t="s">
        <v>408</v>
      </c>
      <c r="C821">
        <v>2</v>
      </c>
      <c r="D821">
        <v>16</v>
      </c>
      <c r="E821">
        <v>2</v>
      </c>
      <c r="F821">
        <v>0</v>
      </c>
      <c r="G821">
        <v>0</v>
      </c>
      <c r="H821">
        <v>430</v>
      </c>
      <c r="I821">
        <v>1</v>
      </c>
      <c r="J821" t="s">
        <v>267</v>
      </c>
      <c r="L821" t="e">
        <f t="shared" si="21"/>
        <v>#N/A</v>
      </c>
    </row>
    <row r="822" spans="1:12">
      <c r="A822">
        <v>4171</v>
      </c>
      <c r="B822" t="s">
        <v>408</v>
      </c>
      <c r="C822">
        <v>2</v>
      </c>
      <c r="D822">
        <v>19</v>
      </c>
      <c r="E822">
        <v>2</v>
      </c>
      <c r="F822">
        <v>0</v>
      </c>
      <c r="G822">
        <v>0</v>
      </c>
      <c r="H822">
        <v>291</v>
      </c>
      <c r="I822">
        <v>2</v>
      </c>
      <c r="J822" t="s">
        <v>973</v>
      </c>
      <c r="L822" t="e">
        <f t="shared" si="21"/>
        <v>#N/A</v>
      </c>
    </row>
    <row r="823" spans="1:12">
      <c r="A823">
        <v>4248</v>
      </c>
      <c r="B823" t="s">
        <v>408</v>
      </c>
      <c r="C823">
        <v>2</v>
      </c>
      <c r="D823">
        <v>19</v>
      </c>
      <c r="E823">
        <v>2</v>
      </c>
      <c r="F823">
        <v>0</v>
      </c>
      <c r="G823">
        <v>0</v>
      </c>
      <c r="H823">
        <v>111</v>
      </c>
      <c r="I823">
        <v>1</v>
      </c>
      <c r="J823" t="s">
        <v>511</v>
      </c>
      <c r="L823">
        <f t="shared" si="21"/>
        <v>11</v>
      </c>
    </row>
    <row r="824" spans="1:12">
      <c r="A824">
        <v>4509</v>
      </c>
      <c r="B824" t="s">
        <v>408</v>
      </c>
      <c r="C824">
        <v>1</v>
      </c>
      <c r="D824">
        <v>19</v>
      </c>
      <c r="E824">
        <v>1</v>
      </c>
      <c r="F824">
        <v>0</v>
      </c>
      <c r="G824">
        <v>0</v>
      </c>
      <c r="H824">
        <v>112</v>
      </c>
      <c r="I824">
        <v>2</v>
      </c>
      <c r="J824" t="s">
        <v>817</v>
      </c>
      <c r="L824" t="e">
        <f t="shared" si="21"/>
        <v>#N/A</v>
      </c>
    </row>
    <row r="825" spans="1:12">
      <c r="A825">
        <v>5837</v>
      </c>
      <c r="B825" t="s">
        <v>408</v>
      </c>
      <c r="C825">
        <v>2</v>
      </c>
      <c r="D825">
        <v>53</v>
      </c>
      <c r="E825">
        <v>2</v>
      </c>
      <c r="F825">
        <v>0</v>
      </c>
      <c r="G825">
        <v>0</v>
      </c>
      <c r="H825">
        <v>127</v>
      </c>
      <c r="I825">
        <v>2</v>
      </c>
      <c r="J825" t="s">
        <v>752</v>
      </c>
      <c r="L825">
        <f t="shared" si="21"/>
        <v>11</v>
      </c>
    </row>
    <row r="826" spans="1:12">
      <c r="A826">
        <v>258</v>
      </c>
      <c r="B826" t="s">
        <v>408</v>
      </c>
      <c r="C826">
        <v>1</v>
      </c>
      <c r="D826">
        <v>13</v>
      </c>
      <c r="E826">
        <v>1</v>
      </c>
      <c r="F826">
        <v>0</v>
      </c>
      <c r="G826">
        <v>0</v>
      </c>
      <c r="H826">
        <v>448</v>
      </c>
      <c r="I826">
        <v>2</v>
      </c>
      <c r="J826" t="s">
        <v>879</v>
      </c>
      <c r="L826" t="e">
        <f t="shared" si="21"/>
        <v>#N/A</v>
      </c>
    </row>
    <row r="827" spans="1:12">
      <c r="A827">
        <v>5499</v>
      </c>
      <c r="B827" t="s">
        <v>408</v>
      </c>
      <c r="C827">
        <v>2</v>
      </c>
      <c r="D827">
        <v>8</v>
      </c>
      <c r="E827">
        <v>2</v>
      </c>
      <c r="F827">
        <v>0</v>
      </c>
      <c r="G827">
        <v>0</v>
      </c>
      <c r="H827">
        <v>389</v>
      </c>
      <c r="I827">
        <v>2</v>
      </c>
      <c r="J827" t="s">
        <v>971</v>
      </c>
      <c r="L827" t="e">
        <f t="shared" si="21"/>
        <v>#N/A</v>
      </c>
    </row>
    <row r="828" spans="1:12">
      <c r="A828">
        <v>6092</v>
      </c>
      <c r="B828" t="s">
        <v>408</v>
      </c>
      <c r="C828">
        <v>2</v>
      </c>
      <c r="D828">
        <v>4</v>
      </c>
      <c r="E828">
        <v>24</v>
      </c>
      <c r="F828">
        <v>0</v>
      </c>
      <c r="G828">
        <v>0</v>
      </c>
      <c r="H828">
        <v>232</v>
      </c>
      <c r="I828">
        <v>6</v>
      </c>
      <c r="J828" t="s">
        <v>896</v>
      </c>
      <c r="L828">
        <f t="shared" si="21"/>
        <v>13</v>
      </c>
    </row>
    <row r="829" spans="1:12">
      <c r="A829">
        <v>4835</v>
      </c>
      <c r="B829" t="s">
        <v>408</v>
      </c>
      <c r="C829">
        <v>1</v>
      </c>
      <c r="D829">
        <v>7</v>
      </c>
      <c r="E829">
        <v>11</v>
      </c>
      <c r="F829">
        <v>0</v>
      </c>
      <c r="G829">
        <v>0</v>
      </c>
      <c r="H829">
        <v>663</v>
      </c>
      <c r="I829">
        <v>5</v>
      </c>
      <c r="J829" t="s">
        <v>782</v>
      </c>
      <c r="L829" t="e">
        <f t="shared" si="21"/>
        <v>#N/A</v>
      </c>
    </row>
    <row r="830" spans="1:12">
      <c r="A830">
        <v>335</v>
      </c>
      <c r="B830" t="s">
        <v>390</v>
      </c>
      <c r="C830">
        <v>1</v>
      </c>
      <c r="D830">
        <v>16</v>
      </c>
      <c r="E830">
        <v>1</v>
      </c>
      <c r="F830">
        <v>0</v>
      </c>
      <c r="G830">
        <v>0</v>
      </c>
      <c r="H830">
        <v>434</v>
      </c>
      <c r="I830">
        <v>1</v>
      </c>
      <c r="J830" t="s">
        <v>558</v>
      </c>
      <c r="L830" t="e">
        <f t="shared" si="21"/>
        <v>#N/A</v>
      </c>
    </row>
    <row r="831" spans="1:12">
      <c r="A831">
        <v>264</v>
      </c>
      <c r="B831" t="s">
        <v>871</v>
      </c>
      <c r="C831">
        <v>1</v>
      </c>
      <c r="D831">
        <v>15</v>
      </c>
      <c r="E831">
        <v>6</v>
      </c>
      <c r="F831">
        <v>0</v>
      </c>
      <c r="G831">
        <v>0</v>
      </c>
      <c r="H831">
        <v>480</v>
      </c>
      <c r="I831">
        <v>5</v>
      </c>
      <c r="J831" t="s">
        <v>560</v>
      </c>
      <c r="L831">
        <f t="shared" si="21"/>
        <v>22</v>
      </c>
    </row>
    <row r="832" spans="1:12">
      <c r="A832">
        <v>928</v>
      </c>
      <c r="B832" t="s">
        <v>408</v>
      </c>
      <c r="C832">
        <v>2</v>
      </c>
      <c r="D832">
        <v>6</v>
      </c>
      <c r="E832">
        <v>2</v>
      </c>
      <c r="F832">
        <v>0</v>
      </c>
      <c r="G832">
        <v>0</v>
      </c>
      <c r="H832">
        <v>430</v>
      </c>
      <c r="I832">
        <v>1</v>
      </c>
      <c r="J832" t="s">
        <v>267</v>
      </c>
      <c r="L832" t="e">
        <f t="shared" si="21"/>
        <v>#N/A</v>
      </c>
    </row>
    <row r="833" spans="1:12">
      <c r="A833">
        <v>3584</v>
      </c>
      <c r="B833" t="s">
        <v>408</v>
      </c>
      <c r="C833">
        <v>1</v>
      </c>
      <c r="D833">
        <v>13</v>
      </c>
      <c r="E833">
        <v>1</v>
      </c>
      <c r="F833">
        <v>0</v>
      </c>
      <c r="G833">
        <v>0</v>
      </c>
      <c r="H833">
        <v>157</v>
      </c>
      <c r="I833">
        <v>2</v>
      </c>
      <c r="J833" t="s">
        <v>993</v>
      </c>
      <c r="L833" t="e">
        <f t="shared" si="21"/>
        <v>#N/A</v>
      </c>
    </row>
    <row r="834" spans="1:12">
      <c r="A834">
        <v>6163</v>
      </c>
      <c r="B834" t="s">
        <v>408</v>
      </c>
      <c r="C834">
        <v>2</v>
      </c>
      <c r="D834">
        <v>8</v>
      </c>
      <c r="E834">
        <v>2</v>
      </c>
      <c r="F834">
        <v>0</v>
      </c>
      <c r="G834">
        <v>0</v>
      </c>
      <c r="H834">
        <v>241</v>
      </c>
      <c r="I834">
        <v>2</v>
      </c>
      <c r="J834" t="s">
        <v>842</v>
      </c>
      <c r="L834" t="e">
        <f t="shared" si="21"/>
        <v>#N/A</v>
      </c>
    </row>
    <row r="835" spans="1:12">
      <c r="A835">
        <v>999</v>
      </c>
      <c r="B835" t="s">
        <v>871</v>
      </c>
      <c r="C835">
        <v>1</v>
      </c>
      <c r="D835">
        <v>15</v>
      </c>
      <c r="E835">
        <v>1</v>
      </c>
      <c r="F835">
        <v>0</v>
      </c>
      <c r="G835">
        <v>0</v>
      </c>
      <c r="H835">
        <v>345</v>
      </c>
      <c r="I835">
        <v>2</v>
      </c>
      <c r="J835" t="s">
        <v>619</v>
      </c>
      <c r="L835" t="e">
        <f t="shared" si="21"/>
        <v>#N/A</v>
      </c>
    </row>
    <row r="836" spans="1:12">
      <c r="A836">
        <v>3507</v>
      </c>
      <c r="B836" t="s">
        <v>408</v>
      </c>
      <c r="C836">
        <v>1</v>
      </c>
      <c r="D836">
        <v>55</v>
      </c>
      <c r="E836">
        <v>4</v>
      </c>
      <c r="F836">
        <v>0</v>
      </c>
      <c r="G836">
        <v>0</v>
      </c>
      <c r="H836">
        <v>316</v>
      </c>
      <c r="I836">
        <v>2</v>
      </c>
      <c r="J836" t="s">
        <v>467</v>
      </c>
      <c r="L836">
        <f t="shared" ref="L836:L899" si="22">VLOOKUP($J836,$AA$3:$AB$127,2,FALSE)</f>
        <v>51</v>
      </c>
    </row>
    <row r="837" spans="1:12">
      <c r="A837">
        <v>2273</v>
      </c>
      <c r="B837" t="s">
        <v>408</v>
      </c>
      <c r="C837">
        <v>1</v>
      </c>
      <c r="D837">
        <v>14</v>
      </c>
      <c r="E837">
        <v>8</v>
      </c>
      <c r="F837">
        <v>0</v>
      </c>
      <c r="G837">
        <v>0</v>
      </c>
      <c r="H837">
        <v>524</v>
      </c>
      <c r="I837">
        <v>5</v>
      </c>
      <c r="J837" t="s">
        <v>666</v>
      </c>
      <c r="L837">
        <f t="shared" si="22"/>
        <v>41</v>
      </c>
    </row>
    <row r="838" spans="1:12">
      <c r="A838">
        <v>2279</v>
      </c>
      <c r="B838" t="s">
        <v>408</v>
      </c>
      <c r="C838">
        <v>1</v>
      </c>
      <c r="D838">
        <v>26</v>
      </c>
      <c r="E838">
        <v>8</v>
      </c>
      <c r="F838">
        <v>0</v>
      </c>
      <c r="G838">
        <v>0</v>
      </c>
      <c r="H838">
        <v>524</v>
      </c>
      <c r="I838">
        <v>5</v>
      </c>
      <c r="J838" t="s">
        <v>666</v>
      </c>
      <c r="L838">
        <f t="shared" si="22"/>
        <v>41</v>
      </c>
    </row>
    <row r="839" spans="1:12">
      <c r="A839">
        <v>2943</v>
      </c>
      <c r="B839" t="s">
        <v>408</v>
      </c>
      <c r="C839">
        <v>1</v>
      </c>
      <c r="D839">
        <v>30</v>
      </c>
      <c r="E839">
        <v>14</v>
      </c>
      <c r="F839">
        <v>0</v>
      </c>
      <c r="G839">
        <v>0</v>
      </c>
      <c r="H839">
        <v>520</v>
      </c>
      <c r="I839">
        <v>6</v>
      </c>
      <c r="J839" t="s">
        <v>414</v>
      </c>
      <c r="L839">
        <f t="shared" si="22"/>
        <v>43</v>
      </c>
    </row>
    <row r="840" spans="1:12">
      <c r="A840">
        <v>2937</v>
      </c>
      <c r="B840" t="s">
        <v>408</v>
      </c>
      <c r="C840">
        <v>1</v>
      </c>
      <c r="D840">
        <v>14</v>
      </c>
      <c r="E840">
        <v>5</v>
      </c>
      <c r="F840">
        <v>0</v>
      </c>
      <c r="G840">
        <v>0</v>
      </c>
      <c r="H840">
        <v>570</v>
      </c>
      <c r="I840">
        <v>2</v>
      </c>
      <c r="J840" t="s">
        <v>959</v>
      </c>
      <c r="L840">
        <f t="shared" si="22"/>
        <v>42</v>
      </c>
    </row>
    <row r="841" spans="1:12">
      <c r="A841">
        <v>4148</v>
      </c>
      <c r="B841" t="s">
        <v>408</v>
      </c>
      <c r="C841">
        <v>1</v>
      </c>
      <c r="D841">
        <v>23</v>
      </c>
      <c r="E841">
        <v>1</v>
      </c>
      <c r="F841">
        <v>0</v>
      </c>
      <c r="G841">
        <v>0</v>
      </c>
      <c r="H841">
        <v>118</v>
      </c>
      <c r="I841">
        <v>1</v>
      </c>
      <c r="J841" t="s">
        <v>612</v>
      </c>
      <c r="L841">
        <f t="shared" si="22"/>
        <v>11</v>
      </c>
    </row>
    <row r="842" spans="1:12">
      <c r="A842">
        <v>4486</v>
      </c>
      <c r="B842" t="s">
        <v>408</v>
      </c>
      <c r="C842">
        <v>2</v>
      </c>
      <c r="D842">
        <v>10</v>
      </c>
      <c r="E842">
        <v>2</v>
      </c>
      <c r="F842">
        <v>0</v>
      </c>
      <c r="G842">
        <v>0</v>
      </c>
      <c r="H842">
        <v>127</v>
      </c>
      <c r="I842">
        <v>1</v>
      </c>
      <c r="J842" t="s">
        <v>752</v>
      </c>
      <c r="L842">
        <f t="shared" si="22"/>
        <v>11</v>
      </c>
    </row>
    <row r="843" spans="1:12">
      <c r="A843">
        <v>3822</v>
      </c>
      <c r="B843" t="s">
        <v>871</v>
      </c>
      <c r="C843">
        <v>1</v>
      </c>
      <c r="D843">
        <v>9</v>
      </c>
      <c r="E843">
        <v>1</v>
      </c>
      <c r="F843">
        <v>0</v>
      </c>
      <c r="G843">
        <v>0</v>
      </c>
      <c r="H843">
        <v>125</v>
      </c>
      <c r="I843">
        <v>1</v>
      </c>
      <c r="J843" t="s">
        <v>870</v>
      </c>
      <c r="L843" t="e">
        <f t="shared" si="22"/>
        <v>#N/A</v>
      </c>
    </row>
    <row r="844" spans="1:12">
      <c r="A844">
        <v>281</v>
      </c>
      <c r="B844" t="s">
        <v>408</v>
      </c>
      <c r="C844">
        <v>1</v>
      </c>
      <c r="D844">
        <v>18</v>
      </c>
      <c r="E844">
        <v>7</v>
      </c>
      <c r="F844">
        <v>0</v>
      </c>
      <c r="G844">
        <v>0</v>
      </c>
      <c r="H844">
        <v>470</v>
      </c>
      <c r="I844">
        <v>4</v>
      </c>
      <c r="J844" t="s">
        <v>898</v>
      </c>
      <c r="L844" t="e">
        <f t="shared" si="22"/>
        <v>#N/A</v>
      </c>
    </row>
    <row r="845" spans="1:12">
      <c r="A845">
        <v>1609</v>
      </c>
      <c r="B845" t="s">
        <v>408</v>
      </c>
      <c r="C845">
        <v>1</v>
      </c>
      <c r="D845">
        <v>21</v>
      </c>
      <c r="E845">
        <v>1</v>
      </c>
      <c r="F845">
        <v>0</v>
      </c>
      <c r="G845">
        <v>0</v>
      </c>
      <c r="H845">
        <v>302</v>
      </c>
      <c r="I845">
        <v>1</v>
      </c>
      <c r="J845" t="s">
        <v>423</v>
      </c>
      <c r="L845">
        <f t="shared" si="22"/>
        <v>32</v>
      </c>
    </row>
    <row r="846" spans="1:12">
      <c r="A846">
        <v>1615</v>
      </c>
      <c r="B846" t="s">
        <v>408</v>
      </c>
      <c r="C846">
        <v>1</v>
      </c>
      <c r="D846">
        <v>14</v>
      </c>
      <c r="E846">
        <v>1</v>
      </c>
      <c r="F846">
        <v>0</v>
      </c>
      <c r="G846">
        <v>0</v>
      </c>
      <c r="H846">
        <v>324</v>
      </c>
      <c r="I846">
        <v>1</v>
      </c>
      <c r="J846" t="s">
        <v>787</v>
      </c>
      <c r="L846" t="e">
        <f t="shared" si="22"/>
        <v>#N/A</v>
      </c>
    </row>
    <row r="847" spans="1:12">
      <c r="A847">
        <v>1492</v>
      </c>
      <c r="B847" t="s">
        <v>408</v>
      </c>
      <c r="C847">
        <v>1</v>
      </c>
      <c r="D847">
        <v>22</v>
      </c>
      <c r="E847">
        <v>1</v>
      </c>
      <c r="F847">
        <v>0</v>
      </c>
      <c r="G847">
        <v>0</v>
      </c>
      <c r="H847">
        <v>445</v>
      </c>
      <c r="I847">
        <v>1</v>
      </c>
      <c r="J847" t="s">
        <v>266</v>
      </c>
      <c r="L847" t="e">
        <f t="shared" si="22"/>
        <v>#N/A</v>
      </c>
    </row>
    <row r="848" spans="1:12">
      <c r="A848">
        <v>4271</v>
      </c>
      <c r="B848" t="s">
        <v>408</v>
      </c>
      <c r="C848">
        <v>1</v>
      </c>
      <c r="D848">
        <v>5</v>
      </c>
      <c r="E848">
        <v>1</v>
      </c>
      <c r="F848">
        <v>0</v>
      </c>
      <c r="G848">
        <v>0</v>
      </c>
      <c r="H848">
        <v>114</v>
      </c>
      <c r="I848">
        <v>1</v>
      </c>
      <c r="J848" t="s">
        <v>821</v>
      </c>
      <c r="L848" t="e">
        <f t="shared" si="22"/>
        <v>#N/A</v>
      </c>
    </row>
    <row r="849" spans="1:12">
      <c r="A849">
        <v>5476</v>
      </c>
      <c r="B849" t="s">
        <v>408</v>
      </c>
      <c r="C849">
        <v>2</v>
      </c>
      <c r="D849">
        <v>24</v>
      </c>
      <c r="E849">
        <v>2</v>
      </c>
      <c r="F849">
        <v>0</v>
      </c>
      <c r="G849">
        <v>0</v>
      </c>
      <c r="H849">
        <v>852</v>
      </c>
      <c r="I849">
        <v>2</v>
      </c>
      <c r="J849" t="s">
        <v>726</v>
      </c>
      <c r="L849">
        <f t="shared" si="22"/>
        <v>56</v>
      </c>
    </row>
    <row r="850" spans="1:12">
      <c r="A850">
        <v>6140</v>
      </c>
      <c r="B850" t="s">
        <v>408</v>
      </c>
      <c r="C850">
        <v>4</v>
      </c>
      <c r="D850">
        <v>1</v>
      </c>
      <c r="E850">
        <v>4</v>
      </c>
      <c r="F850">
        <v>0</v>
      </c>
      <c r="G850">
        <v>0</v>
      </c>
      <c r="H850">
        <v>249</v>
      </c>
      <c r="I850">
        <v>2</v>
      </c>
      <c r="J850" t="s">
        <v>853</v>
      </c>
      <c r="L850" t="e">
        <f t="shared" si="22"/>
        <v>#N/A</v>
      </c>
    </row>
    <row r="851" spans="1:12">
      <c r="A851">
        <v>3158</v>
      </c>
      <c r="B851" t="s">
        <v>408</v>
      </c>
      <c r="C851">
        <v>1</v>
      </c>
      <c r="D851">
        <v>1</v>
      </c>
      <c r="E851">
        <v>1</v>
      </c>
      <c r="F851">
        <v>0</v>
      </c>
      <c r="G851">
        <v>0</v>
      </c>
      <c r="H851">
        <v>650</v>
      </c>
      <c r="I851">
        <v>2</v>
      </c>
      <c r="J851" t="s">
        <v>954</v>
      </c>
      <c r="L851" t="e">
        <f t="shared" si="22"/>
        <v>#N/A</v>
      </c>
    </row>
    <row r="852" spans="1:12">
      <c r="A852">
        <v>945</v>
      </c>
      <c r="B852" t="s">
        <v>408</v>
      </c>
      <c r="C852">
        <v>1</v>
      </c>
      <c r="D852">
        <v>1</v>
      </c>
      <c r="E852">
        <v>1</v>
      </c>
      <c r="F852">
        <v>0</v>
      </c>
      <c r="G852">
        <v>0</v>
      </c>
      <c r="H852">
        <v>399</v>
      </c>
      <c r="I852">
        <v>2</v>
      </c>
      <c r="J852" t="s">
        <v>995</v>
      </c>
      <c r="L852" t="e">
        <f t="shared" si="22"/>
        <v>#N/A</v>
      </c>
    </row>
    <row r="853" spans="1:12">
      <c r="A853">
        <v>951</v>
      </c>
      <c r="B853" t="s">
        <v>408</v>
      </c>
      <c r="C853">
        <v>2</v>
      </c>
      <c r="D853">
        <v>12</v>
      </c>
      <c r="E853">
        <v>2</v>
      </c>
      <c r="F853">
        <v>0</v>
      </c>
      <c r="G853">
        <v>0</v>
      </c>
      <c r="H853">
        <v>705</v>
      </c>
      <c r="I853">
        <v>2</v>
      </c>
      <c r="J853" t="s">
        <v>994</v>
      </c>
      <c r="L853" t="e">
        <f t="shared" si="22"/>
        <v>#N/A</v>
      </c>
    </row>
    <row r="854" spans="1:12">
      <c r="A854">
        <v>5814</v>
      </c>
      <c r="B854" t="s">
        <v>412</v>
      </c>
      <c r="C854">
        <v>1</v>
      </c>
      <c r="D854">
        <v>3</v>
      </c>
      <c r="E854">
        <v>1</v>
      </c>
      <c r="F854">
        <v>0</v>
      </c>
      <c r="G854">
        <v>0</v>
      </c>
      <c r="H854">
        <v>119</v>
      </c>
      <c r="I854">
        <v>2</v>
      </c>
      <c r="J854" t="s">
        <v>900</v>
      </c>
      <c r="L854" t="e">
        <f t="shared" si="22"/>
        <v>#N/A</v>
      </c>
    </row>
    <row r="855" spans="1:12">
      <c r="A855">
        <v>3484</v>
      </c>
      <c r="B855" t="s">
        <v>408</v>
      </c>
      <c r="C855">
        <v>1</v>
      </c>
      <c r="D855">
        <v>18</v>
      </c>
      <c r="E855">
        <v>14</v>
      </c>
      <c r="F855">
        <v>0</v>
      </c>
      <c r="G855">
        <v>0</v>
      </c>
      <c r="H855">
        <v>518</v>
      </c>
      <c r="I855">
        <v>5</v>
      </c>
      <c r="J855" t="s">
        <v>684</v>
      </c>
      <c r="L855" t="e">
        <f t="shared" si="22"/>
        <v>#N/A</v>
      </c>
    </row>
    <row r="856" spans="1:12">
      <c r="A856">
        <v>3607</v>
      </c>
      <c r="B856" t="s">
        <v>408</v>
      </c>
      <c r="C856">
        <v>1</v>
      </c>
      <c r="D856">
        <v>14</v>
      </c>
      <c r="E856">
        <v>1</v>
      </c>
      <c r="F856">
        <v>0</v>
      </c>
      <c r="G856">
        <v>0</v>
      </c>
      <c r="H856">
        <v>852</v>
      </c>
      <c r="I856">
        <v>2</v>
      </c>
      <c r="J856" t="s">
        <v>726</v>
      </c>
      <c r="L856">
        <f t="shared" si="22"/>
        <v>56</v>
      </c>
    </row>
    <row r="857" spans="1:12">
      <c r="A857">
        <v>2156</v>
      </c>
      <c r="B857" t="s">
        <v>408</v>
      </c>
      <c r="C857">
        <v>4</v>
      </c>
      <c r="D857">
        <v>66</v>
      </c>
      <c r="E857">
        <v>12</v>
      </c>
      <c r="F857">
        <v>3</v>
      </c>
      <c r="G857">
        <v>0</v>
      </c>
      <c r="H857">
        <v>523</v>
      </c>
      <c r="I857">
        <v>6</v>
      </c>
      <c r="J857" t="s">
        <v>428</v>
      </c>
      <c r="L857">
        <f t="shared" si="22"/>
        <v>33</v>
      </c>
    </row>
    <row r="858" spans="1:12">
      <c r="A858">
        <v>2820</v>
      </c>
      <c r="B858" t="s">
        <v>408</v>
      </c>
      <c r="C858">
        <v>2</v>
      </c>
      <c r="D858">
        <v>73</v>
      </c>
      <c r="E858">
        <v>20</v>
      </c>
      <c r="F858">
        <v>0</v>
      </c>
      <c r="G858">
        <v>0</v>
      </c>
      <c r="H858">
        <v>520</v>
      </c>
      <c r="I858">
        <v>6</v>
      </c>
      <c r="J858" t="s">
        <v>414</v>
      </c>
      <c r="L858">
        <f t="shared" si="22"/>
        <v>43</v>
      </c>
    </row>
    <row r="859" spans="1:12">
      <c r="A859">
        <v>5599</v>
      </c>
      <c r="B859" t="s">
        <v>408</v>
      </c>
      <c r="C859">
        <v>1</v>
      </c>
      <c r="D859">
        <v>50</v>
      </c>
      <c r="E859">
        <v>10</v>
      </c>
      <c r="F859">
        <v>0</v>
      </c>
      <c r="G859">
        <v>0</v>
      </c>
      <c r="H859">
        <v>321</v>
      </c>
      <c r="I859">
        <v>6</v>
      </c>
      <c r="J859" t="s">
        <v>714</v>
      </c>
      <c r="L859">
        <f t="shared" si="22"/>
        <v>52</v>
      </c>
    </row>
    <row r="860" spans="1:12">
      <c r="A860">
        <v>3601</v>
      </c>
      <c r="B860" t="s">
        <v>408</v>
      </c>
      <c r="C860">
        <v>1</v>
      </c>
      <c r="D860">
        <v>1</v>
      </c>
      <c r="E860">
        <v>1</v>
      </c>
      <c r="F860">
        <v>0</v>
      </c>
      <c r="G860">
        <v>0</v>
      </c>
      <c r="H860">
        <v>145</v>
      </c>
      <c r="I860">
        <v>2</v>
      </c>
      <c r="J860" t="s">
        <v>859</v>
      </c>
      <c r="L860" t="e">
        <f t="shared" si="22"/>
        <v>#N/A</v>
      </c>
    </row>
    <row r="861" spans="1:12">
      <c r="A861">
        <v>6455</v>
      </c>
      <c r="B861" t="s">
        <v>412</v>
      </c>
      <c r="C861">
        <v>1</v>
      </c>
      <c r="D861">
        <v>6</v>
      </c>
      <c r="E861">
        <v>1</v>
      </c>
      <c r="F861">
        <v>0</v>
      </c>
      <c r="G861">
        <v>0</v>
      </c>
      <c r="H861">
        <v>101</v>
      </c>
      <c r="I861">
        <v>2</v>
      </c>
      <c r="J861" t="s">
        <v>911</v>
      </c>
      <c r="L861" t="e">
        <f t="shared" si="22"/>
        <v>#N/A</v>
      </c>
    </row>
    <row r="862" spans="1:12">
      <c r="A862">
        <v>2302</v>
      </c>
      <c r="B862" t="s">
        <v>408</v>
      </c>
      <c r="C862">
        <v>1</v>
      </c>
      <c r="D862">
        <v>17</v>
      </c>
      <c r="E862">
        <v>12</v>
      </c>
      <c r="F862">
        <v>0</v>
      </c>
      <c r="G862">
        <v>0</v>
      </c>
      <c r="H862">
        <v>524</v>
      </c>
      <c r="I862">
        <v>3</v>
      </c>
      <c r="J862" t="s">
        <v>666</v>
      </c>
      <c r="L862">
        <f t="shared" si="22"/>
        <v>41</v>
      </c>
    </row>
    <row r="863" spans="1:12">
      <c r="A863">
        <v>2966</v>
      </c>
      <c r="B863" t="s">
        <v>408</v>
      </c>
      <c r="C863">
        <v>1</v>
      </c>
      <c r="D863">
        <v>5</v>
      </c>
      <c r="E863">
        <v>8</v>
      </c>
      <c r="F863">
        <v>0</v>
      </c>
      <c r="G863">
        <v>0</v>
      </c>
      <c r="H863">
        <v>509</v>
      </c>
      <c r="I863">
        <v>5</v>
      </c>
      <c r="J863" t="s">
        <v>776</v>
      </c>
      <c r="L863">
        <f t="shared" si="22"/>
        <v>42</v>
      </c>
    </row>
    <row r="864" spans="1:12">
      <c r="A864">
        <v>3630</v>
      </c>
      <c r="B864" t="s">
        <v>408</v>
      </c>
      <c r="C864">
        <v>1</v>
      </c>
      <c r="D864">
        <v>6</v>
      </c>
      <c r="E864">
        <v>16</v>
      </c>
      <c r="F864">
        <v>0</v>
      </c>
      <c r="G864">
        <v>0</v>
      </c>
      <c r="H864">
        <v>381</v>
      </c>
      <c r="I864">
        <v>5</v>
      </c>
      <c r="J864" t="s">
        <v>1050</v>
      </c>
      <c r="L864" t="e">
        <f t="shared" si="22"/>
        <v>#N/A</v>
      </c>
    </row>
    <row r="865" spans="1:12">
      <c r="A865">
        <v>4463</v>
      </c>
      <c r="B865" t="s">
        <v>408</v>
      </c>
      <c r="C865">
        <v>4</v>
      </c>
      <c r="D865">
        <v>27</v>
      </c>
      <c r="E865">
        <v>4</v>
      </c>
      <c r="F865">
        <v>0</v>
      </c>
      <c r="G865">
        <v>0</v>
      </c>
      <c r="H865">
        <v>280</v>
      </c>
      <c r="I865">
        <v>2</v>
      </c>
      <c r="J865" t="s">
        <v>791</v>
      </c>
      <c r="L865" t="e">
        <f t="shared" si="22"/>
        <v>#N/A</v>
      </c>
    </row>
    <row r="866" spans="1:12">
      <c r="A866">
        <v>212</v>
      </c>
      <c r="B866" t="s">
        <v>408</v>
      </c>
      <c r="C866">
        <v>2</v>
      </c>
      <c r="D866">
        <v>15</v>
      </c>
      <c r="E866">
        <v>2</v>
      </c>
      <c r="F866">
        <v>0</v>
      </c>
      <c r="G866">
        <v>0</v>
      </c>
      <c r="H866">
        <v>439</v>
      </c>
      <c r="I866">
        <v>2</v>
      </c>
      <c r="J866" t="s">
        <v>852</v>
      </c>
      <c r="L866" t="e">
        <f t="shared" si="22"/>
        <v>#N/A</v>
      </c>
    </row>
    <row r="867" spans="1:12">
      <c r="A867">
        <v>1638</v>
      </c>
      <c r="B867" t="s">
        <v>408</v>
      </c>
      <c r="C867">
        <v>1</v>
      </c>
      <c r="D867">
        <v>11</v>
      </c>
      <c r="E867">
        <v>2</v>
      </c>
      <c r="F867">
        <v>0</v>
      </c>
      <c r="G867">
        <v>0</v>
      </c>
      <c r="H867">
        <v>295</v>
      </c>
      <c r="I867">
        <v>2</v>
      </c>
      <c r="J867" t="s">
        <v>889</v>
      </c>
      <c r="L867" t="e">
        <f t="shared" si="22"/>
        <v>#N/A</v>
      </c>
    </row>
    <row r="868" spans="1:12">
      <c r="A868">
        <v>5791</v>
      </c>
      <c r="B868" t="s">
        <v>408</v>
      </c>
      <c r="C868">
        <v>1</v>
      </c>
      <c r="D868">
        <v>10</v>
      </c>
      <c r="E868">
        <v>19</v>
      </c>
      <c r="F868">
        <v>0</v>
      </c>
      <c r="G868">
        <v>0</v>
      </c>
      <c r="H868">
        <v>490</v>
      </c>
      <c r="I868">
        <v>8</v>
      </c>
      <c r="J868" t="s">
        <v>756</v>
      </c>
      <c r="L868" t="e">
        <f t="shared" si="22"/>
        <v>#N/A</v>
      </c>
    </row>
    <row r="869" spans="1:12">
      <c r="A869">
        <v>4294</v>
      </c>
      <c r="B869" t="s">
        <v>390</v>
      </c>
      <c r="C869">
        <v>1</v>
      </c>
      <c r="D869">
        <v>8</v>
      </c>
      <c r="E869">
        <v>1</v>
      </c>
      <c r="F869">
        <v>0</v>
      </c>
      <c r="G869">
        <v>0</v>
      </c>
      <c r="H869">
        <v>108</v>
      </c>
      <c r="I869">
        <v>1</v>
      </c>
      <c r="J869" t="s">
        <v>783</v>
      </c>
      <c r="L869" t="e">
        <f t="shared" si="22"/>
        <v>#N/A</v>
      </c>
    </row>
    <row r="870" spans="1:12">
      <c r="A870">
        <v>876</v>
      </c>
      <c r="B870" t="s">
        <v>408</v>
      </c>
      <c r="C870">
        <v>1</v>
      </c>
      <c r="D870">
        <v>12</v>
      </c>
      <c r="E870">
        <v>6</v>
      </c>
      <c r="F870">
        <v>0</v>
      </c>
      <c r="G870">
        <v>0</v>
      </c>
      <c r="H870">
        <v>471</v>
      </c>
      <c r="I870">
        <v>4</v>
      </c>
      <c r="J870" t="s">
        <v>991</v>
      </c>
      <c r="L870" t="e">
        <f t="shared" si="22"/>
        <v>#N/A</v>
      </c>
    </row>
    <row r="871" spans="1:12">
      <c r="A871">
        <v>1540</v>
      </c>
      <c r="B871" t="s">
        <v>408</v>
      </c>
      <c r="C871">
        <v>1</v>
      </c>
      <c r="D871">
        <v>6</v>
      </c>
      <c r="E871">
        <v>1</v>
      </c>
      <c r="F871">
        <v>0</v>
      </c>
      <c r="G871">
        <v>0</v>
      </c>
      <c r="H871">
        <v>421</v>
      </c>
      <c r="I871">
        <v>1</v>
      </c>
      <c r="J871" t="s">
        <v>411</v>
      </c>
      <c r="L871" t="e">
        <f t="shared" si="22"/>
        <v>#N/A</v>
      </c>
    </row>
    <row r="872" spans="1:12">
      <c r="A872">
        <v>2373</v>
      </c>
      <c r="B872" t="s">
        <v>408</v>
      </c>
      <c r="C872">
        <v>2</v>
      </c>
      <c r="D872">
        <v>44</v>
      </c>
      <c r="E872">
        <v>2</v>
      </c>
      <c r="F872">
        <v>0</v>
      </c>
      <c r="G872">
        <v>0</v>
      </c>
      <c r="H872">
        <v>302</v>
      </c>
      <c r="I872">
        <v>2</v>
      </c>
      <c r="J872" t="s">
        <v>423</v>
      </c>
      <c r="L872">
        <f t="shared" si="22"/>
        <v>32</v>
      </c>
    </row>
    <row r="873" spans="1:12">
      <c r="A873">
        <v>3135</v>
      </c>
      <c r="B873" t="s">
        <v>408</v>
      </c>
      <c r="C873">
        <v>1</v>
      </c>
      <c r="D873">
        <v>62</v>
      </c>
      <c r="E873">
        <v>1</v>
      </c>
      <c r="F873">
        <v>0</v>
      </c>
      <c r="G873">
        <v>0</v>
      </c>
      <c r="H873">
        <v>302</v>
      </c>
      <c r="I873">
        <v>2</v>
      </c>
      <c r="J873" t="s">
        <v>423</v>
      </c>
      <c r="L873">
        <f t="shared" si="22"/>
        <v>32</v>
      </c>
    </row>
    <row r="874" spans="1:12">
      <c r="A874">
        <v>4217</v>
      </c>
      <c r="B874" t="s">
        <v>408</v>
      </c>
      <c r="C874">
        <v>2</v>
      </c>
      <c r="D874">
        <v>7</v>
      </c>
      <c r="E874">
        <v>2</v>
      </c>
      <c r="F874">
        <v>0</v>
      </c>
      <c r="G874">
        <v>0</v>
      </c>
      <c r="H874">
        <v>121</v>
      </c>
      <c r="I874">
        <v>2</v>
      </c>
      <c r="J874" t="s">
        <v>940</v>
      </c>
      <c r="L874" t="e">
        <f t="shared" si="22"/>
        <v>#N/A</v>
      </c>
    </row>
    <row r="875" spans="1:12">
      <c r="A875">
        <v>4881</v>
      </c>
      <c r="B875" t="s">
        <v>408</v>
      </c>
      <c r="C875">
        <v>2</v>
      </c>
      <c r="D875">
        <v>8</v>
      </c>
      <c r="E875">
        <v>14</v>
      </c>
      <c r="F875">
        <v>0</v>
      </c>
      <c r="G875">
        <v>0</v>
      </c>
      <c r="H875">
        <v>481</v>
      </c>
      <c r="I875">
        <v>5</v>
      </c>
      <c r="J875" t="s">
        <v>1064</v>
      </c>
      <c r="L875" t="e">
        <f t="shared" si="22"/>
        <v>#N/A</v>
      </c>
    </row>
    <row r="876" spans="1:12">
      <c r="A876">
        <v>1709</v>
      </c>
      <c r="B876" t="s">
        <v>408</v>
      </c>
      <c r="C876">
        <v>1</v>
      </c>
      <c r="D876">
        <v>7</v>
      </c>
      <c r="E876">
        <v>1</v>
      </c>
      <c r="F876">
        <v>0</v>
      </c>
      <c r="G876">
        <v>0</v>
      </c>
      <c r="H876">
        <v>339</v>
      </c>
      <c r="I876">
        <v>2</v>
      </c>
      <c r="J876" t="s">
        <v>462</v>
      </c>
      <c r="L876" t="e">
        <f t="shared" si="22"/>
        <v>#N/A</v>
      </c>
    </row>
    <row r="877" spans="1:12">
      <c r="A877">
        <v>381</v>
      </c>
      <c r="B877" t="s">
        <v>408</v>
      </c>
      <c r="C877">
        <v>1</v>
      </c>
      <c r="D877">
        <v>2</v>
      </c>
      <c r="E877">
        <v>1</v>
      </c>
      <c r="F877">
        <v>0</v>
      </c>
      <c r="G877">
        <v>0</v>
      </c>
      <c r="H877">
        <v>347</v>
      </c>
      <c r="I877">
        <v>2</v>
      </c>
      <c r="J877" t="s">
        <v>1039</v>
      </c>
      <c r="L877" t="e">
        <f t="shared" si="22"/>
        <v>#N/A</v>
      </c>
    </row>
    <row r="878" spans="1:12">
      <c r="A878">
        <v>3553</v>
      </c>
      <c r="B878" t="s">
        <v>408</v>
      </c>
      <c r="C878">
        <v>1</v>
      </c>
      <c r="D878">
        <v>1</v>
      </c>
      <c r="E878">
        <v>1</v>
      </c>
      <c r="F878">
        <v>0</v>
      </c>
      <c r="G878">
        <v>0</v>
      </c>
      <c r="H878">
        <v>331</v>
      </c>
      <c r="I878">
        <v>2</v>
      </c>
      <c r="J878" t="s">
        <v>886</v>
      </c>
      <c r="L878" t="e">
        <f t="shared" si="22"/>
        <v>#N/A</v>
      </c>
    </row>
    <row r="879" spans="1:12">
      <c r="A879">
        <v>1045</v>
      </c>
      <c r="B879" t="s">
        <v>408</v>
      </c>
      <c r="C879">
        <v>1</v>
      </c>
      <c r="D879">
        <v>7</v>
      </c>
      <c r="E879">
        <v>12</v>
      </c>
      <c r="F879">
        <v>0</v>
      </c>
      <c r="G879">
        <v>0</v>
      </c>
      <c r="H879">
        <v>318</v>
      </c>
      <c r="I879">
        <v>4</v>
      </c>
      <c r="J879" t="s">
        <v>856</v>
      </c>
      <c r="L879" t="e">
        <f t="shared" si="22"/>
        <v>#N/A</v>
      </c>
    </row>
    <row r="880" spans="1:12">
      <c r="A880">
        <v>2471</v>
      </c>
      <c r="B880" t="s">
        <v>390</v>
      </c>
      <c r="C880">
        <v>1</v>
      </c>
      <c r="D880">
        <v>18</v>
      </c>
      <c r="E880">
        <v>1</v>
      </c>
      <c r="F880">
        <v>0</v>
      </c>
      <c r="G880">
        <v>0</v>
      </c>
      <c r="H880">
        <v>353</v>
      </c>
      <c r="I880">
        <v>2</v>
      </c>
      <c r="J880" t="s">
        <v>644</v>
      </c>
      <c r="L880" t="e">
        <f t="shared" si="22"/>
        <v>#N/A</v>
      </c>
    </row>
    <row r="881" spans="1:12">
      <c r="A881">
        <v>5545</v>
      </c>
      <c r="B881" t="s">
        <v>408</v>
      </c>
      <c r="C881">
        <v>1</v>
      </c>
      <c r="D881">
        <v>52</v>
      </c>
      <c r="E881">
        <v>6</v>
      </c>
      <c r="F881">
        <v>0</v>
      </c>
      <c r="G881">
        <v>0</v>
      </c>
      <c r="H881">
        <v>263</v>
      </c>
      <c r="I881">
        <v>5</v>
      </c>
      <c r="J881" t="s">
        <v>985</v>
      </c>
      <c r="L881" t="e">
        <f t="shared" si="22"/>
        <v>#N/A</v>
      </c>
    </row>
    <row r="882" spans="1:12">
      <c r="A882">
        <v>6209</v>
      </c>
      <c r="B882" t="s">
        <v>408</v>
      </c>
      <c r="C882">
        <v>2</v>
      </c>
      <c r="D882">
        <v>8</v>
      </c>
      <c r="E882">
        <v>2</v>
      </c>
      <c r="F882">
        <v>0</v>
      </c>
      <c r="G882">
        <v>0</v>
      </c>
      <c r="H882">
        <v>244</v>
      </c>
      <c r="I882">
        <v>2</v>
      </c>
      <c r="J882" t="s">
        <v>847</v>
      </c>
      <c r="L882" t="e">
        <f t="shared" si="22"/>
        <v>#N/A</v>
      </c>
    </row>
    <row r="883" spans="1:12">
      <c r="A883">
        <v>3776</v>
      </c>
      <c r="B883" t="s">
        <v>408</v>
      </c>
      <c r="C883">
        <v>1</v>
      </c>
      <c r="D883">
        <v>18</v>
      </c>
      <c r="E883">
        <v>1</v>
      </c>
      <c r="F883">
        <v>0</v>
      </c>
      <c r="G883">
        <v>0</v>
      </c>
      <c r="H883">
        <v>101</v>
      </c>
      <c r="I883">
        <v>1</v>
      </c>
      <c r="J883" t="s">
        <v>911</v>
      </c>
      <c r="L883" t="e">
        <f t="shared" si="22"/>
        <v>#N/A</v>
      </c>
    </row>
    <row r="884" spans="1:12">
      <c r="A884">
        <v>2227</v>
      </c>
      <c r="B884" t="s">
        <v>408</v>
      </c>
      <c r="C884">
        <v>1</v>
      </c>
      <c r="D884">
        <v>22</v>
      </c>
      <c r="E884">
        <v>8</v>
      </c>
      <c r="F884">
        <v>0</v>
      </c>
      <c r="G884">
        <v>0</v>
      </c>
      <c r="H884">
        <v>502</v>
      </c>
      <c r="I884">
        <v>7</v>
      </c>
      <c r="J884" t="s">
        <v>682</v>
      </c>
      <c r="L884" t="e">
        <f t="shared" si="22"/>
        <v>#N/A</v>
      </c>
    </row>
    <row r="885" spans="1:12">
      <c r="A885">
        <v>5104</v>
      </c>
      <c r="B885" t="s">
        <v>408</v>
      </c>
      <c r="C885">
        <v>2</v>
      </c>
      <c r="D885">
        <v>17</v>
      </c>
      <c r="E885">
        <v>25</v>
      </c>
      <c r="F885">
        <v>0</v>
      </c>
      <c r="G885">
        <v>0</v>
      </c>
      <c r="H885">
        <v>170</v>
      </c>
      <c r="I885">
        <v>7</v>
      </c>
      <c r="J885" t="s">
        <v>880</v>
      </c>
      <c r="L885" t="e">
        <f t="shared" si="22"/>
        <v>#N/A</v>
      </c>
    </row>
    <row r="886" spans="1:12">
      <c r="A886">
        <v>4981</v>
      </c>
      <c r="B886" t="s">
        <v>408</v>
      </c>
      <c r="C886">
        <v>1</v>
      </c>
      <c r="D886">
        <v>13</v>
      </c>
      <c r="E886">
        <v>16</v>
      </c>
      <c r="F886">
        <v>0</v>
      </c>
      <c r="G886">
        <v>0</v>
      </c>
      <c r="H886">
        <v>521</v>
      </c>
      <c r="I886">
        <v>7</v>
      </c>
      <c r="J886" t="s">
        <v>727</v>
      </c>
      <c r="L886" t="e">
        <f t="shared" si="22"/>
        <v>#N/A</v>
      </c>
    </row>
    <row r="887" spans="1:12">
      <c r="A887">
        <v>2866</v>
      </c>
      <c r="B887" t="s">
        <v>408</v>
      </c>
      <c r="C887">
        <v>2</v>
      </c>
      <c r="D887">
        <v>51</v>
      </c>
      <c r="E887">
        <v>14</v>
      </c>
      <c r="F887">
        <v>0</v>
      </c>
      <c r="G887">
        <v>0</v>
      </c>
      <c r="H887">
        <v>520</v>
      </c>
      <c r="I887">
        <v>4</v>
      </c>
      <c r="J887" t="s">
        <v>414</v>
      </c>
      <c r="L887">
        <f t="shared" si="22"/>
        <v>43</v>
      </c>
    </row>
    <row r="888" spans="1:12">
      <c r="A888">
        <v>1686</v>
      </c>
      <c r="B888" t="s">
        <v>408</v>
      </c>
      <c r="C888">
        <v>1</v>
      </c>
      <c r="D888">
        <v>98</v>
      </c>
      <c r="E888">
        <v>1</v>
      </c>
      <c r="F888">
        <v>0</v>
      </c>
      <c r="G888">
        <v>0</v>
      </c>
      <c r="H888">
        <v>420</v>
      </c>
      <c r="I888">
        <v>1</v>
      </c>
      <c r="J888" t="s">
        <v>435</v>
      </c>
      <c r="L888">
        <f t="shared" si="22"/>
        <v>21</v>
      </c>
    </row>
    <row r="889" spans="1:12">
      <c r="A889">
        <v>5768</v>
      </c>
      <c r="B889" t="s">
        <v>408</v>
      </c>
      <c r="C889">
        <v>1</v>
      </c>
      <c r="D889">
        <v>20</v>
      </c>
      <c r="E889">
        <v>1</v>
      </c>
      <c r="F889">
        <v>0</v>
      </c>
      <c r="G889">
        <v>0</v>
      </c>
      <c r="H889">
        <v>296</v>
      </c>
      <c r="I889">
        <v>2</v>
      </c>
      <c r="J889" t="s">
        <v>937</v>
      </c>
      <c r="L889" t="e">
        <f t="shared" si="22"/>
        <v>#N/A</v>
      </c>
    </row>
    <row r="890" spans="1:12">
      <c r="A890">
        <v>2325</v>
      </c>
      <c r="B890" t="s">
        <v>408</v>
      </c>
      <c r="C890">
        <v>1</v>
      </c>
      <c r="D890">
        <v>17</v>
      </c>
      <c r="E890">
        <v>1</v>
      </c>
      <c r="F890">
        <v>0</v>
      </c>
      <c r="G890">
        <v>0</v>
      </c>
      <c r="H890">
        <v>364</v>
      </c>
      <c r="I890">
        <v>1</v>
      </c>
      <c r="J890" t="s">
        <v>785</v>
      </c>
      <c r="L890" t="e">
        <f t="shared" si="22"/>
        <v>#N/A</v>
      </c>
    </row>
    <row r="891" spans="1:12">
      <c r="A891">
        <v>235</v>
      </c>
      <c r="B891" t="s">
        <v>408</v>
      </c>
      <c r="C891">
        <v>1</v>
      </c>
      <c r="D891">
        <v>51</v>
      </c>
      <c r="E891">
        <v>1</v>
      </c>
      <c r="F891">
        <v>0</v>
      </c>
      <c r="G891">
        <v>0</v>
      </c>
      <c r="H891">
        <v>442</v>
      </c>
      <c r="I891">
        <v>1</v>
      </c>
      <c r="J891" t="s">
        <v>579</v>
      </c>
      <c r="L891">
        <f t="shared" si="22"/>
        <v>21</v>
      </c>
    </row>
    <row r="892" spans="1:12">
      <c r="A892">
        <v>2448</v>
      </c>
      <c r="B892" t="s">
        <v>408</v>
      </c>
      <c r="C892">
        <v>1</v>
      </c>
      <c r="D892">
        <v>5</v>
      </c>
      <c r="E892">
        <v>1</v>
      </c>
      <c r="F892">
        <v>0</v>
      </c>
      <c r="G892">
        <v>0</v>
      </c>
      <c r="H892">
        <v>325</v>
      </c>
      <c r="I892">
        <v>1</v>
      </c>
      <c r="J892" t="s">
        <v>715</v>
      </c>
      <c r="L892" t="e">
        <f t="shared" si="22"/>
        <v>#N/A</v>
      </c>
    </row>
    <row r="893" spans="1:12">
      <c r="A893">
        <v>3112</v>
      </c>
      <c r="B893" t="s">
        <v>408</v>
      </c>
      <c r="C893">
        <v>1</v>
      </c>
      <c r="D893">
        <v>75</v>
      </c>
      <c r="E893">
        <v>6</v>
      </c>
      <c r="F893">
        <v>0</v>
      </c>
      <c r="G893">
        <v>0</v>
      </c>
      <c r="H893">
        <v>302</v>
      </c>
      <c r="I893">
        <v>5</v>
      </c>
      <c r="J893" t="s">
        <v>423</v>
      </c>
      <c r="L893">
        <f t="shared" si="22"/>
        <v>32</v>
      </c>
    </row>
    <row r="894" spans="1:12">
      <c r="A894">
        <v>4317</v>
      </c>
      <c r="B894" t="s">
        <v>408</v>
      </c>
      <c r="C894">
        <v>2</v>
      </c>
      <c r="D894">
        <v>5</v>
      </c>
      <c r="E894">
        <v>2</v>
      </c>
      <c r="F894">
        <v>0</v>
      </c>
      <c r="G894">
        <v>0</v>
      </c>
      <c r="H894">
        <v>122</v>
      </c>
      <c r="I894">
        <v>1</v>
      </c>
      <c r="J894" t="s">
        <v>962</v>
      </c>
      <c r="L894" t="e">
        <f t="shared" si="22"/>
        <v>#N/A</v>
      </c>
    </row>
    <row r="895" spans="1:12">
      <c r="A895">
        <v>899</v>
      </c>
      <c r="B895" t="s">
        <v>408</v>
      </c>
      <c r="C895">
        <v>1</v>
      </c>
      <c r="D895">
        <v>35</v>
      </c>
      <c r="E895">
        <v>1</v>
      </c>
      <c r="F895">
        <v>0</v>
      </c>
      <c r="G895">
        <v>0</v>
      </c>
      <c r="H895">
        <v>430</v>
      </c>
      <c r="I895">
        <v>2</v>
      </c>
      <c r="J895" t="s">
        <v>267</v>
      </c>
      <c r="L895" t="e">
        <f t="shared" si="22"/>
        <v>#N/A</v>
      </c>
    </row>
    <row r="896" spans="1:12">
      <c r="A896">
        <v>4194</v>
      </c>
      <c r="B896" t="s">
        <v>408</v>
      </c>
      <c r="C896">
        <v>2</v>
      </c>
      <c r="D896">
        <v>17</v>
      </c>
      <c r="E896">
        <v>2</v>
      </c>
      <c r="F896">
        <v>0</v>
      </c>
      <c r="G896">
        <v>0</v>
      </c>
      <c r="H896">
        <v>117</v>
      </c>
      <c r="I896">
        <v>1</v>
      </c>
      <c r="J896" t="s">
        <v>837</v>
      </c>
      <c r="L896" t="e">
        <f t="shared" si="22"/>
        <v>#N/A</v>
      </c>
    </row>
    <row r="897" spans="1:12">
      <c r="A897">
        <v>1563</v>
      </c>
      <c r="B897" t="s">
        <v>408</v>
      </c>
      <c r="C897">
        <v>2</v>
      </c>
      <c r="D897">
        <v>4</v>
      </c>
      <c r="E897">
        <v>2</v>
      </c>
      <c r="F897">
        <v>0</v>
      </c>
      <c r="G897">
        <v>0</v>
      </c>
      <c r="H897">
        <v>419</v>
      </c>
      <c r="I897">
        <v>1</v>
      </c>
      <c r="J897" t="s">
        <v>953</v>
      </c>
      <c r="L897" t="e">
        <f t="shared" si="22"/>
        <v>#N/A</v>
      </c>
    </row>
    <row r="898" spans="1:12">
      <c r="A898">
        <v>1022</v>
      </c>
      <c r="B898" t="s">
        <v>408</v>
      </c>
      <c r="C898">
        <v>1</v>
      </c>
      <c r="D898">
        <v>1</v>
      </c>
      <c r="E898">
        <v>1</v>
      </c>
      <c r="F898">
        <v>0</v>
      </c>
      <c r="G898">
        <v>0</v>
      </c>
      <c r="H898">
        <v>708</v>
      </c>
      <c r="I898">
        <v>2</v>
      </c>
      <c r="J898" t="s">
        <v>818</v>
      </c>
      <c r="L898" t="e">
        <f t="shared" si="22"/>
        <v>#N/A</v>
      </c>
    </row>
    <row r="899" spans="1:12">
      <c r="A899">
        <v>1784</v>
      </c>
      <c r="B899" t="s">
        <v>408</v>
      </c>
      <c r="C899">
        <v>1</v>
      </c>
      <c r="D899">
        <v>20</v>
      </c>
      <c r="E899">
        <v>1</v>
      </c>
      <c r="F899">
        <v>0</v>
      </c>
      <c r="G899">
        <v>0</v>
      </c>
      <c r="H899">
        <v>716</v>
      </c>
      <c r="I899">
        <v>2</v>
      </c>
      <c r="J899" t="s">
        <v>846</v>
      </c>
      <c r="L899" t="e">
        <f t="shared" si="22"/>
        <v>#N/A</v>
      </c>
    </row>
    <row r="900" spans="1:12">
      <c r="A900">
        <v>5522</v>
      </c>
      <c r="B900" t="s">
        <v>408</v>
      </c>
      <c r="C900">
        <v>2</v>
      </c>
      <c r="D900">
        <v>5</v>
      </c>
      <c r="E900">
        <v>2</v>
      </c>
      <c r="F900">
        <v>0</v>
      </c>
      <c r="G900">
        <v>0</v>
      </c>
      <c r="H900">
        <v>363</v>
      </c>
      <c r="I900">
        <v>2</v>
      </c>
      <c r="J900" t="s">
        <v>960</v>
      </c>
      <c r="L900" t="e">
        <f t="shared" ref="L900:L963" si="23">VLOOKUP($J900,$AA$3:$AB$127,2,FALSE)</f>
        <v>#N/A</v>
      </c>
    </row>
    <row r="901" spans="1:12">
      <c r="A901">
        <v>4440</v>
      </c>
      <c r="B901" t="s">
        <v>408</v>
      </c>
      <c r="C901">
        <v>2</v>
      </c>
      <c r="D901">
        <v>2</v>
      </c>
      <c r="E901">
        <v>2</v>
      </c>
      <c r="F901">
        <v>0</v>
      </c>
      <c r="G901">
        <v>0</v>
      </c>
      <c r="H901">
        <v>154</v>
      </c>
      <c r="I901">
        <v>1</v>
      </c>
      <c r="J901" t="s">
        <v>829</v>
      </c>
      <c r="L901" t="e">
        <f t="shared" si="23"/>
        <v>#N/A</v>
      </c>
    </row>
    <row r="902" spans="1:12">
      <c r="A902">
        <v>358</v>
      </c>
      <c r="B902" t="s">
        <v>408</v>
      </c>
      <c r="C902">
        <v>2</v>
      </c>
      <c r="D902">
        <v>6</v>
      </c>
      <c r="E902">
        <v>2</v>
      </c>
      <c r="F902">
        <v>0</v>
      </c>
      <c r="G902">
        <v>0</v>
      </c>
      <c r="H902">
        <v>434</v>
      </c>
      <c r="I902">
        <v>1</v>
      </c>
      <c r="J902" t="s">
        <v>558</v>
      </c>
      <c r="L902" t="e">
        <f t="shared" si="23"/>
        <v>#N/A</v>
      </c>
    </row>
    <row r="903" spans="1:12">
      <c r="A903">
        <v>3653</v>
      </c>
      <c r="B903" t="s">
        <v>408</v>
      </c>
      <c r="C903">
        <v>1</v>
      </c>
      <c r="D903">
        <v>3</v>
      </c>
      <c r="E903">
        <v>14</v>
      </c>
      <c r="F903">
        <v>0</v>
      </c>
      <c r="G903">
        <v>0</v>
      </c>
      <c r="H903">
        <v>392</v>
      </c>
      <c r="I903">
        <v>4</v>
      </c>
      <c r="J903" t="s">
        <v>964</v>
      </c>
      <c r="L903" t="e">
        <f t="shared" si="23"/>
        <v>#N/A</v>
      </c>
    </row>
    <row r="904" spans="1:12">
      <c r="A904">
        <v>4858</v>
      </c>
      <c r="B904" t="s">
        <v>408</v>
      </c>
      <c r="C904">
        <v>2</v>
      </c>
      <c r="D904">
        <v>12</v>
      </c>
      <c r="E904">
        <v>2</v>
      </c>
      <c r="F904">
        <v>0</v>
      </c>
      <c r="G904">
        <v>0</v>
      </c>
      <c r="H904">
        <v>440</v>
      </c>
      <c r="I904">
        <v>2</v>
      </c>
      <c r="J904" t="s">
        <v>812</v>
      </c>
      <c r="L904">
        <f t="shared" si="23"/>
        <v>22</v>
      </c>
    </row>
    <row r="905" spans="1:12">
      <c r="A905">
        <v>6432</v>
      </c>
      <c r="B905" t="s">
        <v>408</v>
      </c>
      <c r="C905">
        <v>1</v>
      </c>
      <c r="D905">
        <v>7</v>
      </c>
      <c r="E905">
        <v>1</v>
      </c>
      <c r="F905">
        <v>0</v>
      </c>
      <c r="G905">
        <v>0</v>
      </c>
      <c r="H905">
        <v>429</v>
      </c>
      <c r="I905">
        <v>1</v>
      </c>
      <c r="J905" t="s">
        <v>739</v>
      </c>
      <c r="L905" t="e">
        <f t="shared" si="23"/>
        <v>#N/A</v>
      </c>
    </row>
    <row r="906" spans="1:12">
      <c r="A906">
        <v>3530</v>
      </c>
      <c r="B906" t="s">
        <v>408</v>
      </c>
      <c r="C906">
        <v>1</v>
      </c>
      <c r="D906">
        <v>5</v>
      </c>
      <c r="E906">
        <v>1</v>
      </c>
      <c r="F906">
        <v>0</v>
      </c>
      <c r="G906">
        <v>0</v>
      </c>
      <c r="H906">
        <v>337</v>
      </c>
      <c r="I906">
        <v>2</v>
      </c>
      <c r="J906" t="s">
        <v>957</v>
      </c>
      <c r="L906" t="e">
        <f t="shared" si="23"/>
        <v>#N/A</v>
      </c>
    </row>
    <row r="907" spans="1:12">
      <c r="A907">
        <v>6186</v>
      </c>
      <c r="B907" t="s">
        <v>408</v>
      </c>
      <c r="C907">
        <v>2</v>
      </c>
      <c r="D907">
        <v>1</v>
      </c>
      <c r="E907">
        <v>2</v>
      </c>
      <c r="F907">
        <v>0</v>
      </c>
      <c r="G907">
        <v>0</v>
      </c>
      <c r="H907">
        <v>247</v>
      </c>
      <c r="I907">
        <v>2</v>
      </c>
      <c r="J907" t="s">
        <v>961</v>
      </c>
      <c r="L907" t="e">
        <f t="shared" si="23"/>
        <v>#N/A</v>
      </c>
    </row>
    <row r="908" spans="1:12">
      <c r="A908">
        <v>5081</v>
      </c>
      <c r="B908" t="s">
        <v>408</v>
      </c>
      <c r="C908">
        <v>1</v>
      </c>
      <c r="D908">
        <v>8</v>
      </c>
      <c r="E908">
        <v>14</v>
      </c>
      <c r="F908">
        <v>0</v>
      </c>
      <c r="G908">
        <v>0</v>
      </c>
      <c r="H908">
        <v>167</v>
      </c>
      <c r="I908">
        <v>7</v>
      </c>
      <c r="J908" t="s">
        <v>1048</v>
      </c>
      <c r="L908" t="e">
        <f t="shared" si="23"/>
        <v>#N/A</v>
      </c>
    </row>
    <row r="909" spans="1:12">
      <c r="A909">
        <v>3670</v>
      </c>
      <c r="B909" t="s">
        <v>408</v>
      </c>
      <c r="C909">
        <v>1</v>
      </c>
      <c r="D909">
        <v>17</v>
      </c>
      <c r="E909">
        <v>6</v>
      </c>
      <c r="F909">
        <v>0</v>
      </c>
      <c r="G909">
        <v>0</v>
      </c>
      <c r="H909">
        <v>550</v>
      </c>
      <c r="I909">
        <v>3</v>
      </c>
      <c r="J909" t="s">
        <v>655</v>
      </c>
      <c r="L909" t="e">
        <f t="shared" si="23"/>
        <v>#N/A</v>
      </c>
    </row>
    <row r="910" spans="1:12">
      <c r="A910">
        <v>2093</v>
      </c>
      <c r="B910" t="s">
        <v>408</v>
      </c>
      <c r="C910">
        <v>3</v>
      </c>
      <c r="D910">
        <v>39</v>
      </c>
      <c r="E910">
        <v>9</v>
      </c>
      <c r="F910">
        <v>2</v>
      </c>
      <c r="G910">
        <v>0</v>
      </c>
      <c r="H910">
        <v>534</v>
      </c>
      <c r="I910">
        <v>7</v>
      </c>
      <c r="J910" t="s">
        <v>662</v>
      </c>
      <c r="L910">
        <f t="shared" si="23"/>
        <v>52</v>
      </c>
    </row>
    <row r="911" spans="1:12">
      <c r="A911">
        <v>3753</v>
      </c>
      <c r="B911" t="s">
        <v>408</v>
      </c>
      <c r="C911">
        <v>2</v>
      </c>
      <c r="D911">
        <v>10</v>
      </c>
      <c r="E911">
        <v>0</v>
      </c>
      <c r="F911">
        <v>2</v>
      </c>
      <c r="G911">
        <v>0</v>
      </c>
      <c r="H911">
        <v>206</v>
      </c>
      <c r="I911">
        <v>1</v>
      </c>
      <c r="J911" t="s">
        <v>490</v>
      </c>
      <c r="L911" t="e">
        <f t="shared" si="23"/>
        <v>#N/A</v>
      </c>
    </row>
    <row r="912" spans="1:12">
      <c r="A912">
        <v>1500</v>
      </c>
      <c r="B912" t="s">
        <v>408</v>
      </c>
      <c r="C912">
        <v>1</v>
      </c>
      <c r="D912">
        <v>12</v>
      </c>
      <c r="E912">
        <v>1</v>
      </c>
      <c r="F912">
        <v>0</v>
      </c>
      <c r="G912">
        <v>0</v>
      </c>
      <c r="H912">
        <v>445</v>
      </c>
      <c r="I912">
        <v>1</v>
      </c>
      <c r="J912" t="s">
        <v>266</v>
      </c>
      <c r="L912" t="e">
        <f t="shared" si="23"/>
        <v>#N/A</v>
      </c>
    </row>
    <row r="913" spans="1:12">
      <c r="A913">
        <v>172</v>
      </c>
      <c r="B913" t="s">
        <v>408</v>
      </c>
      <c r="C913">
        <v>2</v>
      </c>
      <c r="D913">
        <v>9</v>
      </c>
      <c r="E913">
        <v>4</v>
      </c>
      <c r="F913">
        <v>0</v>
      </c>
      <c r="G913">
        <v>0</v>
      </c>
      <c r="H913">
        <v>433</v>
      </c>
      <c r="I913">
        <v>2</v>
      </c>
      <c r="J913" t="s">
        <v>594</v>
      </c>
      <c r="L913" t="e">
        <f t="shared" si="23"/>
        <v>#N/A</v>
      </c>
    </row>
    <row r="914" spans="1:12">
      <c r="A914">
        <v>4002</v>
      </c>
      <c r="B914" t="s">
        <v>408</v>
      </c>
      <c r="C914">
        <v>2</v>
      </c>
      <c r="D914">
        <v>9</v>
      </c>
      <c r="E914">
        <v>2</v>
      </c>
      <c r="F914">
        <v>0</v>
      </c>
      <c r="G914">
        <v>0</v>
      </c>
      <c r="H914">
        <v>119</v>
      </c>
      <c r="I914">
        <v>1</v>
      </c>
      <c r="J914" t="s">
        <v>900</v>
      </c>
      <c r="L914" t="e">
        <f t="shared" si="23"/>
        <v>#N/A</v>
      </c>
    </row>
    <row r="915" spans="1:12">
      <c r="A915">
        <v>1749</v>
      </c>
      <c r="B915" t="s">
        <v>408</v>
      </c>
      <c r="C915">
        <v>2</v>
      </c>
      <c r="D915">
        <v>2</v>
      </c>
      <c r="E915">
        <v>2</v>
      </c>
      <c r="F915">
        <v>0</v>
      </c>
      <c r="G915">
        <v>0</v>
      </c>
      <c r="H915">
        <v>464</v>
      </c>
      <c r="I915">
        <v>2</v>
      </c>
      <c r="J915" t="s">
        <v>754</v>
      </c>
      <c r="L915" t="e">
        <f t="shared" si="23"/>
        <v>#N/A</v>
      </c>
    </row>
    <row r="916" spans="1:12">
      <c r="A916">
        <v>5923</v>
      </c>
      <c r="B916" t="s">
        <v>408</v>
      </c>
      <c r="C916">
        <v>2</v>
      </c>
      <c r="D916">
        <v>12</v>
      </c>
      <c r="E916">
        <v>2</v>
      </c>
      <c r="F916">
        <v>0</v>
      </c>
      <c r="G916">
        <v>0</v>
      </c>
      <c r="H916">
        <v>142</v>
      </c>
      <c r="I916">
        <v>1</v>
      </c>
      <c r="J916" t="s">
        <v>1012</v>
      </c>
      <c r="L916" t="e">
        <f t="shared" si="23"/>
        <v>#N/A</v>
      </c>
    </row>
    <row r="917" spans="1:12">
      <c r="A917">
        <v>4749</v>
      </c>
      <c r="B917" t="s">
        <v>408</v>
      </c>
      <c r="C917">
        <v>1</v>
      </c>
      <c r="D917">
        <v>18</v>
      </c>
      <c r="E917">
        <v>20</v>
      </c>
      <c r="F917">
        <v>0</v>
      </c>
      <c r="G917">
        <v>0</v>
      </c>
      <c r="H917">
        <v>664</v>
      </c>
      <c r="I917">
        <v>9</v>
      </c>
      <c r="J917" t="s">
        <v>949</v>
      </c>
      <c r="L917" t="e">
        <f t="shared" si="23"/>
        <v>#N/A</v>
      </c>
    </row>
    <row r="918" spans="1:12">
      <c r="A918">
        <v>753</v>
      </c>
      <c r="B918" t="s">
        <v>408</v>
      </c>
      <c r="C918">
        <v>2</v>
      </c>
      <c r="D918">
        <v>17</v>
      </c>
      <c r="E918">
        <v>2</v>
      </c>
      <c r="F918">
        <v>0</v>
      </c>
      <c r="G918">
        <v>0</v>
      </c>
      <c r="H918">
        <v>418</v>
      </c>
      <c r="I918">
        <v>1</v>
      </c>
      <c r="J918" t="s">
        <v>659</v>
      </c>
      <c r="L918" t="e">
        <f t="shared" si="23"/>
        <v>#N/A</v>
      </c>
    </row>
    <row r="919" spans="1:12">
      <c r="A919">
        <v>2342</v>
      </c>
      <c r="B919" t="s">
        <v>408</v>
      </c>
      <c r="C919">
        <v>1</v>
      </c>
      <c r="D919">
        <v>10</v>
      </c>
      <c r="E919">
        <v>1</v>
      </c>
      <c r="F919">
        <v>0</v>
      </c>
      <c r="G919">
        <v>0</v>
      </c>
      <c r="H919">
        <v>296</v>
      </c>
      <c r="I919">
        <v>2</v>
      </c>
      <c r="J919" t="s">
        <v>937</v>
      </c>
      <c r="L919" t="e">
        <f t="shared" si="23"/>
        <v>#N/A</v>
      </c>
    </row>
    <row r="920" spans="1:12">
      <c r="A920">
        <v>2674</v>
      </c>
      <c r="B920" t="s">
        <v>408</v>
      </c>
      <c r="C920">
        <v>1</v>
      </c>
      <c r="D920">
        <v>45</v>
      </c>
      <c r="E920">
        <v>8</v>
      </c>
      <c r="F920">
        <v>0</v>
      </c>
      <c r="G920">
        <v>0</v>
      </c>
      <c r="H920">
        <v>321</v>
      </c>
      <c r="I920">
        <v>5</v>
      </c>
      <c r="J920" t="s">
        <v>714</v>
      </c>
      <c r="L920">
        <f t="shared" si="23"/>
        <v>52</v>
      </c>
    </row>
    <row r="921" spans="1:12">
      <c r="A921">
        <v>5342</v>
      </c>
      <c r="B921" t="s">
        <v>408</v>
      </c>
      <c r="C921">
        <v>2</v>
      </c>
      <c r="D921">
        <v>22</v>
      </c>
      <c r="E921">
        <v>2</v>
      </c>
      <c r="F921">
        <v>0</v>
      </c>
      <c r="G921">
        <v>0</v>
      </c>
      <c r="H921">
        <v>626</v>
      </c>
      <c r="I921">
        <v>2</v>
      </c>
      <c r="J921" t="s">
        <v>816</v>
      </c>
      <c r="L921" t="e">
        <f t="shared" si="23"/>
        <v>#N/A</v>
      </c>
    </row>
    <row r="922" spans="1:12">
      <c r="A922">
        <v>1014</v>
      </c>
      <c r="B922" t="s">
        <v>408</v>
      </c>
      <c r="C922">
        <v>2</v>
      </c>
      <c r="D922">
        <v>4</v>
      </c>
      <c r="E922">
        <v>2</v>
      </c>
      <c r="F922">
        <v>0</v>
      </c>
      <c r="G922">
        <v>0</v>
      </c>
      <c r="H922">
        <v>702</v>
      </c>
      <c r="I922">
        <v>2</v>
      </c>
      <c r="J922" t="s">
        <v>764</v>
      </c>
      <c r="L922">
        <f t="shared" si="23"/>
        <v>31</v>
      </c>
    </row>
    <row r="923" spans="1:12">
      <c r="A923">
        <v>6077</v>
      </c>
      <c r="B923" t="s">
        <v>408</v>
      </c>
      <c r="C923">
        <v>1</v>
      </c>
      <c r="D923">
        <v>9</v>
      </c>
      <c r="E923">
        <v>1</v>
      </c>
      <c r="F923">
        <v>0</v>
      </c>
      <c r="G923">
        <v>0</v>
      </c>
      <c r="H923">
        <v>238</v>
      </c>
      <c r="I923">
        <v>2</v>
      </c>
      <c r="J923" t="s">
        <v>1063</v>
      </c>
      <c r="L923">
        <f t="shared" si="23"/>
        <v>13</v>
      </c>
    </row>
    <row r="924" spans="1:12">
      <c r="A924">
        <v>2425</v>
      </c>
      <c r="B924" t="s">
        <v>408</v>
      </c>
      <c r="C924">
        <v>1</v>
      </c>
      <c r="D924">
        <v>1</v>
      </c>
      <c r="E924">
        <v>1</v>
      </c>
      <c r="F924">
        <v>0</v>
      </c>
      <c r="G924">
        <v>0</v>
      </c>
      <c r="H924">
        <v>588</v>
      </c>
      <c r="I924">
        <v>1</v>
      </c>
      <c r="J924" t="s">
        <v>913</v>
      </c>
      <c r="L924" t="e">
        <f t="shared" si="23"/>
        <v>#N/A</v>
      </c>
    </row>
    <row r="925" spans="1:12">
      <c r="A925">
        <v>1346</v>
      </c>
      <c r="B925" t="s">
        <v>408</v>
      </c>
      <c r="C925">
        <v>3</v>
      </c>
      <c r="D925">
        <v>50</v>
      </c>
      <c r="E925">
        <v>20</v>
      </c>
      <c r="F925">
        <v>2</v>
      </c>
      <c r="G925">
        <v>0</v>
      </c>
      <c r="H925">
        <v>523</v>
      </c>
      <c r="I925">
        <v>6</v>
      </c>
      <c r="J925" t="s">
        <v>428</v>
      </c>
      <c r="L925">
        <f t="shared" si="23"/>
        <v>33</v>
      </c>
    </row>
    <row r="926" spans="1:12">
      <c r="A926">
        <v>5330</v>
      </c>
      <c r="B926" t="s">
        <v>408</v>
      </c>
      <c r="C926">
        <v>2</v>
      </c>
      <c r="D926">
        <v>86</v>
      </c>
      <c r="E926">
        <v>2</v>
      </c>
      <c r="F926">
        <v>0</v>
      </c>
      <c r="G926">
        <v>0</v>
      </c>
      <c r="H926">
        <v>620</v>
      </c>
      <c r="I926">
        <v>2</v>
      </c>
      <c r="J926" t="s">
        <v>827</v>
      </c>
      <c r="L926">
        <f t="shared" si="23"/>
        <v>56</v>
      </c>
    </row>
    <row r="927" spans="1:12">
      <c r="A927">
        <v>421</v>
      </c>
      <c r="B927" t="s">
        <v>408</v>
      </c>
      <c r="C927">
        <v>1</v>
      </c>
      <c r="D927">
        <v>24</v>
      </c>
      <c r="E927">
        <v>42</v>
      </c>
      <c r="F927">
        <v>0</v>
      </c>
      <c r="G927">
        <v>0</v>
      </c>
      <c r="H927">
        <v>552</v>
      </c>
      <c r="I927">
        <v>16</v>
      </c>
      <c r="J927" t="s">
        <v>566</v>
      </c>
      <c r="L927">
        <f t="shared" si="23"/>
        <v>34</v>
      </c>
    </row>
    <row r="928" spans="1:12">
      <c r="A928">
        <v>1168</v>
      </c>
      <c r="B928" t="s">
        <v>408</v>
      </c>
      <c r="C928">
        <v>1</v>
      </c>
      <c r="D928">
        <v>4</v>
      </c>
      <c r="E928">
        <v>7</v>
      </c>
      <c r="F928">
        <v>0</v>
      </c>
      <c r="G928">
        <v>0</v>
      </c>
      <c r="H928">
        <v>311</v>
      </c>
      <c r="I928">
        <v>4</v>
      </c>
      <c r="J928" t="s">
        <v>778</v>
      </c>
      <c r="L928" t="e">
        <f t="shared" si="23"/>
        <v>#N/A</v>
      </c>
    </row>
    <row r="929" spans="1:12">
      <c r="A929">
        <v>5674</v>
      </c>
      <c r="B929" t="s">
        <v>408</v>
      </c>
      <c r="C929">
        <v>2</v>
      </c>
      <c r="D929">
        <v>7</v>
      </c>
      <c r="E929">
        <v>21</v>
      </c>
      <c r="F929">
        <v>0</v>
      </c>
      <c r="G929">
        <v>0</v>
      </c>
      <c r="H929">
        <v>321</v>
      </c>
      <c r="I929">
        <v>8</v>
      </c>
      <c r="J929" t="s">
        <v>714</v>
      </c>
      <c r="L929">
        <f t="shared" si="23"/>
        <v>52</v>
      </c>
    </row>
    <row r="930" spans="1:12">
      <c r="A930">
        <v>1097</v>
      </c>
      <c r="B930" t="s">
        <v>408</v>
      </c>
      <c r="C930">
        <v>1</v>
      </c>
      <c r="D930">
        <v>58</v>
      </c>
      <c r="E930">
        <v>1</v>
      </c>
      <c r="F930">
        <v>0</v>
      </c>
      <c r="G930">
        <v>0</v>
      </c>
      <c r="H930">
        <v>318</v>
      </c>
      <c r="I930">
        <v>1</v>
      </c>
      <c r="J930" t="s">
        <v>856</v>
      </c>
      <c r="L930" t="e">
        <f t="shared" si="23"/>
        <v>#N/A</v>
      </c>
    </row>
    <row r="931" spans="1:12">
      <c r="A931">
        <v>1406</v>
      </c>
      <c r="B931" t="s">
        <v>408</v>
      </c>
      <c r="C931">
        <v>2</v>
      </c>
      <c r="D931">
        <v>4</v>
      </c>
      <c r="E931">
        <v>2</v>
      </c>
      <c r="F931">
        <v>0</v>
      </c>
      <c r="G931">
        <v>0</v>
      </c>
      <c r="H931">
        <v>505</v>
      </c>
      <c r="I931">
        <v>1</v>
      </c>
      <c r="J931" t="s">
        <v>840</v>
      </c>
      <c r="L931">
        <f t="shared" si="23"/>
        <v>37</v>
      </c>
    </row>
    <row r="932" spans="1:12">
      <c r="A932">
        <v>2187</v>
      </c>
      <c r="B932" t="s">
        <v>408</v>
      </c>
      <c r="C932">
        <v>1</v>
      </c>
      <c r="D932">
        <v>23</v>
      </c>
      <c r="E932">
        <v>8</v>
      </c>
      <c r="F932">
        <v>0</v>
      </c>
      <c r="G932">
        <v>0</v>
      </c>
      <c r="H932">
        <v>534</v>
      </c>
      <c r="I932">
        <v>5</v>
      </c>
      <c r="J932" t="s">
        <v>662</v>
      </c>
      <c r="L932">
        <f t="shared" si="23"/>
        <v>52</v>
      </c>
    </row>
    <row r="933" spans="1:12">
      <c r="A933">
        <v>3029</v>
      </c>
      <c r="B933" t="s">
        <v>408</v>
      </c>
      <c r="C933">
        <v>1</v>
      </c>
      <c r="D933">
        <v>8</v>
      </c>
      <c r="E933">
        <v>20</v>
      </c>
      <c r="F933">
        <v>0</v>
      </c>
      <c r="G933">
        <v>0</v>
      </c>
      <c r="H933">
        <v>520</v>
      </c>
      <c r="I933">
        <v>7</v>
      </c>
      <c r="J933" t="s">
        <v>414</v>
      </c>
      <c r="L933">
        <f t="shared" si="23"/>
        <v>43</v>
      </c>
    </row>
    <row r="934" spans="1:12">
      <c r="A934">
        <v>5685</v>
      </c>
      <c r="B934" t="s">
        <v>408</v>
      </c>
      <c r="C934">
        <v>2</v>
      </c>
      <c r="D934">
        <v>49</v>
      </c>
      <c r="E934">
        <v>13</v>
      </c>
      <c r="F934">
        <v>4</v>
      </c>
      <c r="G934">
        <v>0</v>
      </c>
      <c r="H934">
        <v>523</v>
      </c>
      <c r="I934">
        <v>7</v>
      </c>
      <c r="J934" t="s">
        <v>428</v>
      </c>
      <c r="L934">
        <f t="shared" si="23"/>
        <v>33</v>
      </c>
    </row>
    <row r="935" spans="1:12">
      <c r="A935">
        <v>3361</v>
      </c>
      <c r="B935" t="s">
        <v>408</v>
      </c>
      <c r="C935">
        <v>1</v>
      </c>
      <c r="D935">
        <v>48</v>
      </c>
      <c r="E935">
        <v>24</v>
      </c>
      <c r="F935">
        <v>0</v>
      </c>
      <c r="G935">
        <v>0</v>
      </c>
      <c r="H935">
        <v>518</v>
      </c>
      <c r="I935">
        <v>7</v>
      </c>
      <c r="J935" t="s">
        <v>684</v>
      </c>
      <c r="L935" t="e">
        <f t="shared" si="23"/>
        <v>#N/A</v>
      </c>
    </row>
    <row r="936" spans="1:12">
      <c r="A936">
        <v>5390</v>
      </c>
      <c r="B936" t="s">
        <v>408</v>
      </c>
      <c r="C936">
        <v>2</v>
      </c>
      <c r="D936">
        <v>1</v>
      </c>
      <c r="E936">
        <v>2</v>
      </c>
      <c r="F936">
        <v>0</v>
      </c>
      <c r="G936">
        <v>0</v>
      </c>
      <c r="H936">
        <v>631</v>
      </c>
      <c r="I936">
        <v>2</v>
      </c>
      <c r="J936" t="s">
        <v>951</v>
      </c>
      <c r="L936" t="e">
        <f t="shared" si="23"/>
        <v>#N/A</v>
      </c>
    </row>
    <row r="937" spans="1:12">
      <c r="A937">
        <v>1701</v>
      </c>
      <c r="B937" t="s">
        <v>408</v>
      </c>
      <c r="C937">
        <v>1</v>
      </c>
      <c r="D937">
        <v>12</v>
      </c>
      <c r="E937">
        <v>1</v>
      </c>
      <c r="F937">
        <v>0</v>
      </c>
      <c r="G937">
        <v>0</v>
      </c>
      <c r="H937">
        <v>302</v>
      </c>
      <c r="I937">
        <v>2</v>
      </c>
      <c r="J937" t="s">
        <v>423</v>
      </c>
      <c r="L937">
        <f t="shared" si="23"/>
        <v>32</v>
      </c>
    </row>
    <row r="938" spans="1:12">
      <c r="A938">
        <v>6361</v>
      </c>
      <c r="B938" t="s">
        <v>412</v>
      </c>
      <c r="C938">
        <v>1</v>
      </c>
      <c r="D938">
        <v>2</v>
      </c>
      <c r="E938">
        <v>1</v>
      </c>
      <c r="F938">
        <v>0</v>
      </c>
      <c r="G938">
        <v>0</v>
      </c>
      <c r="H938">
        <v>419</v>
      </c>
      <c r="I938">
        <v>1</v>
      </c>
      <c r="J938" t="s">
        <v>953</v>
      </c>
      <c r="L938" t="e">
        <f t="shared" si="23"/>
        <v>#N/A</v>
      </c>
    </row>
    <row r="939" spans="1:12">
      <c r="A939">
        <v>6232</v>
      </c>
      <c r="B939" t="s">
        <v>408</v>
      </c>
      <c r="C939">
        <v>1</v>
      </c>
      <c r="D939">
        <v>33</v>
      </c>
      <c r="E939">
        <v>1</v>
      </c>
      <c r="F939">
        <v>0</v>
      </c>
      <c r="G939">
        <v>0</v>
      </c>
      <c r="H939">
        <v>418</v>
      </c>
      <c r="I939">
        <v>2</v>
      </c>
      <c r="J939" t="s">
        <v>659</v>
      </c>
      <c r="L939" t="e">
        <f t="shared" si="23"/>
        <v>#N/A</v>
      </c>
    </row>
    <row r="940" spans="1:12">
      <c r="A940">
        <v>4689</v>
      </c>
      <c r="B940" t="s">
        <v>408</v>
      </c>
      <c r="C940">
        <v>2</v>
      </c>
      <c r="D940">
        <v>12</v>
      </c>
      <c r="E940">
        <v>44</v>
      </c>
      <c r="F940">
        <v>0</v>
      </c>
      <c r="G940">
        <v>0</v>
      </c>
      <c r="H940">
        <v>687</v>
      </c>
      <c r="I940">
        <v>8</v>
      </c>
      <c r="J940" t="s">
        <v>687</v>
      </c>
      <c r="L940" t="e">
        <f t="shared" si="23"/>
        <v>#N/A</v>
      </c>
    </row>
    <row r="941" spans="1:12">
      <c r="A941">
        <v>4062</v>
      </c>
      <c r="B941" t="s">
        <v>408</v>
      </c>
      <c r="C941">
        <v>1</v>
      </c>
      <c r="D941">
        <v>7</v>
      </c>
      <c r="E941">
        <v>6</v>
      </c>
      <c r="F941">
        <v>0</v>
      </c>
      <c r="G941">
        <v>0</v>
      </c>
      <c r="H941">
        <v>276</v>
      </c>
      <c r="I941">
        <v>4</v>
      </c>
      <c r="J941" t="s">
        <v>945</v>
      </c>
      <c r="L941" t="e">
        <f t="shared" si="23"/>
        <v>#N/A</v>
      </c>
    </row>
    <row r="942" spans="1:12">
      <c r="A942">
        <v>4394</v>
      </c>
      <c r="B942" t="s">
        <v>408</v>
      </c>
      <c r="C942">
        <v>1</v>
      </c>
      <c r="D942">
        <v>11</v>
      </c>
      <c r="E942">
        <v>6</v>
      </c>
      <c r="F942">
        <v>0</v>
      </c>
      <c r="G942">
        <v>0</v>
      </c>
      <c r="H942">
        <v>256</v>
      </c>
      <c r="I942">
        <v>3</v>
      </c>
      <c r="J942" t="s">
        <v>437</v>
      </c>
      <c r="L942" t="e">
        <f t="shared" si="23"/>
        <v>#N/A</v>
      </c>
    </row>
    <row r="943" spans="1:12">
      <c r="A943">
        <v>4357</v>
      </c>
      <c r="B943" t="s">
        <v>408</v>
      </c>
      <c r="C943">
        <v>1</v>
      </c>
      <c r="D943">
        <v>1</v>
      </c>
      <c r="E943">
        <v>13</v>
      </c>
      <c r="F943">
        <v>0</v>
      </c>
      <c r="G943">
        <v>0</v>
      </c>
      <c r="H943">
        <v>134</v>
      </c>
      <c r="I943">
        <v>3</v>
      </c>
      <c r="J943" t="s">
        <v>729</v>
      </c>
      <c r="L943" t="e">
        <f t="shared" si="23"/>
        <v>#N/A</v>
      </c>
    </row>
    <row r="944" spans="1:12">
      <c r="A944">
        <v>859</v>
      </c>
      <c r="B944" t="s">
        <v>408</v>
      </c>
      <c r="C944">
        <v>1</v>
      </c>
      <c r="D944">
        <v>2</v>
      </c>
      <c r="E944">
        <v>8</v>
      </c>
      <c r="F944">
        <v>0</v>
      </c>
      <c r="G944">
        <v>0</v>
      </c>
      <c r="H944">
        <v>473</v>
      </c>
      <c r="I944">
        <v>4</v>
      </c>
      <c r="J944" t="s">
        <v>934</v>
      </c>
      <c r="L944" t="e">
        <f t="shared" si="23"/>
        <v>#N/A</v>
      </c>
    </row>
    <row r="945" spans="1:12">
      <c r="A945">
        <v>1738</v>
      </c>
      <c r="B945" t="s">
        <v>408</v>
      </c>
      <c r="C945">
        <v>1</v>
      </c>
      <c r="D945">
        <v>8</v>
      </c>
      <c r="E945">
        <v>16</v>
      </c>
      <c r="F945">
        <v>0</v>
      </c>
      <c r="G945">
        <v>0</v>
      </c>
      <c r="H945">
        <v>301</v>
      </c>
      <c r="I945">
        <v>4</v>
      </c>
      <c r="J945" t="s">
        <v>680</v>
      </c>
      <c r="L945" t="e">
        <f t="shared" si="23"/>
        <v>#N/A</v>
      </c>
    </row>
    <row r="946" spans="1:12">
      <c r="A946">
        <v>1855</v>
      </c>
      <c r="B946" t="s">
        <v>408</v>
      </c>
      <c r="C946">
        <v>1</v>
      </c>
      <c r="D946">
        <v>44</v>
      </c>
      <c r="E946">
        <v>1</v>
      </c>
      <c r="F946">
        <v>0</v>
      </c>
      <c r="G946">
        <v>0</v>
      </c>
      <c r="H946">
        <v>340</v>
      </c>
      <c r="I946">
        <v>1</v>
      </c>
      <c r="J946" t="s">
        <v>451</v>
      </c>
      <c r="L946">
        <f t="shared" si="23"/>
        <v>31</v>
      </c>
    </row>
    <row r="947" spans="1:12">
      <c r="A947">
        <v>2033</v>
      </c>
      <c r="B947" t="s">
        <v>408</v>
      </c>
      <c r="C947">
        <v>2</v>
      </c>
      <c r="D947">
        <v>6</v>
      </c>
      <c r="E947">
        <v>4</v>
      </c>
      <c r="F947">
        <v>0</v>
      </c>
      <c r="G947">
        <v>0</v>
      </c>
      <c r="H947">
        <v>333</v>
      </c>
      <c r="I947">
        <v>2</v>
      </c>
      <c r="J947" t="s">
        <v>681</v>
      </c>
      <c r="L947">
        <f t="shared" si="23"/>
        <v>31</v>
      </c>
    </row>
    <row r="948" spans="1:12">
      <c r="A948">
        <v>3066</v>
      </c>
      <c r="B948" t="s">
        <v>408</v>
      </c>
      <c r="C948">
        <v>1</v>
      </c>
      <c r="D948">
        <v>4</v>
      </c>
      <c r="E948">
        <v>7</v>
      </c>
      <c r="F948">
        <v>0</v>
      </c>
      <c r="G948">
        <v>0</v>
      </c>
      <c r="H948">
        <v>264</v>
      </c>
      <c r="I948">
        <v>5</v>
      </c>
      <c r="J948" t="s">
        <v>1010</v>
      </c>
      <c r="L948" t="e">
        <f t="shared" si="23"/>
        <v>#N/A</v>
      </c>
    </row>
    <row r="949" spans="1:12">
      <c r="A949">
        <v>5236</v>
      </c>
      <c r="B949" t="s">
        <v>408</v>
      </c>
      <c r="C949">
        <v>2</v>
      </c>
      <c r="D949">
        <v>34</v>
      </c>
      <c r="E949">
        <v>2</v>
      </c>
      <c r="F949">
        <v>0</v>
      </c>
      <c r="G949">
        <v>0</v>
      </c>
      <c r="H949">
        <v>622</v>
      </c>
      <c r="I949">
        <v>2</v>
      </c>
      <c r="J949" t="s">
        <v>907</v>
      </c>
      <c r="L949" t="e">
        <f t="shared" si="23"/>
        <v>#N/A</v>
      </c>
    </row>
    <row r="950" spans="1:12">
      <c r="A950">
        <v>6017</v>
      </c>
      <c r="B950" t="s">
        <v>408</v>
      </c>
      <c r="C950">
        <v>2</v>
      </c>
      <c r="D950">
        <v>16</v>
      </c>
      <c r="E950">
        <v>4</v>
      </c>
      <c r="F950">
        <v>0</v>
      </c>
      <c r="G950">
        <v>0</v>
      </c>
      <c r="H950">
        <v>382</v>
      </c>
      <c r="I950">
        <v>2</v>
      </c>
      <c r="J950" t="s">
        <v>845</v>
      </c>
      <c r="L950">
        <f t="shared" si="23"/>
        <v>12</v>
      </c>
    </row>
    <row r="951" spans="1:12">
      <c r="A951">
        <v>6029</v>
      </c>
      <c r="B951" t="s">
        <v>408</v>
      </c>
      <c r="C951">
        <v>2</v>
      </c>
      <c r="D951">
        <v>22</v>
      </c>
      <c r="E951">
        <v>2</v>
      </c>
      <c r="F951">
        <v>0</v>
      </c>
      <c r="G951">
        <v>0</v>
      </c>
      <c r="H951">
        <v>255</v>
      </c>
      <c r="I951">
        <v>2</v>
      </c>
      <c r="J951" t="s">
        <v>438</v>
      </c>
      <c r="L951" t="e">
        <f t="shared" si="23"/>
        <v>#N/A</v>
      </c>
    </row>
    <row r="952" spans="1:12">
      <c r="A952">
        <v>78</v>
      </c>
      <c r="B952" t="s">
        <v>408</v>
      </c>
      <c r="C952">
        <v>2</v>
      </c>
      <c r="D952">
        <v>54</v>
      </c>
      <c r="E952">
        <v>2</v>
      </c>
      <c r="F952">
        <v>0</v>
      </c>
      <c r="G952">
        <v>0</v>
      </c>
      <c r="H952">
        <v>429</v>
      </c>
      <c r="I952">
        <v>2</v>
      </c>
      <c r="J952" t="s">
        <v>739</v>
      </c>
      <c r="L952" t="e">
        <f t="shared" si="23"/>
        <v>#N/A</v>
      </c>
    </row>
    <row r="953" spans="1:12">
      <c r="A953">
        <v>527</v>
      </c>
      <c r="B953" t="s">
        <v>408</v>
      </c>
      <c r="C953">
        <v>1</v>
      </c>
      <c r="D953">
        <v>18</v>
      </c>
      <c r="E953">
        <v>1</v>
      </c>
      <c r="F953">
        <v>0</v>
      </c>
      <c r="G953">
        <v>0</v>
      </c>
      <c r="H953">
        <v>440</v>
      </c>
      <c r="I953">
        <v>1</v>
      </c>
      <c r="J953" t="s">
        <v>812</v>
      </c>
      <c r="L953">
        <f t="shared" si="23"/>
        <v>22</v>
      </c>
    </row>
    <row r="954" spans="1:12">
      <c r="A954">
        <v>410</v>
      </c>
      <c r="B954" t="s">
        <v>408</v>
      </c>
      <c r="C954">
        <v>1</v>
      </c>
      <c r="D954">
        <v>6</v>
      </c>
      <c r="E954">
        <v>14</v>
      </c>
      <c r="F954">
        <v>0</v>
      </c>
      <c r="G954">
        <v>0</v>
      </c>
      <c r="H954">
        <v>453</v>
      </c>
      <c r="I954">
        <v>5</v>
      </c>
      <c r="J954" t="s">
        <v>1062</v>
      </c>
      <c r="L954" t="e">
        <f t="shared" si="23"/>
        <v>#N/A</v>
      </c>
    </row>
    <row r="955" spans="1:12">
      <c r="A955">
        <v>2734</v>
      </c>
      <c r="B955" t="s">
        <v>408</v>
      </c>
      <c r="C955">
        <v>1</v>
      </c>
      <c r="D955">
        <v>8</v>
      </c>
      <c r="E955">
        <v>32</v>
      </c>
      <c r="F955">
        <v>0</v>
      </c>
      <c r="G955">
        <v>0</v>
      </c>
      <c r="H955">
        <v>139</v>
      </c>
      <c r="I955">
        <v>9</v>
      </c>
      <c r="J955" t="s">
        <v>689</v>
      </c>
      <c r="L955" t="e">
        <f t="shared" si="23"/>
        <v>#N/A</v>
      </c>
    </row>
    <row r="956" spans="1:12">
      <c r="A956">
        <v>66</v>
      </c>
      <c r="B956" t="s">
        <v>408</v>
      </c>
      <c r="C956">
        <v>1</v>
      </c>
      <c r="D956">
        <v>48</v>
      </c>
      <c r="E956">
        <v>1</v>
      </c>
      <c r="F956">
        <v>0</v>
      </c>
      <c r="G956">
        <v>0</v>
      </c>
      <c r="H956">
        <v>429</v>
      </c>
      <c r="I956">
        <v>2</v>
      </c>
      <c r="J956" t="s">
        <v>739</v>
      </c>
      <c r="L956" t="e">
        <f t="shared" si="23"/>
        <v>#N/A</v>
      </c>
    </row>
    <row r="957" spans="1:12">
      <c r="A957">
        <v>1062</v>
      </c>
      <c r="B957" t="s">
        <v>408</v>
      </c>
      <c r="C957">
        <v>1</v>
      </c>
      <c r="D957">
        <v>56</v>
      </c>
      <c r="E957">
        <v>30</v>
      </c>
      <c r="F957">
        <v>0</v>
      </c>
      <c r="G957">
        <v>0</v>
      </c>
      <c r="H957">
        <v>420</v>
      </c>
      <c r="I957">
        <v>8</v>
      </c>
      <c r="J957" t="s">
        <v>435</v>
      </c>
      <c r="L957">
        <f t="shared" si="23"/>
        <v>21</v>
      </c>
    </row>
    <row r="958" spans="1:12">
      <c r="A958">
        <v>2296</v>
      </c>
      <c r="B958" t="s">
        <v>408</v>
      </c>
      <c r="C958">
        <v>1</v>
      </c>
      <c r="D958">
        <v>24</v>
      </c>
      <c r="E958">
        <v>8</v>
      </c>
      <c r="F958">
        <v>0</v>
      </c>
      <c r="G958">
        <v>0</v>
      </c>
      <c r="H958">
        <v>515</v>
      </c>
      <c r="I958">
        <v>4</v>
      </c>
      <c r="J958" t="s">
        <v>976</v>
      </c>
      <c r="L958" t="e">
        <f t="shared" si="23"/>
        <v>#N/A</v>
      </c>
    </row>
    <row r="959" spans="1:12">
      <c r="A959">
        <v>3707</v>
      </c>
      <c r="B959" t="s">
        <v>408</v>
      </c>
      <c r="C959">
        <v>1</v>
      </c>
      <c r="D959">
        <v>8</v>
      </c>
      <c r="E959">
        <v>6</v>
      </c>
      <c r="F959">
        <v>0</v>
      </c>
      <c r="G959">
        <v>0</v>
      </c>
      <c r="H959">
        <v>550</v>
      </c>
      <c r="I959">
        <v>3</v>
      </c>
      <c r="J959" t="s">
        <v>655</v>
      </c>
      <c r="L959" t="e">
        <f t="shared" si="23"/>
        <v>#N/A</v>
      </c>
    </row>
    <row r="960" spans="1:12">
      <c r="A960">
        <v>1300</v>
      </c>
      <c r="B960" t="s">
        <v>408</v>
      </c>
      <c r="C960">
        <v>1</v>
      </c>
      <c r="D960">
        <v>4</v>
      </c>
      <c r="E960">
        <v>13</v>
      </c>
      <c r="F960">
        <v>0</v>
      </c>
      <c r="G960">
        <v>0</v>
      </c>
      <c r="H960">
        <v>522</v>
      </c>
      <c r="I960">
        <v>4</v>
      </c>
      <c r="J960" t="s">
        <v>445</v>
      </c>
      <c r="L960">
        <f t="shared" si="23"/>
        <v>37</v>
      </c>
    </row>
    <row r="961" spans="1:12">
      <c r="A961">
        <v>2874</v>
      </c>
      <c r="B961" t="s">
        <v>408</v>
      </c>
      <c r="C961">
        <v>1</v>
      </c>
      <c r="D961">
        <v>130</v>
      </c>
      <c r="E961">
        <v>0</v>
      </c>
      <c r="F961">
        <v>16</v>
      </c>
      <c r="G961">
        <v>0</v>
      </c>
      <c r="H961">
        <v>523</v>
      </c>
      <c r="I961">
        <v>3</v>
      </c>
      <c r="J961" t="s">
        <v>428</v>
      </c>
      <c r="L961">
        <f t="shared" si="23"/>
        <v>33</v>
      </c>
    </row>
    <row r="962" spans="1:12">
      <c r="A962">
        <v>3624</v>
      </c>
      <c r="B962" t="s">
        <v>871</v>
      </c>
      <c r="C962">
        <v>1</v>
      </c>
      <c r="D962">
        <v>6</v>
      </c>
      <c r="E962">
        <v>14</v>
      </c>
      <c r="F962">
        <v>0</v>
      </c>
      <c r="G962">
        <v>0</v>
      </c>
      <c r="H962">
        <v>852</v>
      </c>
      <c r="I962">
        <v>5</v>
      </c>
      <c r="J962" t="s">
        <v>726</v>
      </c>
      <c r="L962">
        <f t="shared" si="23"/>
        <v>56</v>
      </c>
    </row>
    <row r="963" spans="1:12">
      <c r="A963">
        <v>2047</v>
      </c>
      <c r="B963" t="s">
        <v>408</v>
      </c>
      <c r="C963">
        <v>3</v>
      </c>
      <c r="D963">
        <v>101</v>
      </c>
      <c r="E963">
        <v>18</v>
      </c>
      <c r="F963">
        <v>2</v>
      </c>
      <c r="G963">
        <v>0</v>
      </c>
      <c r="H963">
        <v>523</v>
      </c>
      <c r="I963">
        <v>7</v>
      </c>
      <c r="J963" t="s">
        <v>428</v>
      </c>
      <c r="L963">
        <f t="shared" si="23"/>
        <v>33</v>
      </c>
    </row>
    <row r="964" spans="1:12">
      <c r="A964">
        <v>4300</v>
      </c>
      <c r="B964" t="s">
        <v>408</v>
      </c>
      <c r="C964">
        <v>1</v>
      </c>
      <c r="D964">
        <v>3</v>
      </c>
      <c r="E964">
        <v>1</v>
      </c>
      <c r="F964">
        <v>0</v>
      </c>
      <c r="G964">
        <v>0</v>
      </c>
      <c r="H964">
        <v>108</v>
      </c>
      <c r="I964">
        <v>1</v>
      </c>
      <c r="J964" t="s">
        <v>783</v>
      </c>
      <c r="L964" t="e">
        <f t="shared" ref="L964:L1027" si="24">VLOOKUP($J964,$AA$3:$AB$127,2,FALSE)</f>
        <v>#N/A</v>
      </c>
    </row>
    <row r="965" spans="1:12">
      <c r="A965">
        <v>719</v>
      </c>
      <c r="B965" t="s">
        <v>408</v>
      </c>
      <c r="C965">
        <v>1</v>
      </c>
      <c r="D965">
        <v>5</v>
      </c>
      <c r="E965">
        <v>1</v>
      </c>
      <c r="F965">
        <v>0</v>
      </c>
      <c r="G965">
        <v>0</v>
      </c>
      <c r="H965">
        <v>418</v>
      </c>
      <c r="I965">
        <v>2</v>
      </c>
      <c r="J965" t="s">
        <v>659</v>
      </c>
      <c r="L965" t="e">
        <f t="shared" si="24"/>
        <v>#N/A</v>
      </c>
    </row>
    <row r="966" spans="1:12">
      <c r="A966">
        <v>1546</v>
      </c>
      <c r="B966" t="s">
        <v>408</v>
      </c>
      <c r="C966">
        <v>1</v>
      </c>
      <c r="D966">
        <v>6</v>
      </c>
      <c r="E966">
        <v>1</v>
      </c>
      <c r="F966">
        <v>0</v>
      </c>
      <c r="G966">
        <v>0</v>
      </c>
      <c r="H966">
        <v>438</v>
      </c>
      <c r="I966">
        <v>1</v>
      </c>
      <c r="J966" t="s">
        <v>703</v>
      </c>
      <c r="L966">
        <f t="shared" si="24"/>
        <v>21</v>
      </c>
    </row>
    <row r="967" spans="1:12">
      <c r="A967">
        <v>218</v>
      </c>
      <c r="B967" t="s">
        <v>408</v>
      </c>
      <c r="C967">
        <v>1</v>
      </c>
      <c r="D967">
        <v>16</v>
      </c>
      <c r="E967">
        <v>2</v>
      </c>
      <c r="F967">
        <v>0</v>
      </c>
      <c r="G967">
        <v>0</v>
      </c>
      <c r="H967">
        <v>409</v>
      </c>
      <c r="I967">
        <v>1</v>
      </c>
      <c r="J967" t="s">
        <v>967</v>
      </c>
      <c r="L967" t="e">
        <f t="shared" si="24"/>
        <v>#N/A</v>
      </c>
    </row>
    <row r="968" spans="1:12">
      <c r="A968">
        <v>2542</v>
      </c>
      <c r="B968" t="s">
        <v>408</v>
      </c>
      <c r="C968">
        <v>1</v>
      </c>
      <c r="D968">
        <v>17</v>
      </c>
      <c r="E968">
        <v>1</v>
      </c>
      <c r="F968">
        <v>0</v>
      </c>
      <c r="G968">
        <v>0</v>
      </c>
      <c r="H968">
        <v>354</v>
      </c>
      <c r="I968">
        <v>2</v>
      </c>
      <c r="J968" t="s">
        <v>893</v>
      </c>
      <c r="L968" t="e">
        <f t="shared" si="24"/>
        <v>#N/A</v>
      </c>
    </row>
    <row r="969" spans="1:12">
      <c r="A969">
        <v>2379</v>
      </c>
      <c r="B969" t="s">
        <v>408</v>
      </c>
      <c r="C969">
        <v>1</v>
      </c>
      <c r="D969">
        <v>1</v>
      </c>
      <c r="E969">
        <v>1</v>
      </c>
      <c r="F969">
        <v>0</v>
      </c>
      <c r="G969">
        <v>0</v>
      </c>
      <c r="H969">
        <v>361</v>
      </c>
      <c r="I969">
        <v>2</v>
      </c>
      <c r="J969" t="s">
        <v>780</v>
      </c>
      <c r="L969" t="e">
        <f t="shared" si="24"/>
        <v>#N/A</v>
      </c>
    </row>
    <row r="970" spans="1:12">
      <c r="A970">
        <v>968</v>
      </c>
      <c r="B970" t="s">
        <v>408</v>
      </c>
      <c r="C970">
        <v>1</v>
      </c>
      <c r="D970">
        <v>31</v>
      </c>
      <c r="E970">
        <v>1</v>
      </c>
      <c r="F970">
        <v>0</v>
      </c>
      <c r="G970">
        <v>0</v>
      </c>
      <c r="H970">
        <v>322</v>
      </c>
      <c r="I970">
        <v>2</v>
      </c>
      <c r="J970" t="s">
        <v>815</v>
      </c>
      <c r="L970">
        <f t="shared" si="24"/>
        <v>31</v>
      </c>
    </row>
    <row r="971" spans="1:12">
      <c r="A971">
        <v>3968</v>
      </c>
      <c r="B971" t="s">
        <v>408</v>
      </c>
      <c r="C971">
        <v>2</v>
      </c>
      <c r="D971">
        <v>25</v>
      </c>
      <c r="E971">
        <v>2</v>
      </c>
      <c r="F971">
        <v>2</v>
      </c>
      <c r="G971">
        <v>0</v>
      </c>
      <c r="H971">
        <v>117</v>
      </c>
      <c r="I971">
        <v>2</v>
      </c>
      <c r="J971" t="s">
        <v>837</v>
      </c>
      <c r="L971" t="e">
        <f t="shared" si="24"/>
        <v>#N/A</v>
      </c>
    </row>
    <row r="972" spans="1:12">
      <c r="A972">
        <v>3956</v>
      </c>
      <c r="B972" t="s">
        <v>1061</v>
      </c>
      <c r="C972">
        <v>1</v>
      </c>
      <c r="D972">
        <v>23</v>
      </c>
      <c r="E972">
        <v>1</v>
      </c>
      <c r="F972">
        <v>0</v>
      </c>
      <c r="G972">
        <v>0</v>
      </c>
      <c r="H972">
        <v>117</v>
      </c>
      <c r="I972">
        <v>1</v>
      </c>
      <c r="J972" t="s">
        <v>837</v>
      </c>
      <c r="L972" t="e">
        <f t="shared" si="24"/>
        <v>#N/A</v>
      </c>
    </row>
    <row r="973" spans="1:12">
      <c r="A973">
        <v>3375</v>
      </c>
      <c r="B973" t="s">
        <v>408</v>
      </c>
      <c r="C973">
        <v>2</v>
      </c>
      <c r="D973">
        <v>6</v>
      </c>
      <c r="E973">
        <v>2</v>
      </c>
      <c r="F973">
        <v>0</v>
      </c>
      <c r="G973">
        <v>0</v>
      </c>
      <c r="H973">
        <v>652</v>
      </c>
      <c r="I973">
        <v>2</v>
      </c>
      <c r="J973" t="s">
        <v>902</v>
      </c>
      <c r="L973">
        <f t="shared" si="24"/>
        <v>55</v>
      </c>
    </row>
    <row r="974" spans="1:12">
      <c r="A974">
        <v>5296</v>
      </c>
      <c r="B974" t="s">
        <v>408</v>
      </c>
      <c r="C974">
        <v>2</v>
      </c>
      <c r="D974">
        <v>73</v>
      </c>
      <c r="E974">
        <v>2</v>
      </c>
      <c r="F974">
        <v>0</v>
      </c>
      <c r="G974">
        <v>0</v>
      </c>
      <c r="H974">
        <v>620</v>
      </c>
      <c r="I974">
        <v>2</v>
      </c>
      <c r="J974" t="s">
        <v>827</v>
      </c>
      <c r="L974">
        <f t="shared" si="24"/>
        <v>56</v>
      </c>
    </row>
    <row r="975" spans="1:12">
      <c r="A975">
        <v>375</v>
      </c>
      <c r="B975" t="s">
        <v>408</v>
      </c>
      <c r="C975">
        <v>2</v>
      </c>
      <c r="D975">
        <v>1</v>
      </c>
      <c r="E975">
        <v>0</v>
      </c>
      <c r="F975">
        <v>2</v>
      </c>
      <c r="G975">
        <v>0</v>
      </c>
      <c r="H975">
        <v>523</v>
      </c>
      <c r="I975">
        <v>1</v>
      </c>
      <c r="J975" t="s">
        <v>428</v>
      </c>
      <c r="L975">
        <f t="shared" si="24"/>
        <v>33</v>
      </c>
    </row>
    <row r="976" spans="1:12">
      <c r="A976">
        <v>1214</v>
      </c>
      <c r="B976" t="s">
        <v>408</v>
      </c>
      <c r="C976">
        <v>1</v>
      </c>
      <c r="D976">
        <v>29</v>
      </c>
      <c r="E976">
        <v>1</v>
      </c>
      <c r="F976">
        <v>0</v>
      </c>
      <c r="G976">
        <v>0</v>
      </c>
      <c r="H976">
        <v>313</v>
      </c>
      <c r="I976">
        <v>2</v>
      </c>
      <c r="J976" t="s">
        <v>407</v>
      </c>
      <c r="L976">
        <f t="shared" si="24"/>
        <v>33</v>
      </c>
    </row>
    <row r="977" spans="1:12">
      <c r="A977">
        <v>2628</v>
      </c>
      <c r="B977" t="s">
        <v>408</v>
      </c>
      <c r="C977">
        <v>1</v>
      </c>
      <c r="D977">
        <v>4</v>
      </c>
      <c r="E977">
        <v>1</v>
      </c>
      <c r="F977">
        <v>0</v>
      </c>
      <c r="G977">
        <v>0</v>
      </c>
      <c r="H977">
        <v>455</v>
      </c>
      <c r="I977">
        <v>2</v>
      </c>
      <c r="J977" t="s">
        <v>941</v>
      </c>
      <c r="L977" t="e">
        <f t="shared" si="24"/>
        <v>#N/A</v>
      </c>
    </row>
    <row r="978" spans="1:12">
      <c r="A978">
        <v>1051</v>
      </c>
      <c r="B978" t="s">
        <v>408</v>
      </c>
      <c r="C978">
        <v>1</v>
      </c>
      <c r="D978">
        <v>1</v>
      </c>
      <c r="E978">
        <v>1</v>
      </c>
      <c r="F978">
        <v>0</v>
      </c>
      <c r="G978">
        <v>0</v>
      </c>
      <c r="H978">
        <v>342</v>
      </c>
      <c r="I978">
        <v>1</v>
      </c>
      <c r="J978" t="s">
        <v>943</v>
      </c>
      <c r="L978" t="e">
        <f t="shared" si="24"/>
        <v>#N/A</v>
      </c>
    </row>
    <row r="979" spans="1:12">
      <c r="A979">
        <v>1360</v>
      </c>
      <c r="B979" t="s">
        <v>408</v>
      </c>
      <c r="C979">
        <v>1</v>
      </c>
      <c r="D979">
        <v>4</v>
      </c>
      <c r="E979">
        <v>9</v>
      </c>
      <c r="F979">
        <v>0</v>
      </c>
      <c r="G979">
        <v>0</v>
      </c>
      <c r="H979">
        <v>507</v>
      </c>
      <c r="I979">
        <v>6</v>
      </c>
      <c r="J979" t="s">
        <v>282</v>
      </c>
      <c r="L979">
        <f t="shared" si="24"/>
        <v>37</v>
      </c>
    </row>
    <row r="980" spans="1:12">
      <c r="A980">
        <v>2233</v>
      </c>
      <c r="B980" t="s">
        <v>408</v>
      </c>
      <c r="C980">
        <v>1</v>
      </c>
      <c r="D980">
        <v>11</v>
      </c>
      <c r="E980">
        <v>12</v>
      </c>
      <c r="F980">
        <v>0</v>
      </c>
      <c r="G980">
        <v>0</v>
      </c>
      <c r="H980">
        <v>503</v>
      </c>
      <c r="I980">
        <v>4</v>
      </c>
      <c r="J980" t="s">
        <v>719</v>
      </c>
      <c r="L980" t="e">
        <f t="shared" si="24"/>
        <v>#N/A</v>
      </c>
    </row>
    <row r="981" spans="1:12">
      <c r="A981">
        <v>3020</v>
      </c>
      <c r="B981" t="s">
        <v>408</v>
      </c>
      <c r="C981">
        <v>1</v>
      </c>
      <c r="D981">
        <v>9</v>
      </c>
      <c r="E981">
        <v>6</v>
      </c>
      <c r="F981">
        <v>0</v>
      </c>
      <c r="G981">
        <v>0</v>
      </c>
      <c r="H981">
        <v>517</v>
      </c>
      <c r="I981">
        <v>6</v>
      </c>
      <c r="J981" t="s">
        <v>685</v>
      </c>
      <c r="L981">
        <f t="shared" si="24"/>
        <v>43</v>
      </c>
    </row>
    <row r="982" spans="1:12">
      <c r="A982">
        <v>573</v>
      </c>
      <c r="B982" t="s">
        <v>408</v>
      </c>
      <c r="C982">
        <v>1</v>
      </c>
      <c r="D982">
        <v>21</v>
      </c>
      <c r="E982">
        <v>10</v>
      </c>
      <c r="F982">
        <v>0</v>
      </c>
      <c r="G982">
        <v>0</v>
      </c>
      <c r="H982">
        <v>544</v>
      </c>
      <c r="I982">
        <v>6</v>
      </c>
      <c r="J982" t="s">
        <v>868</v>
      </c>
      <c r="L982" t="e">
        <f t="shared" si="24"/>
        <v>#N/A</v>
      </c>
    </row>
    <row r="983" spans="1:12">
      <c r="A983">
        <v>2983</v>
      </c>
      <c r="B983" t="s">
        <v>408</v>
      </c>
      <c r="C983">
        <v>1</v>
      </c>
      <c r="D983">
        <v>30</v>
      </c>
      <c r="E983">
        <v>8</v>
      </c>
      <c r="F983">
        <v>0</v>
      </c>
      <c r="G983">
        <v>0</v>
      </c>
      <c r="H983">
        <v>517</v>
      </c>
      <c r="I983">
        <v>5</v>
      </c>
      <c r="J983" t="s">
        <v>685</v>
      </c>
      <c r="L983">
        <f t="shared" si="24"/>
        <v>43</v>
      </c>
    </row>
    <row r="984" spans="1:12">
      <c r="A984">
        <v>4655</v>
      </c>
      <c r="B984" t="s">
        <v>408</v>
      </c>
      <c r="C984">
        <v>1</v>
      </c>
      <c r="D984">
        <v>5</v>
      </c>
      <c r="E984">
        <v>23</v>
      </c>
      <c r="F984">
        <v>0</v>
      </c>
      <c r="G984">
        <v>0</v>
      </c>
      <c r="H984">
        <v>690</v>
      </c>
      <c r="I984">
        <v>9</v>
      </c>
      <c r="J984" t="s">
        <v>906</v>
      </c>
      <c r="L984" t="e">
        <f t="shared" si="24"/>
        <v>#N/A</v>
      </c>
    </row>
    <row r="985" spans="1:12">
      <c r="A985">
        <v>4643</v>
      </c>
      <c r="B985" t="s">
        <v>408</v>
      </c>
      <c r="C985">
        <v>1</v>
      </c>
      <c r="D985">
        <v>9</v>
      </c>
      <c r="E985">
        <v>24</v>
      </c>
      <c r="F985">
        <v>0</v>
      </c>
      <c r="G985">
        <v>0</v>
      </c>
      <c r="H985">
        <v>693</v>
      </c>
      <c r="I985">
        <v>9</v>
      </c>
      <c r="J985" t="s">
        <v>1028</v>
      </c>
      <c r="L985" t="e">
        <f t="shared" si="24"/>
        <v>#N/A</v>
      </c>
    </row>
    <row r="986" spans="1:12">
      <c r="A986">
        <v>1901</v>
      </c>
      <c r="B986" t="s">
        <v>408</v>
      </c>
      <c r="C986">
        <v>1</v>
      </c>
      <c r="D986">
        <v>65</v>
      </c>
      <c r="E986">
        <v>1</v>
      </c>
      <c r="F986">
        <v>0</v>
      </c>
      <c r="G986">
        <v>0</v>
      </c>
      <c r="H986">
        <v>340</v>
      </c>
      <c r="I986">
        <v>1</v>
      </c>
      <c r="J986" t="s">
        <v>451</v>
      </c>
      <c r="L986">
        <f t="shared" si="24"/>
        <v>31</v>
      </c>
    </row>
    <row r="987" spans="1:12">
      <c r="A987">
        <v>6315</v>
      </c>
      <c r="B987" t="s">
        <v>412</v>
      </c>
      <c r="C987">
        <v>1</v>
      </c>
      <c r="D987">
        <v>26</v>
      </c>
      <c r="E987">
        <v>1</v>
      </c>
      <c r="F987">
        <v>0</v>
      </c>
      <c r="G987">
        <v>0</v>
      </c>
      <c r="H987">
        <v>111</v>
      </c>
      <c r="I987">
        <v>1</v>
      </c>
      <c r="J987" t="s">
        <v>511</v>
      </c>
      <c r="L987">
        <f t="shared" si="24"/>
        <v>11</v>
      </c>
    </row>
    <row r="988" spans="1:12">
      <c r="A988">
        <v>1655</v>
      </c>
      <c r="B988" t="s">
        <v>408</v>
      </c>
      <c r="C988">
        <v>1</v>
      </c>
      <c r="D988">
        <v>10</v>
      </c>
      <c r="E988">
        <v>1</v>
      </c>
      <c r="F988">
        <v>0</v>
      </c>
      <c r="G988">
        <v>0</v>
      </c>
      <c r="H988">
        <v>355</v>
      </c>
      <c r="I988">
        <v>3</v>
      </c>
      <c r="J988" t="s">
        <v>838</v>
      </c>
      <c r="L988" t="e">
        <f t="shared" si="24"/>
        <v>#N/A</v>
      </c>
    </row>
    <row r="989" spans="1:12">
      <c r="A989">
        <v>4311</v>
      </c>
      <c r="B989" t="s">
        <v>408</v>
      </c>
      <c r="C989">
        <v>1</v>
      </c>
      <c r="D989">
        <v>2</v>
      </c>
      <c r="E989">
        <v>1</v>
      </c>
      <c r="F989">
        <v>0</v>
      </c>
      <c r="G989">
        <v>0</v>
      </c>
      <c r="H989">
        <v>122</v>
      </c>
      <c r="I989">
        <v>1</v>
      </c>
      <c r="J989" t="s">
        <v>962</v>
      </c>
      <c r="L989" t="e">
        <f t="shared" si="24"/>
        <v>#N/A</v>
      </c>
    </row>
    <row r="990" spans="1:12">
      <c r="A990">
        <v>229</v>
      </c>
      <c r="B990" t="s">
        <v>412</v>
      </c>
      <c r="C990">
        <v>1</v>
      </c>
      <c r="D990">
        <v>6</v>
      </c>
      <c r="E990">
        <v>1</v>
      </c>
      <c r="F990">
        <v>0</v>
      </c>
      <c r="G990">
        <v>0</v>
      </c>
      <c r="H990">
        <v>447</v>
      </c>
      <c r="I990">
        <v>1</v>
      </c>
      <c r="J990" t="s">
        <v>416</v>
      </c>
      <c r="L990" t="e">
        <f t="shared" si="24"/>
        <v>#N/A</v>
      </c>
    </row>
    <row r="991" spans="1:12">
      <c r="A991">
        <v>659</v>
      </c>
      <c r="B991" t="s">
        <v>408</v>
      </c>
      <c r="C991">
        <v>1</v>
      </c>
      <c r="D991">
        <v>46</v>
      </c>
      <c r="E991">
        <v>2</v>
      </c>
      <c r="F991">
        <v>0</v>
      </c>
      <c r="G991">
        <v>0</v>
      </c>
      <c r="H991">
        <v>438</v>
      </c>
      <c r="I991">
        <v>1</v>
      </c>
      <c r="J991" t="s">
        <v>703</v>
      </c>
      <c r="L991">
        <f t="shared" si="24"/>
        <v>21</v>
      </c>
    </row>
    <row r="992" spans="1:12">
      <c r="A992">
        <v>1987</v>
      </c>
      <c r="B992" t="s">
        <v>408</v>
      </c>
      <c r="C992">
        <v>1</v>
      </c>
      <c r="D992">
        <v>7</v>
      </c>
      <c r="E992">
        <v>1</v>
      </c>
      <c r="F992">
        <v>0</v>
      </c>
      <c r="G992">
        <v>0</v>
      </c>
      <c r="H992">
        <v>589</v>
      </c>
      <c r="I992">
        <v>2</v>
      </c>
      <c r="J992" t="s">
        <v>996</v>
      </c>
      <c r="L992" t="e">
        <f t="shared" si="24"/>
        <v>#N/A</v>
      </c>
    </row>
    <row r="993" spans="1:12">
      <c r="A993">
        <v>327</v>
      </c>
      <c r="B993" t="s">
        <v>408</v>
      </c>
      <c r="C993">
        <v>2</v>
      </c>
      <c r="D993">
        <v>3</v>
      </c>
      <c r="E993">
        <v>4</v>
      </c>
      <c r="F993">
        <v>0</v>
      </c>
      <c r="G993">
        <v>0</v>
      </c>
      <c r="H993">
        <v>434</v>
      </c>
      <c r="I993">
        <v>2</v>
      </c>
      <c r="J993" t="s">
        <v>558</v>
      </c>
      <c r="L993" t="e">
        <f t="shared" si="24"/>
        <v>#N/A</v>
      </c>
    </row>
    <row r="994" spans="1:12">
      <c r="A994">
        <v>364</v>
      </c>
      <c r="B994" t="s">
        <v>408</v>
      </c>
      <c r="C994">
        <v>1</v>
      </c>
      <c r="D994">
        <v>4</v>
      </c>
      <c r="E994">
        <v>10</v>
      </c>
      <c r="F994">
        <v>0</v>
      </c>
      <c r="G994">
        <v>0</v>
      </c>
      <c r="H994">
        <v>475</v>
      </c>
      <c r="I994">
        <v>5</v>
      </c>
      <c r="J994" t="s">
        <v>939</v>
      </c>
      <c r="L994" t="e">
        <f t="shared" si="24"/>
        <v>#N/A</v>
      </c>
    </row>
    <row r="995" spans="1:12">
      <c r="A995">
        <v>905</v>
      </c>
      <c r="B995" t="s">
        <v>408</v>
      </c>
      <c r="C995">
        <v>1</v>
      </c>
      <c r="D995">
        <v>2</v>
      </c>
      <c r="E995">
        <v>1</v>
      </c>
      <c r="F995">
        <v>0</v>
      </c>
      <c r="G995">
        <v>0</v>
      </c>
      <c r="H995">
        <v>430</v>
      </c>
      <c r="I995">
        <v>1</v>
      </c>
      <c r="J995" t="s">
        <v>267</v>
      </c>
      <c r="L995" t="e">
        <f t="shared" si="24"/>
        <v>#N/A</v>
      </c>
    </row>
    <row r="996" spans="1:12">
      <c r="A996">
        <v>1692</v>
      </c>
      <c r="B996" t="s">
        <v>408</v>
      </c>
      <c r="C996">
        <v>1</v>
      </c>
      <c r="D996">
        <v>15</v>
      </c>
      <c r="E996">
        <v>1</v>
      </c>
      <c r="F996">
        <v>0</v>
      </c>
      <c r="G996">
        <v>0</v>
      </c>
      <c r="H996">
        <v>339</v>
      </c>
      <c r="I996">
        <v>1</v>
      </c>
      <c r="J996" t="s">
        <v>462</v>
      </c>
      <c r="L996" t="e">
        <f t="shared" si="24"/>
        <v>#N/A</v>
      </c>
    </row>
    <row r="997" spans="1:12">
      <c r="A997">
        <v>2688</v>
      </c>
      <c r="B997" t="s">
        <v>408</v>
      </c>
      <c r="C997">
        <v>5</v>
      </c>
      <c r="D997">
        <v>71</v>
      </c>
      <c r="E997">
        <v>28</v>
      </c>
      <c r="F997">
        <v>4</v>
      </c>
      <c r="G997">
        <v>0</v>
      </c>
      <c r="H997">
        <v>534</v>
      </c>
      <c r="I997">
        <v>8</v>
      </c>
      <c r="J997" t="s">
        <v>662</v>
      </c>
      <c r="L997">
        <f t="shared" si="24"/>
        <v>52</v>
      </c>
    </row>
    <row r="998" spans="1:12">
      <c r="A998">
        <v>3315</v>
      </c>
      <c r="B998" t="s">
        <v>408</v>
      </c>
      <c r="C998">
        <v>1</v>
      </c>
      <c r="D998">
        <v>50</v>
      </c>
      <c r="E998">
        <v>8</v>
      </c>
      <c r="F998">
        <v>0</v>
      </c>
      <c r="G998">
        <v>0</v>
      </c>
      <c r="H998">
        <v>374</v>
      </c>
      <c r="I998">
        <v>5</v>
      </c>
      <c r="J998" t="s">
        <v>440</v>
      </c>
      <c r="L998">
        <f t="shared" si="24"/>
        <v>16</v>
      </c>
    </row>
    <row r="999" spans="1:12">
      <c r="A999">
        <v>3229</v>
      </c>
      <c r="B999" t="s">
        <v>408</v>
      </c>
      <c r="C999">
        <v>2</v>
      </c>
      <c r="D999">
        <v>20</v>
      </c>
      <c r="E999">
        <v>4</v>
      </c>
      <c r="F999">
        <v>0</v>
      </c>
      <c r="G999">
        <v>0</v>
      </c>
      <c r="H999">
        <v>350</v>
      </c>
      <c r="I999">
        <v>4</v>
      </c>
      <c r="J999" t="s">
        <v>713</v>
      </c>
      <c r="L999" t="e">
        <f t="shared" si="24"/>
        <v>#N/A</v>
      </c>
    </row>
    <row r="1000" spans="1:12">
      <c r="A1000">
        <v>3561</v>
      </c>
      <c r="B1000" t="s">
        <v>408</v>
      </c>
      <c r="C1000">
        <v>1</v>
      </c>
      <c r="D1000">
        <v>60</v>
      </c>
      <c r="E1000">
        <v>0</v>
      </c>
      <c r="F1000">
        <v>1</v>
      </c>
      <c r="G1000">
        <v>0</v>
      </c>
      <c r="H1000">
        <v>316</v>
      </c>
      <c r="I1000">
        <v>1</v>
      </c>
      <c r="J1000" t="s">
        <v>467</v>
      </c>
      <c r="L1000">
        <f t="shared" si="24"/>
        <v>51</v>
      </c>
    </row>
    <row r="1001" spans="1:12">
      <c r="A1001">
        <v>6278</v>
      </c>
      <c r="B1001" t="s">
        <v>408</v>
      </c>
      <c r="C1001">
        <v>2</v>
      </c>
      <c r="D1001">
        <v>30</v>
      </c>
      <c r="E1001">
        <v>2</v>
      </c>
      <c r="F1001">
        <v>0</v>
      </c>
      <c r="G1001">
        <v>0</v>
      </c>
      <c r="H1001">
        <v>621</v>
      </c>
      <c r="I1001">
        <v>2</v>
      </c>
      <c r="J1001" t="s">
        <v>861</v>
      </c>
      <c r="L1001">
        <f t="shared" si="24"/>
        <v>56</v>
      </c>
    </row>
    <row r="1002" spans="1:12">
      <c r="A1002">
        <v>32</v>
      </c>
      <c r="B1002" t="s">
        <v>390</v>
      </c>
      <c r="C1002">
        <v>1</v>
      </c>
      <c r="D1002">
        <v>22</v>
      </c>
      <c r="E1002">
        <v>1</v>
      </c>
      <c r="F1002">
        <v>0</v>
      </c>
      <c r="G1002">
        <v>0</v>
      </c>
      <c r="H1002">
        <v>446</v>
      </c>
      <c r="I1002">
        <v>2</v>
      </c>
      <c r="J1002" t="s">
        <v>470</v>
      </c>
      <c r="L1002">
        <f t="shared" si="24"/>
        <v>22</v>
      </c>
    </row>
    <row r="1003" spans="1:12">
      <c r="A1003">
        <v>3916</v>
      </c>
      <c r="B1003" t="s">
        <v>408</v>
      </c>
      <c r="C1003">
        <v>1</v>
      </c>
      <c r="D1003">
        <v>9</v>
      </c>
      <c r="E1003">
        <v>1</v>
      </c>
      <c r="F1003">
        <v>0</v>
      </c>
      <c r="G1003">
        <v>0</v>
      </c>
      <c r="H1003">
        <v>102</v>
      </c>
      <c r="I1003">
        <v>1</v>
      </c>
      <c r="J1003" t="s">
        <v>810</v>
      </c>
      <c r="L1003" t="e">
        <f t="shared" si="24"/>
        <v>#N/A</v>
      </c>
    </row>
    <row r="1004" spans="1:12">
      <c r="A1004">
        <v>2926</v>
      </c>
      <c r="B1004" t="s">
        <v>408</v>
      </c>
      <c r="C1004">
        <v>2</v>
      </c>
      <c r="D1004">
        <v>9</v>
      </c>
      <c r="E1004">
        <v>10</v>
      </c>
      <c r="F1004">
        <v>0</v>
      </c>
      <c r="G1004">
        <v>0</v>
      </c>
      <c r="H1004">
        <v>546</v>
      </c>
      <c r="I1004">
        <v>4</v>
      </c>
      <c r="J1004" t="s">
        <v>654</v>
      </c>
      <c r="L1004" t="e">
        <f t="shared" si="24"/>
        <v>#N/A</v>
      </c>
    </row>
    <row r="1005" spans="1:12">
      <c r="A1005">
        <v>1260</v>
      </c>
      <c r="B1005" t="s">
        <v>408</v>
      </c>
      <c r="C1005">
        <v>1</v>
      </c>
      <c r="D1005">
        <v>22</v>
      </c>
      <c r="E1005">
        <v>8</v>
      </c>
      <c r="F1005">
        <v>0</v>
      </c>
      <c r="G1005">
        <v>0</v>
      </c>
      <c r="H1005">
        <v>501</v>
      </c>
      <c r="I1005">
        <v>4</v>
      </c>
      <c r="J1005" t="s">
        <v>918</v>
      </c>
      <c r="L1005">
        <f t="shared" si="24"/>
        <v>35</v>
      </c>
    </row>
    <row r="1006" spans="1:12">
      <c r="A1006">
        <v>1254</v>
      </c>
      <c r="B1006" t="s">
        <v>408</v>
      </c>
      <c r="C1006">
        <v>1</v>
      </c>
      <c r="D1006">
        <v>11</v>
      </c>
      <c r="E1006">
        <v>13</v>
      </c>
      <c r="F1006">
        <v>0</v>
      </c>
      <c r="G1006">
        <v>0</v>
      </c>
      <c r="H1006">
        <v>501</v>
      </c>
      <c r="I1006">
        <v>5</v>
      </c>
      <c r="J1006" t="s">
        <v>918</v>
      </c>
      <c r="L1006">
        <f t="shared" si="24"/>
        <v>35</v>
      </c>
    </row>
    <row r="1007" spans="1:12">
      <c r="A1007">
        <v>513</v>
      </c>
      <c r="B1007" t="s">
        <v>408</v>
      </c>
      <c r="C1007">
        <v>2</v>
      </c>
      <c r="D1007">
        <v>13</v>
      </c>
      <c r="E1007">
        <v>2</v>
      </c>
      <c r="F1007">
        <v>0</v>
      </c>
      <c r="G1007">
        <v>0</v>
      </c>
      <c r="H1007">
        <v>440</v>
      </c>
      <c r="I1007">
        <v>1</v>
      </c>
      <c r="J1007" t="s">
        <v>812</v>
      </c>
      <c r="L1007">
        <f t="shared" si="24"/>
        <v>22</v>
      </c>
    </row>
    <row r="1008" spans="1:12">
      <c r="A1008">
        <v>667</v>
      </c>
      <c r="B1008" t="s">
        <v>408</v>
      </c>
      <c r="C1008">
        <v>2</v>
      </c>
      <c r="D1008">
        <v>10</v>
      </c>
      <c r="E1008">
        <v>2</v>
      </c>
      <c r="F1008">
        <v>0</v>
      </c>
      <c r="G1008">
        <v>0</v>
      </c>
      <c r="H1008">
        <v>441</v>
      </c>
      <c r="I1008">
        <v>1</v>
      </c>
      <c r="J1008" t="s">
        <v>568</v>
      </c>
      <c r="L1008" t="e">
        <f t="shared" si="24"/>
        <v>#N/A</v>
      </c>
    </row>
    <row r="1009" spans="1:12">
      <c r="A1009">
        <v>4503</v>
      </c>
      <c r="B1009" t="s">
        <v>408</v>
      </c>
      <c r="C1009">
        <v>2</v>
      </c>
      <c r="D1009">
        <v>23</v>
      </c>
      <c r="E1009">
        <v>2</v>
      </c>
      <c r="F1009">
        <v>0</v>
      </c>
      <c r="G1009">
        <v>0</v>
      </c>
      <c r="H1009">
        <v>112</v>
      </c>
      <c r="I1009">
        <v>1</v>
      </c>
      <c r="J1009" t="s">
        <v>817</v>
      </c>
      <c r="L1009" t="e">
        <f t="shared" si="24"/>
        <v>#N/A</v>
      </c>
    </row>
    <row r="1010" spans="1:12">
      <c r="A1010">
        <v>2333</v>
      </c>
      <c r="B1010" t="s">
        <v>408</v>
      </c>
      <c r="C1010">
        <v>1</v>
      </c>
      <c r="D1010">
        <v>24</v>
      </c>
      <c r="E1010">
        <v>1</v>
      </c>
      <c r="F1010">
        <v>0</v>
      </c>
      <c r="G1010">
        <v>0</v>
      </c>
      <c r="H1010">
        <v>364</v>
      </c>
      <c r="I1010">
        <v>1</v>
      </c>
      <c r="J1010" t="s">
        <v>785</v>
      </c>
      <c r="L1010" t="e">
        <f t="shared" si="24"/>
        <v>#N/A</v>
      </c>
    </row>
    <row r="1011" spans="1:12">
      <c r="A1011">
        <v>5831</v>
      </c>
      <c r="B1011" t="s">
        <v>408</v>
      </c>
      <c r="C1011">
        <v>2</v>
      </c>
      <c r="D1011">
        <v>3</v>
      </c>
      <c r="E1011">
        <v>2</v>
      </c>
      <c r="F1011">
        <v>0</v>
      </c>
      <c r="G1011">
        <v>0</v>
      </c>
      <c r="H1011">
        <v>221</v>
      </c>
      <c r="I1011">
        <v>2</v>
      </c>
      <c r="J1011" t="s">
        <v>972</v>
      </c>
      <c r="L1011" t="e">
        <f t="shared" si="24"/>
        <v>#N/A</v>
      </c>
    </row>
    <row r="1012" spans="1:12">
      <c r="A1012">
        <v>4254</v>
      </c>
      <c r="B1012" t="s">
        <v>1060</v>
      </c>
      <c r="C1012" t="s">
        <v>408</v>
      </c>
      <c r="D1012">
        <v>8</v>
      </c>
      <c r="E1012">
        <v>1</v>
      </c>
      <c r="F1012">
        <v>0</v>
      </c>
      <c r="G1012">
        <v>0</v>
      </c>
      <c r="H1012">
        <v>111</v>
      </c>
      <c r="I1012" t="s">
        <v>408</v>
      </c>
      <c r="J1012" t="s">
        <v>511</v>
      </c>
      <c r="L1012">
        <f t="shared" si="24"/>
        <v>11</v>
      </c>
    </row>
    <row r="1013" spans="1:12">
      <c r="A1013">
        <v>4497</v>
      </c>
      <c r="B1013" t="s">
        <v>408</v>
      </c>
      <c r="C1013">
        <v>1</v>
      </c>
      <c r="D1013">
        <v>16</v>
      </c>
      <c r="E1013">
        <v>1</v>
      </c>
      <c r="F1013">
        <v>0</v>
      </c>
      <c r="G1013">
        <v>0</v>
      </c>
      <c r="H1013">
        <v>111</v>
      </c>
      <c r="I1013">
        <v>1</v>
      </c>
      <c r="J1013" t="s">
        <v>511</v>
      </c>
      <c r="L1013">
        <f t="shared" si="24"/>
        <v>11</v>
      </c>
    </row>
    <row r="1014" spans="1:12">
      <c r="A1014">
        <v>6418</v>
      </c>
      <c r="B1014" t="s">
        <v>412</v>
      </c>
      <c r="C1014">
        <v>1</v>
      </c>
      <c r="D1014">
        <v>5</v>
      </c>
      <c r="E1014">
        <v>1</v>
      </c>
      <c r="F1014">
        <v>0</v>
      </c>
      <c r="G1014">
        <v>0</v>
      </c>
      <c r="H1014">
        <v>435</v>
      </c>
      <c r="I1014">
        <v>1</v>
      </c>
      <c r="J1014" t="s">
        <v>850</v>
      </c>
      <c r="L1014" t="e">
        <f t="shared" si="24"/>
        <v>#N/A</v>
      </c>
    </row>
    <row r="1015" spans="1:12">
      <c r="A1015">
        <v>3175</v>
      </c>
      <c r="B1015" t="s">
        <v>408</v>
      </c>
      <c r="C1015">
        <v>1</v>
      </c>
      <c r="D1015">
        <v>24</v>
      </c>
      <c r="E1015">
        <v>1</v>
      </c>
      <c r="F1015">
        <v>0</v>
      </c>
      <c r="G1015">
        <v>0</v>
      </c>
      <c r="H1015">
        <v>310</v>
      </c>
      <c r="I1015">
        <v>2</v>
      </c>
      <c r="J1015" t="s">
        <v>421</v>
      </c>
      <c r="L1015">
        <f t="shared" si="24"/>
        <v>16</v>
      </c>
    </row>
    <row r="1016" spans="1:12">
      <c r="A1016">
        <v>3169</v>
      </c>
      <c r="B1016" t="s">
        <v>408</v>
      </c>
      <c r="C1016">
        <v>2</v>
      </c>
      <c r="D1016">
        <v>13</v>
      </c>
      <c r="E1016">
        <v>28</v>
      </c>
      <c r="F1016">
        <v>0</v>
      </c>
      <c r="G1016">
        <v>0</v>
      </c>
      <c r="H1016">
        <v>335</v>
      </c>
      <c r="I1016">
        <v>7</v>
      </c>
      <c r="J1016" t="s">
        <v>720</v>
      </c>
      <c r="L1016" t="e">
        <f t="shared" si="24"/>
        <v>#N/A</v>
      </c>
    </row>
    <row r="1017" spans="1:12">
      <c r="A1017">
        <v>6175</v>
      </c>
      <c r="B1017" t="s">
        <v>408</v>
      </c>
      <c r="C1017">
        <v>1</v>
      </c>
      <c r="D1017">
        <v>10</v>
      </c>
      <c r="E1017">
        <v>16</v>
      </c>
      <c r="F1017">
        <v>0</v>
      </c>
      <c r="G1017">
        <v>0</v>
      </c>
      <c r="H1017">
        <v>250</v>
      </c>
      <c r="I1017">
        <v>6</v>
      </c>
      <c r="J1017" t="s">
        <v>670</v>
      </c>
      <c r="L1017" t="e">
        <f t="shared" si="24"/>
        <v>#N/A</v>
      </c>
    </row>
    <row r="1018" spans="1:12">
      <c r="A1018">
        <v>916</v>
      </c>
      <c r="B1018" t="s">
        <v>865</v>
      </c>
      <c r="C1018">
        <v>1</v>
      </c>
      <c r="D1018">
        <v>89</v>
      </c>
      <c r="E1018">
        <v>0</v>
      </c>
      <c r="F1018">
        <v>1</v>
      </c>
      <c r="G1018">
        <v>0</v>
      </c>
      <c r="H1018">
        <v>420</v>
      </c>
      <c r="I1018">
        <v>2</v>
      </c>
      <c r="J1018" t="s">
        <v>435</v>
      </c>
      <c r="L1018">
        <f t="shared" si="24"/>
        <v>21</v>
      </c>
    </row>
    <row r="1019" spans="1:12">
      <c r="A1019">
        <v>1841</v>
      </c>
      <c r="B1019" t="s">
        <v>390</v>
      </c>
      <c r="C1019">
        <v>1</v>
      </c>
      <c r="D1019">
        <v>2</v>
      </c>
      <c r="E1019">
        <v>1</v>
      </c>
      <c r="F1019">
        <v>0</v>
      </c>
      <c r="G1019">
        <v>0</v>
      </c>
      <c r="H1019">
        <v>346</v>
      </c>
      <c r="I1019">
        <v>2</v>
      </c>
      <c r="J1019" t="s">
        <v>614</v>
      </c>
      <c r="L1019" t="e">
        <f t="shared" si="24"/>
        <v>#N/A</v>
      </c>
    </row>
    <row r="1020" spans="1:12">
      <c r="A1020">
        <v>2588</v>
      </c>
      <c r="B1020" t="s">
        <v>871</v>
      </c>
      <c r="C1020">
        <v>1</v>
      </c>
      <c r="D1020">
        <v>7</v>
      </c>
      <c r="E1020">
        <v>1</v>
      </c>
      <c r="F1020">
        <v>0</v>
      </c>
      <c r="G1020">
        <v>0</v>
      </c>
      <c r="H1020">
        <v>358</v>
      </c>
      <c r="I1020">
        <v>1</v>
      </c>
      <c r="J1020" t="s">
        <v>716</v>
      </c>
      <c r="L1020" t="e">
        <f t="shared" si="24"/>
        <v>#N/A</v>
      </c>
    </row>
    <row r="1021" spans="1:12">
      <c r="A1021">
        <v>5582</v>
      </c>
      <c r="B1021" t="s">
        <v>408</v>
      </c>
      <c r="C1021">
        <v>2</v>
      </c>
      <c r="D1021">
        <v>6</v>
      </c>
      <c r="E1021">
        <v>2</v>
      </c>
      <c r="F1021">
        <v>0</v>
      </c>
      <c r="G1021">
        <v>0</v>
      </c>
      <c r="H1021">
        <v>359</v>
      </c>
      <c r="I1021">
        <v>2</v>
      </c>
      <c r="J1021" t="s">
        <v>762</v>
      </c>
      <c r="L1021" t="e">
        <f t="shared" si="24"/>
        <v>#N/A</v>
      </c>
    </row>
    <row r="1022" spans="1:12">
      <c r="A1022">
        <v>6169</v>
      </c>
      <c r="B1022" t="s">
        <v>408</v>
      </c>
      <c r="C1022">
        <v>1</v>
      </c>
      <c r="D1022">
        <v>25</v>
      </c>
      <c r="E1022">
        <v>11</v>
      </c>
      <c r="F1022">
        <v>0</v>
      </c>
      <c r="G1022">
        <v>0</v>
      </c>
      <c r="H1022">
        <v>270</v>
      </c>
      <c r="I1022">
        <v>6</v>
      </c>
      <c r="J1022" t="s">
        <v>491</v>
      </c>
      <c r="L1022" t="e">
        <f t="shared" si="24"/>
        <v>#N/A</v>
      </c>
    </row>
    <row r="1023" spans="1:12">
      <c r="A1023">
        <v>4841</v>
      </c>
      <c r="B1023" t="s">
        <v>408</v>
      </c>
      <c r="C1023">
        <v>2</v>
      </c>
      <c r="D1023">
        <v>3</v>
      </c>
      <c r="E1023">
        <v>16</v>
      </c>
      <c r="F1023">
        <v>0</v>
      </c>
      <c r="G1023">
        <v>0</v>
      </c>
      <c r="H1023">
        <v>675</v>
      </c>
      <c r="I1023">
        <v>4</v>
      </c>
      <c r="J1023" t="s">
        <v>1059</v>
      </c>
      <c r="L1023" t="e">
        <f t="shared" si="24"/>
        <v>#N/A</v>
      </c>
    </row>
    <row r="1024" spans="1:12">
      <c r="A1024">
        <v>6424</v>
      </c>
      <c r="B1024" t="s">
        <v>412</v>
      </c>
      <c r="C1024">
        <v>2</v>
      </c>
      <c r="D1024">
        <v>25</v>
      </c>
      <c r="E1024">
        <v>2</v>
      </c>
      <c r="F1024">
        <v>0</v>
      </c>
      <c r="G1024">
        <v>0</v>
      </c>
      <c r="H1024">
        <v>446</v>
      </c>
      <c r="I1024">
        <v>1</v>
      </c>
      <c r="J1024" t="s">
        <v>470</v>
      </c>
      <c r="L1024">
        <f t="shared" si="24"/>
        <v>22</v>
      </c>
    </row>
    <row r="1025" spans="1:12">
      <c r="A1025">
        <v>1005</v>
      </c>
      <c r="B1025" t="s">
        <v>871</v>
      </c>
      <c r="C1025">
        <v>1</v>
      </c>
      <c r="D1025">
        <v>16</v>
      </c>
      <c r="E1025">
        <v>1</v>
      </c>
      <c r="F1025">
        <v>0</v>
      </c>
      <c r="G1025">
        <v>0</v>
      </c>
      <c r="H1025">
        <v>345</v>
      </c>
      <c r="I1025">
        <v>2</v>
      </c>
      <c r="J1025" t="s">
        <v>619</v>
      </c>
      <c r="L1025" t="e">
        <f t="shared" si="24"/>
        <v>#N/A</v>
      </c>
    </row>
    <row r="1026" spans="1:12">
      <c r="A1026">
        <v>2582</v>
      </c>
      <c r="B1026" t="s">
        <v>408</v>
      </c>
      <c r="C1026">
        <v>1</v>
      </c>
      <c r="D1026">
        <v>4</v>
      </c>
      <c r="E1026">
        <v>1</v>
      </c>
      <c r="F1026">
        <v>0</v>
      </c>
      <c r="G1026">
        <v>0</v>
      </c>
      <c r="H1026">
        <v>349</v>
      </c>
      <c r="I1026">
        <v>2</v>
      </c>
      <c r="J1026" t="s">
        <v>1008</v>
      </c>
      <c r="L1026" t="e">
        <f t="shared" si="24"/>
        <v>#N/A</v>
      </c>
    </row>
    <row r="1027" spans="1:12">
      <c r="A1027">
        <v>619</v>
      </c>
      <c r="B1027" t="s">
        <v>408</v>
      </c>
      <c r="C1027">
        <v>1</v>
      </c>
      <c r="D1027">
        <v>5</v>
      </c>
      <c r="E1027">
        <v>4</v>
      </c>
      <c r="F1027">
        <v>0</v>
      </c>
      <c r="G1027">
        <v>0</v>
      </c>
      <c r="H1027">
        <v>516</v>
      </c>
      <c r="I1027">
        <v>2</v>
      </c>
      <c r="J1027" t="s">
        <v>591</v>
      </c>
      <c r="L1027" t="e">
        <f t="shared" si="24"/>
        <v>#N/A</v>
      </c>
    </row>
    <row r="1028" spans="1:12">
      <c r="A1028">
        <v>3613</v>
      </c>
      <c r="B1028" t="s">
        <v>408</v>
      </c>
      <c r="C1028">
        <v>1</v>
      </c>
      <c r="D1028">
        <v>1</v>
      </c>
      <c r="E1028">
        <v>1</v>
      </c>
      <c r="F1028">
        <v>0</v>
      </c>
      <c r="G1028">
        <v>0</v>
      </c>
      <c r="H1028">
        <v>567</v>
      </c>
      <c r="I1028">
        <v>2</v>
      </c>
      <c r="J1028" t="s">
        <v>935</v>
      </c>
      <c r="L1028" t="e">
        <f t="shared" ref="L1028:L1091" si="25">VLOOKUP($J1028,$AA$3:$AB$127,2,FALSE)</f>
        <v>#N/A</v>
      </c>
    </row>
    <row r="1029" spans="1:12">
      <c r="A1029">
        <v>613</v>
      </c>
      <c r="B1029" t="s">
        <v>408</v>
      </c>
      <c r="C1029">
        <v>3</v>
      </c>
      <c r="D1029">
        <v>55</v>
      </c>
      <c r="E1029">
        <v>0</v>
      </c>
      <c r="F1029">
        <v>6</v>
      </c>
      <c r="G1029">
        <v>0</v>
      </c>
      <c r="H1029">
        <v>533</v>
      </c>
      <c r="I1029">
        <v>2</v>
      </c>
      <c r="J1029" t="s">
        <v>637</v>
      </c>
      <c r="L1029">
        <f t="shared" si="25"/>
        <v>35</v>
      </c>
    </row>
    <row r="1030" spans="1:12">
      <c r="A1030">
        <v>1160</v>
      </c>
      <c r="B1030" t="s">
        <v>408</v>
      </c>
      <c r="C1030">
        <v>1</v>
      </c>
      <c r="D1030">
        <v>7</v>
      </c>
      <c r="E1030">
        <v>20</v>
      </c>
      <c r="F1030">
        <v>0</v>
      </c>
      <c r="G1030">
        <v>0</v>
      </c>
      <c r="H1030">
        <v>307</v>
      </c>
      <c r="I1030">
        <v>4</v>
      </c>
      <c r="J1030" t="s">
        <v>695</v>
      </c>
      <c r="L1030" t="e">
        <f t="shared" si="25"/>
        <v>#N/A</v>
      </c>
    </row>
    <row r="1031" spans="1:12">
      <c r="A1031">
        <v>275</v>
      </c>
      <c r="B1031" t="s">
        <v>408</v>
      </c>
      <c r="C1031">
        <v>1</v>
      </c>
      <c r="D1031">
        <v>6</v>
      </c>
      <c r="E1031">
        <v>7</v>
      </c>
      <c r="F1031">
        <v>0</v>
      </c>
      <c r="G1031">
        <v>0</v>
      </c>
      <c r="H1031">
        <v>470</v>
      </c>
      <c r="I1031">
        <v>4</v>
      </c>
      <c r="J1031" t="s">
        <v>898</v>
      </c>
      <c r="L1031" t="e">
        <f t="shared" si="25"/>
        <v>#N/A</v>
      </c>
    </row>
    <row r="1032" spans="1:12">
      <c r="A1032">
        <v>1646</v>
      </c>
      <c r="B1032" t="s">
        <v>408</v>
      </c>
      <c r="C1032">
        <v>1</v>
      </c>
      <c r="D1032">
        <v>12</v>
      </c>
      <c r="E1032">
        <v>2</v>
      </c>
      <c r="F1032">
        <v>0</v>
      </c>
      <c r="G1032">
        <v>0</v>
      </c>
      <c r="H1032">
        <v>715</v>
      </c>
      <c r="I1032">
        <v>3</v>
      </c>
      <c r="J1032" t="s">
        <v>1032</v>
      </c>
      <c r="L1032" t="e">
        <f t="shared" si="25"/>
        <v>#N/A</v>
      </c>
    </row>
    <row r="1033" spans="1:12">
      <c r="A1033">
        <v>4154</v>
      </c>
      <c r="B1033" t="s">
        <v>1044</v>
      </c>
      <c r="C1033">
        <v>1</v>
      </c>
      <c r="D1033">
        <v>27</v>
      </c>
      <c r="E1033">
        <v>1</v>
      </c>
      <c r="F1033">
        <v>0</v>
      </c>
      <c r="G1033">
        <v>0</v>
      </c>
      <c r="H1033">
        <v>118</v>
      </c>
      <c r="I1033">
        <v>1</v>
      </c>
      <c r="J1033" t="s">
        <v>612</v>
      </c>
      <c r="L1033">
        <f t="shared" si="25"/>
        <v>11</v>
      </c>
    </row>
    <row r="1034" spans="1:12">
      <c r="A1034">
        <v>4603</v>
      </c>
      <c r="B1034" t="s">
        <v>408</v>
      </c>
      <c r="C1034">
        <v>1</v>
      </c>
      <c r="D1034">
        <v>3</v>
      </c>
      <c r="E1034">
        <v>30</v>
      </c>
      <c r="F1034">
        <v>0</v>
      </c>
      <c r="G1034">
        <v>0</v>
      </c>
      <c r="H1034">
        <v>689</v>
      </c>
      <c r="I1034">
        <v>9</v>
      </c>
      <c r="J1034" t="s">
        <v>743</v>
      </c>
      <c r="L1034" t="e">
        <f t="shared" si="25"/>
        <v>#N/A</v>
      </c>
    </row>
    <row r="1035" spans="1:12">
      <c r="A1035">
        <v>3816</v>
      </c>
      <c r="B1035" t="s">
        <v>408</v>
      </c>
      <c r="C1035">
        <v>1</v>
      </c>
      <c r="D1035">
        <v>7</v>
      </c>
      <c r="E1035">
        <v>1</v>
      </c>
      <c r="F1035">
        <v>0</v>
      </c>
      <c r="G1035">
        <v>0</v>
      </c>
      <c r="H1035">
        <v>125</v>
      </c>
      <c r="I1035">
        <v>1</v>
      </c>
      <c r="J1035" t="s">
        <v>870</v>
      </c>
      <c r="L1035" t="e">
        <f t="shared" si="25"/>
        <v>#N/A</v>
      </c>
    </row>
    <row r="1036" spans="1:12">
      <c r="A1036">
        <v>3810</v>
      </c>
      <c r="B1036" t="s">
        <v>408</v>
      </c>
      <c r="C1036">
        <v>1</v>
      </c>
      <c r="D1036">
        <v>6</v>
      </c>
      <c r="E1036">
        <v>1</v>
      </c>
      <c r="F1036">
        <v>0</v>
      </c>
      <c r="G1036">
        <v>0</v>
      </c>
      <c r="H1036">
        <v>116</v>
      </c>
      <c r="I1036">
        <v>1</v>
      </c>
      <c r="J1036" t="s">
        <v>928</v>
      </c>
      <c r="L1036" t="e">
        <f t="shared" si="25"/>
        <v>#N/A</v>
      </c>
    </row>
    <row r="1037" spans="1:12">
      <c r="A1037">
        <v>3275</v>
      </c>
      <c r="B1037" t="s">
        <v>408</v>
      </c>
      <c r="C1037">
        <v>1</v>
      </c>
      <c r="D1037">
        <v>11</v>
      </c>
      <c r="E1037">
        <v>7</v>
      </c>
      <c r="F1037">
        <v>0</v>
      </c>
      <c r="G1037">
        <v>0</v>
      </c>
      <c r="H1037">
        <v>160</v>
      </c>
      <c r="I1037">
        <v>4</v>
      </c>
      <c r="J1037" t="s">
        <v>892</v>
      </c>
      <c r="L1037" t="e">
        <f t="shared" si="25"/>
        <v>#N/A</v>
      </c>
    </row>
    <row r="1038" spans="1:12">
      <c r="A1038">
        <v>318</v>
      </c>
      <c r="B1038" t="s">
        <v>390</v>
      </c>
      <c r="C1038">
        <v>2</v>
      </c>
      <c r="D1038">
        <v>15</v>
      </c>
      <c r="E1038">
        <v>3</v>
      </c>
      <c r="F1038">
        <v>0</v>
      </c>
      <c r="G1038">
        <v>0</v>
      </c>
      <c r="H1038">
        <v>436</v>
      </c>
      <c r="I1038">
        <v>2</v>
      </c>
      <c r="J1038" t="s">
        <v>725</v>
      </c>
      <c r="L1038" t="e">
        <f t="shared" si="25"/>
        <v>#N/A</v>
      </c>
    </row>
    <row r="1039" spans="1:12">
      <c r="A1039">
        <v>1603</v>
      </c>
      <c r="B1039" t="s">
        <v>408</v>
      </c>
      <c r="C1039">
        <v>1</v>
      </c>
      <c r="D1039">
        <v>33</v>
      </c>
      <c r="E1039">
        <v>1</v>
      </c>
      <c r="F1039">
        <v>0</v>
      </c>
      <c r="G1039">
        <v>0</v>
      </c>
      <c r="H1039">
        <v>302</v>
      </c>
      <c r="I1039">
        <v>1</v>
      </c>
      <c r="J1039" t="s">
        <v>423</v>
      </c>
      <c r="L1039">
        <f t="shared" si="25"/>
        <v>32</v>
      </c>
    </row>
    <row r="1040" spans="1:12">
      <c r="A1040">
        <v>2488</v>
      </c>
      <c r="B1040" t="s">
        <v>408</v>
      </c>
      <c r="C1040">
        <v>1</v>
      </c>
      <c r="D1040">
        <v>50</v>
      </c>
      <c r="E1040">
        <v>1</v>
      </c>
      <c r="F1040">
        <v>0</v>
      </c>
      <c r="G1040">
        <v>0</v>
      </c>
      <c r="H1040">
        <v>302</v>
      </c>
      <c r="I1040">
        <v>1</v>
      </c>
      <c r="J1040" t="s">
        <v>423</v>
      </c>
      <c r="L1040">
        <f t="shared" si="25"/>
        <v>32</v>
      </c>
    </row>
    <row r="1041" spans="1:12">
      <c r="A1041">
        <v>2482</v>
      </c>
      <c r="B1041" t="s">
        <v>408</v>
      </c>
      <c r="C1041">
        <v>1</v>
      </c>
      <c r="D1041">
        <v>22</v>
      </c>
      <c r="E1041">
        <v>1</v>
      </c>
      <c r="F1041">
        <v>0</v>
      </c>
      <c r="G1041">
        <v>0</v>
      </c>
      <c r="H1041">
        <v>358</v>
      </c>
      <c r="I1041">
        <v>1</v>
      </c>
      <c r="J1041" t="s">
        <v>716</v>
      </c>
      <c r="L1041" t="e">
        <f t="shared" si="25"/>
        <v>#N/A</v>
      </c>
    </row>
    <row r="1042" spans="1:12">
      <c r="A1042">
        <v>1154</v>
      </c>
      <c r="B1042" t="s">
        <v>408</v>
      </c>
      <c r="C1042">
        <v>1</v>
      </c>
      <c r="D1042">
        <v>3</v>
      </c>
      <c r="E1042">
        <v>8</v>
      </c>
      <c r="F1042">
        <v>0</v>
      </c>
      <c r="G1042">
        <v>0</v>
      </c>
      <c r="H1042">
        <v>311</v>
      </c>
      <c r="I1042">
        <v>6</v>
      </c>
      <c r="J1042" t="s">
        <v>778</v>
      </c>
      <c r="L1042" t="e">
        <f t="shared" si="25"/>
        <v>#N/A</v>
      </c>
    </row>
    <row r="1043" spans="1:12">
      <c r="A1043">
        <v>1941</v>
      </c>
      <c r="B1043" t="s">
        <v>408</v>
      </c>
      <c r="C1043">
        <v>2</v>
      </c>
      <c r="D1043">
        <v>46</v>
      </c>
      <c r="E1043">
        <v>18</v>
      </c>
      <c r="F1043">
        <v>7</v>
      </c>
      <c r="G1043">
        <v>0</v>
      </c>
      <c r="H1043">
        <v>527</v>
      </c>
      <c r="I1043">
        <v>6</v>
      </c>
      <c r="J1043" t="s">
        <v>646</v>
      </c>
      <c r="L1043" t="e">
        <f t="shared" si="25"/>
        <v>#N/A</v>
      </c>
    </row>
    <row r="1044" spans="1:12">
      <c r="A1044">
        <v>1947</v>
      </c>
      <c r="B1044" t="s">
        <v>408</v>
      </c>
      <c r="C1044">
        <v>3</v>
      </c>
      <c r="D1044">
        <v>23</v>
      </c>
      <c r="E1044">
        <v>4</v>
      </c>
      <c r="F1044">
        <v>0</v>
      </c>
      <c r="G1044">
        <v>0</v>
      </c>
      <c r="H1044">
        <v>321</v>
      </c>
      <c r="I1044">
        <v>2</v>
      </c>
      <c r="J1044" t="s">
        <v>714</v>
      </c>
      <c r="L1044">
        <f t="shared" si="25"/>
        <v>52</v>
      </c>
    </row>
    <row r="1045" spans="1:12">
      <c r="A1045">
        <v>3269</v>
      </c>
      <c r="B1045" t="s">
        <v>408</v>
      </c>
      <c r="C1045">
        <v>1</v>
      </c>
      <c r="D1045">
        <v>47</v>
      </c>
      <c r="E1045">
        <v>32</v>
      </c>
      <c r="F1045">
        <v>0</v>
      </c>
      <c r="G1045">
        <v>0</v>
      </c>
      <c r="H1045">
        <v>316</v>
      </c>
      <c r="I1045">
        <v>9</v>
      </c>
      <c r="J1045" t="s">
        <v>467</v>
      </c>
      <c r="L1045">
        <f t="shared" si="25"/>
        <v>51</v>
      </c>
    </row>
    <row r="1046" spans="1:12">
      <c r="A1046">
        <v>5488</v>
      </c>
      <c r="B1046" t="s">
        <v>408</v>
      </c>
      <c r="C1046">
        <v>2</v>
      </c>
      <c r="D1046">
        <v>76</v>
      </c>
      <c r="E1046">
        <v>2</v>
      </c>
      <c r="F1046">
        <v>0</v>
      </c>
      <c r="G1046">
        <v>0</v>
      </c>
      <c r="H1046">
        <v>852</v>
      </c>
      <c r="I1046">
        <v>2</v>
      </c>
      <c r="J1046" t="s">
        <v>726</v>
      </c>
      <c r="L1046">
        <f t="shared" si="25"/>
        <v>56</v>
      </c>
    </row>
    <row r="1047" spans="1:12">
      <c r="A1047">
        <v>5482</v>
      </c>
      <c r="B1047" t="s">
        <v>408</v>
      </c>
      <c r="C1047">
        <v>2</v>
      </c>
      <c r="D1047">
        <v>52</v>
      </c>
      <c r="E1047">
        <v>2</v>
      </c>
      <c r="F1047">
        <v>0</v>
      </c>
      <c r="G1047">
        <v>0</v>
      </c>
      <c r="H1047">
        <v>852</v>
      </c>
      <c r="I1047">
        <v>2</v>
      </c>
      <c r="J1047" t="s">
        <v>726</v>
      </c>
      <c r="L1047">
        <f t="shared" si="25"/>
        <v>56</v>
      </c>
    </row>
    <row r="1048" spans="1:12">
      <c r="A1048">
        <v>2290</v>
      </c>
      <c r="B1048" t="s">
        <v>408</v>
      </c>
      <c r="C1048">
        <v>1</v>
      </c>
      <c r="D1048">
        <v>4</v>
      </c>
      <c r="E1048">
        <v>8</v>
      </c>
      <c r="F1048">
        <v>0</v>
      </c>
      <c r="G1048">
        <v>0</v>
      </c>
      <c r="H1048">
        <v>503</v>
      </c>
      <c r="I1048">
        <v>5</v>
      </c>
      <c r="J1048" t="s">
        <v>719</v>
      </c>
      <c r="L1048" t="e">
        <f t="shared" si="25"/>
        <v>#N/A</v>
      </c>
    </row>
    <row r="1049" spans="1:12">
      <c r="A1049">
        <v>3467</v>
      </c>
      <c r="B1049" t="s">
        <v>408</v>
      </c>
      <c r="C1049">
        <v>1</v>
      </c>
      <c r="D1049">
        <v>7</v>
      </c>
      <c r="E1049">
        <v>12</v>
      </c>
      <c r="F1049">
        <v>0</v>
      </c>
      <c r="G1049">
        <v>0</v>
      </c>
      <c r="H1049">
        <v>535</v>
      </c>
      <c r="I1049">
        <v>6</v>
      </c>
      <c r="J1049" t="s">
        <v>514</v>
      </c>
      <c r="L1049">
        <f t="shared" si="25"/>
        <v>45</v>
      </c>
    </row>
    <row r="1050" spans="1:12">
      <c r="A1050">
        <v>2880</v>
      </c>
      <c r="B1050" t="s">
        <v>408</v>
      </c>
      <c r="C1050">
        <v>1</v>
      </c>
      <c r="D1050">
        <v>118</v>
      </c>
      <c r="E1050">
        <v>0</v>
      </c>
      <c r="F1050">
        <v>3</v>
      </c>
      <c r="G1050">
        <v>0</v>
      </c>
      <c r="H1050">
        <v>523</v>
      </c>
      <c r="I1050">
        <v>1</v>
      </c>
      <c r="J1050" t="s">
        <v>428</v>
      </c>
      <c r="L1050">
        <f t="shared" si="25"/>
        <v>33</v>
      </c>
    </row>
    <row r="1051" spans="1:12">
      <c r="A1051">
        <v>467</v>
      </c>
      <c r="B1051" t="s">
        <v>408</v>
      </c>
      <c r="C1051">
        <v>1</v>
      </c>
      <c r="D1051">
        <v>6</v>
      </c>
      <c r="E1051">
        <v>1</v>
      </c>
      <c r="F1051">
        <v>0</v>
      </c>
      <c r="G1051">
        <v>0</v>
      </c>
      <c r="H1051">
        <v>429</v>
      </c>
      <c r="I1051">
        <v>1</v>
      </c>
      <c r="J1051" t="s">
        <v>739</v>
      </c>
      <c r="L1051" t="e">
        <f t="shared" si="25"/>
        <v>#N/A</v>
      </c>
    </row>
    <row r="1052" spans="1:12">
      <c r="A1052">
        <v>1208</v>
      </c>
      <c r="B1052" t="s">
        <v>408</v>
      </c>
      <c r="C1052">
        <v>1</v>
      </c>
      <c r="D1052">
        <v>16</v>
      </c>
      <c r="E1052">
        <v>1</v>
      </c>
      <c r="F1052">
        <v>0</v>
      </c>
      <c r="G1052">
        <v>0</v>
      </c>
      <c r="H1052">
        <v>313</v>
      </c>
      <c r="I1052">
        <v>1</v>
      </c>
      <c r="J1052" t="s">
        <v>407</v>
      </c>
      <c r="L1052">
        <f t="shared" si="25"/>
        <v>33</v>
      </c>
    </row>
    <row r="1053" spans="1:12">
      <c r="A1053">
        <v>126</v>
      </c>
      <c r="B1053" t="s">
        <v>408</v>
      </c>
      <c r="C1053">
        <v>1</v>
      </c>
      <c r="D1053">
        <v>2</v>
      </c>
      <c r="E1053">
        <v>1</v>
      </c>
      <c r="F1053">
        <v>0</v>
      </c>
      <c r="G1053">
        <v>0</v>
      </c>
      <c r="H1053">
        <v>437</v>
      </c>
      <c r="I1053">
        <v>1</v>
      </c>
      <c r="J1053" t="s">
        <v>914</v>
      </c>
      <c r="L1053" t="e">
        <f t="shared" si="25"/>
        <v>#N/A</v>
      </c>
    </row>
    <row r="1054" spans="1:12">
      <c r="A1054">
        <v>3716</v>
      </c>
      <c r="B1054" t="s">
        <v>408</v>
      </c>
      <c r="C1054">
        <v>1</v>
      </c>
      <c r="D1054">
        <v>36</v>
      </c>
      <c r="E1054">
        <v>1</v>
      </c>
      <c r="F1054">
        <v>0</v>
      </c>
      <c r="G1054">
        <v>0</v>
      </c>
      <c r="H1054">
        <v>109</v>
      </c>
      <c r="I1054">
        <v>1</v>
      </c>
      <c r="J1054" t="s">
        <v>807</v>
      </c>
      <c r="L1054">
        <f t="shared" si="25"/>
        <v>45</v>
      </c>
    </row>
    <row r="1055" spans="1:12">
      <c r="A1055">
        <v>3962</v>
      </c>
      <c r="B1055" t="s">
        <v>408</v>
      </c>
      <c r="C1055">
        <v>2</v>
      </c>
      <c r="D1055">
        <v>1</v>
      </c>
      <c r="E1055">
        <v>2</v>
      </c>
      <c r="F1055">
        <v>0</v>
      </c>
      <c r="G1055">
        <v>0</v>
      </c>
      <c r="H1055">
        <v>291</v>
      </c>
      <c r="I1055">
        <v>2</v>
      </c>
      <c r="J1055" t="s">
        <v>973</v>
      </c>
      <c r="L1055" t="e">
        <f t="shared" si="25"/>
        <v>#N/A</v>
      </c>
    </row>
    <row r="1056" spans="1:12">
      <c r="A1056">
        <v>4208</v>
      </c>
      <c r="B1056" t="s">
        <v>408</v>
      </c>
      <c r="C1056">
        <v>1</v>
      </c>
      <c r="D1056">
        <v>9</v>
      </c>
      <c r="E1056">
        <v>1</v>
      </c>
      <c r="F1056">
        <v>0</v>
      </c>
      <c r="G1056">
        <v>0</v>
      </c>
      <c r="H1056">
        <v>120</v>
      </c>
      <c r="I1056">
        <v>3</v>
      </c>
      <c r="J1056" t="s">
        <v>930</v>
      </c>
      <c r="L1056" t="e">
        <f t="shared" si="25"/>
        <v>#N/A</v>
      </c>
    </row>
    <row r="1057" spans="1:12">
      <c r="A1057">
        <v>1552</v>
      </c>
      <c r="B1057" t="s">
        <v>408</v>
      </c>
      <c r="C1057">
        <v>1</v>
      </c>
      <c r="D1057">
        <v>1</v>
      </c>
      <c r="E1057">
        <v>1</v>
      </c>
      <c r="F1057">
        <v>0</v>
      </c>
      <c r="G1057">
        <v>0</v>
      </c>
      <c r="H1057">
        <v>438</v>
      </c>
      <c r="I1057">
        <v>2</v>
      </c>
      <c r="J1057" t="s">
        <v>703</v>
      </c>
      <c r="L1057">
        <f t="shared" si="25"/>
        <v>21</v>
      </c>
    </row>
    <row r="1058" spans="1:12">
      <c r="A1058">
        <v>713</v>
      </c>
      <c r="B1058" t="s">
        <v>408</v>
      </c>
      <c r="C1058">
        <v>1</v>
      </c>
      <c r="D1058">
        <v>12</v>
      </c>
      <c r="E1058">
        <v>1</v>
      </c>
      <c r="F1058">
        <v>0</v>
      </c>
      <c r="G1058">
        <v>0</v>
      </c>
      <c r="H1058">
        <v>422</v>
      </c>
      <c r="I1058">
        <v>2</v>
      </c>
      <c r="J1058" t="s">
        <v>899</v>
      </c>
      <c r="L1058" t="e">
        <f t="shared" si="25"/>
        <v>#N/A</v>
      </c>
    </row>
    <row r="1059" spans="1:12">
      <c r="A1059">
        <v>6372</v>
      </c>
      <c r="B1059" t="s">
        <v>412</v>
      </c>
      <c r="C1059">
        <v>1</v>
      </c>
      <c r="D1059">
        <v>11</v>
      </c>
      <c r="E1059">
        <v>1</v>
      </c>
      <c r="F1059">
        <v>0</v>
      </c>
      <c r="G1059">
        <v>0</v>
      </c>
      <c r="H1059">
        <v>403</v>
      </c>
      <c r="I1059">
        <v>1</v>
      </c>
      <c r="J1059" t="s">
        <v>956</v>
      </c>
      <c r="L1059" t="e">
        <f t="shared" si="25"/>
        <v>#N/A</v>
      </c>
    </row>
    <row r="1060" spans="1:12">
      <c r="A1060">
        <v>5877</v>
      </c>
      <c r="B1060" t="s">
        <v>408</v>
      </c>
      <c r="C1060">
        <v>1</v>
      </c>
      <c r="D1060">
        <v>4</v>
      </c>
      <c r="E1060">
        <v>1</v>
      </c>
      <c r="F1060">
        <v>0</v>
      </c>
      <c r="G1060">
        <v>0</v>
      </c>
      <c r="H1060">
        <v>216</v>
      </c>
      <c r="I1060">
        <v>2</v>
      </c>
      <c r="J1060" t="s">
        <v>658</v>
      </c>
      <c r="L1060" t="e">
        <f t="shared" si="25"/>
        <v>#N/A</v>
      </c>
    </row>
    <row r="1061" spans="1:12">
      <c r="A1061">
        <v>4549</v>
      </c>
      <c r="B1061" t="s">
        <v>408</v>
      </c>
      <c r="C1061">
        <v>2</v>
      </c>
      <c r="D1061">
        <v>1</v>
      </c>
      <c r="E1061">
        <v>0</v>
      </c>
      <c r="F1061">
        <v>4</v>
      </c>
      <c r="G1061">
        <v>0</v>
      </c>
      <c r="H1061">
        <v>135</v>
      </c>
      <c r="I1061">
        <v>1</v>
      </c>
      <c r="J1061" t="s">
        <v>663</v>
      </c>
      <c r="L1061" t="e">
        <f t="shared" si="25"/>
        <v>#N/A</v>
      </c>
    </row>
    <row r="1062" spans="1:12">
      <c r="A1062">
        <v>962</v>
      </c>
      <c r="B1062" t="s">
        <v>408</v>
      </c>
      <c r="C1062">
        <v>2</v>
      </c>
      <c r="D1062">
        <v>6</v>
      </c>
      <c r="E1062">
        <v>2</v>
      </c>
      <c r="F1062">
        <v>0</v>
      </c>
      <c r="G1062">
        <v>0</v>
      </c>
      <c r="H1062">
        <v>707</v>
      </c>
      <c r="I1062">
        <v>2</v>
      </c>
      <c r="J1062" t="s">
        <v>942</v>
      </c>
      <c r="L1062" t="e">
        <f t="shared" si="25"/>
        <v>#N/A</v>
      </c>
    </row>
    <row r="1063" spans="1:12">
      <c r="A1063">
        <v>959</v>
      </c>
      <c r="B1063" t="s">
        <v>408</v>
      </c>
      <c r="C1063">
        <v>2</v>
      </c>
      <c r="D1063">
        <v>9</v>
      </c>
      <c r="E1063">
        <v>2</v>
      </c>
      <c r="F1063">
        <v>0</v>
      </c>
      <c r="G1063">
        <v>0</v>
      </c>
      <c r="H1063">
        <v>711</v>
      </c>
      <c r="I1063">
        <v>2</v>
      </c>
      <c r="J1063" t="s">
        <v>777</v>
      </c>
      <c r="L1063" t="e">
        <f t="shared" si="25"/>
        <v>#N/A</v>
      </c>
    </row>
    <row r="1064" spans="1:12">
      <c r="A1064">
        <v>1795</v>
      </c>
      <c r="B1064" t="s">
        <v>408</v>
      </c>
      <c r="C1064">
        <v>1</v>
      </c>
      <c r="D1064">
        <v>18</v>
      </c>
      <c r="E1064">
        <v>1</v>
      </c>
      <c r="F1064">
        <v>0</v>
      </c>
      <c r="G1064">
        <v>0</v>
      </c>
      <c r="H1064">
        <v>346</v>
      </c>
      <c r="I1064">
        <v>2</v>
      </c>
      <c r="J1064" t="s">
        <v>614</v>
      </c>
      <c r="L1064" t="e">
        <f t="shared" si="25"/>
        <v>#N/A</v>
      </c>
    </row>
    <row r="1065" spans="1:12">
      <c r="A1065">
        <v>3123</v>
      </c>
      <c r="B1065" t="s">
        <v>408</v>
      </c>
      <c r="C1065">
        <v>1</v>
      </c>
      <c r="D1065">
        <v>18</v>
      </c>
      <c r="E1065">
        <v>6</v>
      </c>
      <c r="F1065">
        <v>0</v>
      </c>
      <c r="G1065">
        <v>0</v>
      </c>
      <c r="H1065">
        <v>263</v>
      </c>
      <c r="I1065">
        <v>5</v>
      </c>
      <c r="J1065" t="s">
        <v>985</v>
      </c>
      <c r="L1065" t="e">
        <f t="shared" si="25"/>
        <v>#N/A</v>
      </c>
    </row>
    <row r="1066" spans="1:12">
      <c r="A1066">
        <v>4795</v>
      </c>
      <c r="B1066" t="s">
        <v>408</v>
      </c>
      <c r="C1066">
        <v>2</v>
      </c>
      <c r="D1066">
        <v>7</v>
      </c>
      <c r="E1066">
        <v>30</v>
      </c>
      <c r="F1066">
        <v>0</v>
      </c>
      <c r="G1066">
        <v>0</v>
      </c>
      <c r="H1066">
        <v>660</v>
      </c>
      <c r="I1066">
        <v>8</v>
      </c>
      <c r="J1066" t="s">
        <v>952</v>
      </c>
      <c r="L1066" t="e">
        <f t="shared" si="25"/>
        <v>#N/A</v>
      </c>
    </row>
    <row r="1067" spans="1:12">
      <c r="A1067">
        <v>2634</v>
      </c>
      <c r="B1067" t="s">
        <v>408</v>
      </c>
      <c r="C1067">
        <v>4</v>
      </c>
      <c r="D1067">
        <v>10</v>
      </c>
      <c r="E1067">
        <v>0</v>
      </c>
      <c r="F1067">
        <v>4</v>
      </c>
      <c r="G1067">
        <v>0</v>
      </c>
      <c r="H1067">
        <v>327</v>
      </c>
      <c r="I1067">
        <v>1</v>
      </c>
      <c r="J1067" t="s">
        <v>688</v>
      </c>
      <c r="L1067">
        <f t="shared" si="25"/>
        <v>53</v>
      </c>
    </row>
    <row r="1068" spans="1:12">
      <c r="A1068">
        <v>5290</v>
      </c>
      <c r="B1068" t="s">
        <v>408</v>
      </c>
      <c r="C1068">
        <v>2</v>
      </c>
      <c r="D1068">
        <v>115</v>
      </c>
      <c r="E1068">
        <v>2</v>
      </c>
      <c r="F1068">
        <v>0</v>
      </c>
      <c r="G1068">
        <v>0</v>
      </c>
      <c r="H1068">
        <v>620</v>
      </c>
      <c r="I1068">
        <v>2</v>
      </c>
      <c r="J1068" t="s">
        <v>827</v>
      </c>
      <c r="L1068">
        <f t="shared" si="25"/>
        <v>56</v>
      </c>
    </row>
    <row r="1069" spans="1:12">
      <c r="A1069">
        <v>6123</v>
      </c>
      <c r="B1069" t="s">
        <v>408</v>
      </c>
      <c r="C1069">
        <v>1</v>
      </c>
      <c r="D1069">
        <v>14</v>
      </c>
      <c r="E1069">
        <v>16</v>
      </c>
      <c r="F1069">
        <v>0</v>
      </c>
      <c r="G1069">
        <v>0</v>
      </c>
      <c r="H1069">
        <v>234</v>
      </c>
      <c r="I1069">
        <v>5</v>
      </c>
      <c r="J1069" t="s">
        <v>968</v>
      </c>
      <c r="L1069" t="e">
        <f t="shared" si="25"/>
        <v>#N/A</v>
      </c>
    </row>
    <row r="1070" spans="1:12">
      <c r="A1070">
        <v>2041</v>
      </c>
      <c r="B1070" t="s">
        <v>408</v>
      </c>
      <c r="C1070">
        <v>1</v>
      </c>
      <c r="D1070">
        <v>31</v>
      </c>
      <c r="E1070">
        <v>1</v>
      </c>
      <c r="F1070">
        <v>0</v>
      </c>
      <c r="G1070">
        <v>0</v>
      </c>
      <c r="H1070">
        <v>340</v>
      </c>
      <c r="I1070">
        <v>1</v>
      </c>
      <c r="J1070" t="s">
        <v>451</v>
      </c>
      <c r="L1070">
        <f t="shared" si="25"/>
        <v>31</v>
      </c>
    </row>
    <row r="1071" spans="1:12">
      <c r="A1071">
        <v>2388</v>
      </c>
      <c r="B1071" t="s">
        <v>408</v>
      </c>
      <c r="C1071">
        <v>2</v>
      </c>
      <c r="D1071">
        <v>5</v>
      </c>
      <c r="E1071">
        <v>2</v>
      </c>
      <c r="F1071">
        <v>0</v>
      </c>
      <c r="G1071">
        <v>0</v>
      </c>
      <c r="H1071">
        <v>332</v>
      </c>
      <c r="I1071">
        <v>1</v>
      </c>
      <c r="J1071" t="s">
        <v>878</v>
      </c>
      <c r="L1071" t="e">
        <f t="shared" si="25"/>
        <v>#N/A</v>
      </c>
    </row>
    <row r="1072" spans="1:12">
      <c r="A1072">
        <v>3862</v>
      </c>
      <c r="B1072" t="s">
        <v>871</v>
      </c>
      <c r="C1072">
        <v>1</v>
      </c>
      <c r="D1072">
        <v>4</v>
      </c>
      <c r="E1072">
        <v>1</v>
      </c>
      <c r="F1072">
        <v>0</v>
      </c>
      <c r="G1072">
        <v>0</v>
      </c>
      <c r="H1072">
        <v>102</v>
      </c>
      <c r="I1072">
        <v>2</v>
      </c>
      <c r="J1072" t="s">
        <v>810</v>
      </c>
      <c r="L1072" t="e">
        <f t="shared" si="25"/>
        <v>#N/A</v>
      </c>
    </row>
    <row r="1073" spans="1:12">
      <c r="A1073">
        <v>2239</v>
      </c>
      <c r="B1073" t="s">
        <v>408</v>
      </c>
      <c r="C1073">
        <v>2</v>
      </c>
      <c r="D1073">
        <v>22</v>
      </c>
      <c r="E1073">
        <v>18</v>
      </c>
      <c r="F1073">
        <v>0</v>
      </c>
      <c r="G1073">
        <v>0</v>
      </c>
      <c r="H1073">
        <v>504</v>
      </c>
      <c r="I1073">
        <v>4</v>
      </c>
      <c r="J1073" t="s">
        <v>909</v>
      </c>
      <c r="L1073" t="e">
        <f t="shared" si="25"/>
        <v>#N/A</v>
      </c>
    </row>
    <row r="1074" spans="1:12">
      <c r="A1074">
        <v>1354</v>
      </c>
      <c r="B1074" t="s">
        <v>408</v>
      </c>
      <c r="C1074">
        <v>1</v>
      </c>
      <c r="D1074">
        <v>10</v>
      </c>
      <c r="E1074">
        <v>10</v>
      </c>
      <c r="F1074">
        <v>0</v>
      </c>
      <c r="G1074">
        <v>0</v>
      </c>
      <c r="H1074">
        <v>502</v>
      </c>
      <c r="I1074">
        <v>5</v>
      </c>
      <c r="J1074" t="s">
        <v>682</v>
      </c>
      <c r="L1074" t="e">
        <f t="shared" si="25"/>
        <v>#N/A</v>
      </c>
    </row>
    <row r="1075" spans="1:12">
      <c r="A1075">
        <v>6223</v>
      </c>
      <c r="B1075" t="s">
        <v>408</v>
      </c>
      <c r="C1075">
        <v>2</v>
      </c>
      <c r="D1075">
        <v>54</v>
      </c>
      <c r="E1075">
        <v>11</v>
      </c>
      <c r="F1075">
        <v>0</v>
      </c>
      <c r="G1075">
        <v>0</v>
      </c>
      <c r="H1075">
        <v>522</v>
      </c>
      <c r="I1075">
        <v>9</v>
      </c>
      <c r="J1075" t="s">
        <v>445</v>
      </c>
      <c r="L1075">
        <f t="shared" si="25"/>
        <v>37</v>
      </c>
    </row>
    <row r="1076" spans="1:12">
      <c r="A1076">
        <v>567</v>
      </c>
      <c r="B1076" t="s">
        <v>408</v>
      </c>
      <c r="C1076">
        <v>1</v>
      </c>
      <c r="D1076">
        <v>7</v>
      </c>
      <c r="E1076">
        <v>22</v>
      </c>
      <c r="F1076">
        <v>0</v>
      </c>
      <c r="G1076">
        <v>0</v>
      </c>
      <c r="H1076">
        <v>545</v>
      </c>
      <c r="I1076">
        <v>9</v>
      </c>
      <c r="J1076" t="s">
        <v>799</v>
      </c>
      <c r="L1076" t="e">
        <f t="shared" si="25"/>
        <v>#N/A</v>
      </c>
    </row>
    <row r="1077" spans="1:12">
      <c r="A1077">
        <v>2977</v>
      </c>
      <c r="B1077" t="s">
        <v>408</v>
      </c>
      <c r="C1077">
        <v>1</v>
      </c>
      <c r="D1077">
        <v>5</v>
      </c>
      <c r="E1077">
        <v>24</v>
      </c>
      <c r="F1077">
        <v>0</v>
      </c>
      <c r="G1077">
        <v>0</v>
      </c>
      <c r="H1077">
        <v>570</v>
      </c>
      <c r="I1077">
        <v>4</v>
      </c>
      <c r="J1077" t="s">
        <v>959</v>
      </c>
      <c r="L1077">
        <f t="shared" si="25"/>
        <v>42</v>
      </c>
    </row>
    <row r="1078" spans="1:12">
      <c r="A1078">
        <v>4649</v>
      </c>
      <c r="B1078" t="s">
        <v>408</v>
      </c>
      <c r="C1078">
        <v>2</v>
      </c>
      <c r="D1078">
        <v>5</v>
      </c>
      <c r="E1078">
        <v>34</v>
      </c>
      <c r="F1078">
        <v>0</v>
      </c>
      <c r="G1078">
        <v>0</v>
      </c>
      <c r="H1078">
        <v>699</v>
      </c>
      <c r="I1078">
        <v>7</v>
      </c>
      <c r="J1078" t="s">
        <v>664</v>
      </c>
      <c r="L1078" t="e">
        <f t="shared" si="25"/>
        <v>#N/A</v>
      </c>
    </row>
    <row r="1079" spans="1:12">
      <c r="A1079">
        <v>272</v>
      </c>
      <c r="B1079" t="s">
        <v>408</v>
      </c>
      <c r="C1079">
        <v>1</v>
      </c>
      <c r="D1079">
        <v>1</v>
      </c>
      <c r="E1079">
        <v>6</v>
      </c>
      <c r="F1079">
        <v>0</v>
      </c>
      <c r="G1079">
        <v>0</v>
      </c>
      <c r="H1079">
        <v>474</v>
      </c>
      <c r="I1079">
        <v>4</v>
      </c>
      <c r="J1079" t="s">
        <v>590</v>
      </c>
      <c r="L1079" t="e">
        <f t="shared" si="25"/>
        <v>#N/A</v>
      </c>
    </row>
    <row r="1080" spans="1:12">
      <c r="A1080">
        <v>813</v>
      </c>
      <c r="B1080" t="s">
        <v>408</v>
      </c>
      <c r="C1080">
        <v>1</v>
      </c>
      <c r="D1080">
        <v>5</v>
      </c>
      <c r="E1080">
        <v>6</v>
      </c>
      <c r="F1080">
        <v>0</v>
      </c>
      <c r="G1080">
        <v>0</v>
      </c>
      <c r="H1080">
        <v>478</v>
      </c>
      <c r="I1080">
        <v>4</v>
      </c>
      <c r="J1080" t="s">
        <v>1035</v>
      </c>
      <c r="L1080" t="e">
        <f t="shared" si="25"/>
        <v>#N/A</v>
      </c>
    </row>
    <row r="1081" spans="1:12">
      <c r="A1081">
        <v>1649</v>
      </c>
      <c r="B1081" t="s">
        <v>408</v>
      </c>
      <c r="C1081">
        <v>1</v>
      </c>
      <c r="D1081">
        <v>6</v>
      </c>
      <c r="E1081">
        <v>2</v>
      </c>
      <c r="F1081">
        <v>0</v>
      </c>
      <c r="G1081">
        <v>0</v>
      </c>
      <c r="H1081">
        <v>715</v>
      </c>
      <c r="I1081">
        <v>3</v>
      </c>
      <c r="J1081" t="s">
        <v>1032</v>
      </c>
      <c r="L1081" t="e">
        <f t="shared" si="25"/>
        <v>#N/A</v>
      </c>
    </row>
    <row r="1082" spans="1:12">
      <c r="A1082">
        <v>4108</v>
      </c>
      <c r="B1082" t="s">
        <v>408</v>
      </c>
      <c r="C1082">
        <v>2</v>
      </c>
      <c r="D1082">
        <v>33</v>
      </c>
      <c r="E1082">
        <v>2</v>
      </c>
      <c r="F1082">
        <v>0</v>
      </c>
      <c r="G1082">
        <v>0</v>
      </c>
      <c r="H1082">
        <v>127</v>
      </c>
      <c r="I1082">
        <v>1</v>
      </c>
      <c r="J1082" t="s">
        <v>752</v>
      </c>
      <c r="L1082">
        <f t="shared" si="25"/>
        <v>11</v>
      </c>
    </row>
    <row r="1083" spans="1:12">
      <c r="A1083">
        <v>321</v>
      </c>
      <c r="B1083" t="s">
        <v>408</v>
      </c>
      <c r="C1083">
        <v>3</v>
      </c>
      <c r="D1083">
        <v>13</v>
      </c>
      <c r="E1083">
        <v>4</v>
      </c>
      <c r="F1083">
        <v>0</v>
      </c>
      <c r="G1083">
        <v>0</v>
      </c>
      <c r="H1083">
        <v>436</v>
      </c>
      <c r="I1083">
        <v>2</v>
      </c>
      <c r="J1083" t="s">
        <v>725</v>
      </c>
      <c r="L1083" t="e">
        <f t="shared" si="25"/>
        <v>#N/A</v>
      </c>
    </row>
    <row r="1084" spans="1:12">
      <c r="A1084">
        <v>26</v>
      </c>
      <c r="B1084" t="s">
        <v>390</v>
      </c>
      <c r="C1084">
        <v>1</v>
      </c>
      <c r="D1084">
        <v>13</v>
      </c>
      <c r="E1084">
        <v>1</v>
      </c>
      <c r="F1084">
        <v>0</v>
      </c>
      <c r="G1084">
        <v>0</v>
      </c>
      <c r="H1084">
        <v>432</v>
      </c>
      <c r="I1084">
        <v>2</v>
      </c>
      <c r="J1084" t="s">
        <v>723</v>
      </c>
      <c r="L1084" t="e">
        <f t="shared" si="25"/>
        <v>#N/A</v>
      </c>
    </row>
    <row r="1085" spans="1:12">
      <c r="A1085">
        <v>1895</v>
      </c>
      <c r="B1085" t="s">
        <v>408</v>
      </c>
      <c r="C1085">
        <v>2</v>
      </c>
      <c r="D1085">
        <v>3</v>
      </c>
      <c r="E1085">
        <v>2</v>
      </c>
      <c r="F1085">
        <v>0</v>
      </c>
      <c r="G1085">
        <v>0</v>
      </c>
      <c r="H1085">
        <v>703</v>
      </c>
      <c r="I1085">
        <v>2</v>
      </c>
      <c r="J1085" t="s">
        <v>1058</v>
      </c>
      <c r="L1085" t="e">
        <f t="shared" si="25"/>
        <v>#N/A</v>
      </c>
    </row>
    <row r="1086" spans="1:12">
      <c r="A1086">
        <v>2436</v>
      </c>
      <c r="B1086" t="s">
        <v>408</v>
      </c>
      <c r="C1086">
        <v>1</v>
      </c>
      <c r="D1086">
        <v>9</v>
      </c>
      <c r="E1086">
        <v>1</v>
      </c>
      <c r="F1086">
        <v>0</v>
      </c>
      <c r="G1086">
        <v>0</v>
      </c>
      <c r="H1086">
        <v>588</v>
      </c>
      <c r="I1086">
        <v>1</v>
      </c>
      <c r="J1086" t="s">
        <v>913</v>
      </c>
      <c r="L1086" t="e">
        <f t="shared" si="25"/>
        <v>#N/A</v>
      </c>
    </row>
    <row r="1087" spans="1:12">
      <c r="A1087">
        <v>4403</v>
      </c>
      <c r="B1087" t="s">
        <v>408</v>
      </c>
      <c r="C1087">
        <v>1</v>
      </c>
      <c r="D1087">
        <v>9</v>
      </c>
      <c r="E1087">
        <v>6</v>
      </c>
      <c r="F1087">
        <v>0</v>
      </c>
      <c r="G1087">
        <v>0</v>
      </c>
      <c r="H1087">
        <v>257</v>
      </c>
      <c r="I1087">
        <v>3</v>
      </c>
      <c r="J1087" t="s">
        <v>922</v>
      </c>
      <c r="L1087" t="e">
        <f t="shared" si="25"/>
        <v>#N/A</v>
      </c>
    </row>
    <row r="1088" spans="1:12">
      <c r="A1088">
        <v>2780</v>
      </c>
      <c r="B1088" t="s">
        <v>408</v>
      </c>
      <c r="C1088">
        <v>5</v>
      </c>
      <c r="D1088">
        <v>137</v>
      </c>
      <c r="E1088">
        <v>32</v>
      </c>
      <c r="F1088">
        <v>8</v>
      </c>
      <c r="G1088">
        <v>0</v>
      </c>
      <c r="H1088">
        <v>523</v>
      </c>
      <c r="I1088">
        <v>7</v>
      </c>
      <c r="J1088" t="s">
        <v>428</v>
      </c>
      <c r="L1088">
        <f t="shared" si="25"/>
        <v>33</v>
      </c>
    </row>
    <row r="1089" spans="1:12">
      <c r="A1089">
        <v>5436</v>
      </c>
      <c r="B1089" t="s">
        <v>408</v>
      </c>
      <c r="C1089">
        <v>2</v>
      </c>
      <c r="D1089">
        <v>9</v>
      </c>
      <c r="E1089">
        <v>2</v>
      </c>
      <c r="F1089">
        <v>0</v>
      </c>
      <c r="G1089">
        <v>0</v>
      </c>
      <c r="H1089">
        <v>635</v>
      </c>
      <c r="I1089">
        <v>2</v>
      </c>
      <c r="J1089" t="s">
        <v>948</v>
      </c>
      <c r="L1089" t="e">
        <f t="shared" si="25"/>
        <v>#N/A</v>
      </c>
    </row>
    <row r="1090" spans="1:12">
      <c r="A1090">
        <v>3321</v>
      </c>
      <c r="B1090" t="s">
        <v>408</v>
      </c>
      <c r="C1090">
        <v>1</v>
      </c>
      <c r="D1090">
        <v>6</v>
      </c>
      <c r="E1090">
        <v>0</v>
      </c>
      <c r="F1090">
        <v>1</v>
      </c>
      <c r="G1090">
        <v>0</v>
      </c>
      <c r="H1090">
        <v>393</v>
      </c>
      <c r="I1090">
        <v>1</v>
      </c>
      <c r="J1090" t="s">
        <v>1020</v>
      </c>
      <c r="L1090" t="e">
        <f t="shared" si="25"/>
        <v>#N/A</v>
      </c>
    </row>
    <row r="1091" spans="1:12">
      <c r="A1091">
        <v>1108</v>
      </c>
      <c r="B1091" t="s">
        <v>408</v>
      </c>
      <c r="C1091">
        <v>1</v>
      </c>
      <c r="D1091">
        <v>37</v>
      </c>
      <c r="E1091">
        <v>1</v>
      </c>
      <c r="F1091">
        <v>0</v>
      </c>
      <c r="G1091">
        <v>0</v>
      </c>
      <c r="H1091">
        <v>313</v>
      </c>
      <c r="I1091">
        <v>1</v>
      </c>
      <c r="J1091" t="s">
        <v>407</v>
      </c>
      <c r="L1091">
        <f t="shared" si="25"/>
        <v>33</v>
      </c>
    </row>
    <row r="1092" spans="1:12">
      <c r="A1092">
        <v>3567</v>
      </c>
      <c r="B1092" t="s">
        <v>408</v>
      </c>
      <c r="C1092">
        <v>2</v>
      </c>
      <c r="D1092">
        <v>11</v>
      </c>
      <c r="E1092">
        <v>2</v>
      </c>
      <c r="F1092">
        <v>0</v>
      </c>
      <c r="G1092">
        <v>0</v>
      </c>
      <c r="H1092">
        <v>138</v>
      </c>
      <c r="I1092">
        <v>2</v>
      </c>
      <c r="J1092" t="s">
        <v>917</v>
      </c>
      <c r="L1092">
        <f t="shared" ref="L1092:L1155" si="26">VLOOKUP($J1092,$AA$3:$AB$127,2,FALSE)</f>
        <v>54</v>
      </c>
    </row>
    <row r="1093" spans="1:12">
      <c r="A1093">
        <v>3664</v>
      </c>
      <c r="B1093" t="s">
        <v>408</v>
      </c>
      <c r="C1093">
        <v>1</v>
      </c>
      <c r="D1093">
        <v>5</v>
      </c>
      <c r="E1093">
        <v>6</v>
      </c>
      <c r="F1093">
        <v>0</v>
      </c>
      <c r="G1093">
        <v>0</v>
      </c>
      <c r="H1093">
        <v>550</v>
      </c>
      <c r="I1093">
        <v>3</v>
      </c>
      <c r="J1093" t="s">
        <v>655</v>
      </c>
      <c r="L1093" t="e">
        <f t="shared" si="26"/>
        <v>#N/A</v>
      </c>
    </row>
    <row r="1094" spans="1:12">
      <c r="A1094">
        <v>2170</v>
      </c>
      <c r="B1094" t="s">
        <v>408</v>
      </c>
      <c r="C1094">
        <v>3</v>
      </c>
      <c r="D1094">
        <v>27</v>
      </c>
      <c r="E1094">
        <v>10</v>
      </c>
      <c r="F1094">
        <v>3</v>
      </c>
      <c r="G1094">
        <v>0</v>
      </c>
      <c r="H1094">
        <v>534</v>
      </c>
      <c r="I1094">
        <v>6</v>
      </c>
      <c r="J1094" t="s">
        <v>662</v>
      </c>
      <c r="L1094">
        <f t="shared" si="26"/>
        <v>52</v>
      </c>
    </row>
    <row r="1095" spans="1:12">
      <c r="A1095">
        <v>1174</v>
      </c>
      <c r="B1095" t="s">
        <v>408</v>
      </c>
      <c r="C1095">
        <v>3</v>
      </c>
      <c r="D1095">
        <v>24</v>
      </c>
      <c r="E1095">
        <v>0</v>
      </c>
      <c r="F1095">
        <v>45</v>
      </c>
      <c r="G1095">
        <v>0</v>
      </c>
      <c r="H1095">
        <v>523</v>
      </c>
      <c r="I1095">
        <v>6</v>
      </c>
      <c r="J1095" t="s">
        <v>428</v>
      </c>
      <c r="L1095">
        <f t="shared" si="26"/>
        <v>33</v>
      </c>
    </row>
    <row r="1096" spans="1:12">
      <c r="A1096">
        <v>2834</v>
      </c>
      <c r="B1096" t="s">
        <v>408</v>
      </c>
      <c r="C1096">
        <v>1</v>
      </c>
      <c r="D1096">
        <v>5</v>
      </c>
      <c r="E1096">
        <v>12</v>
      </c>
      <c r="F1096">
        <v>0</v>
      </c>
      <c r="G1096">
        <v>0</v>
      </c>
      <c r="H1096">
        <v>587</v>
      </c>
      <c r="I1096">
        <v>6</v>
      </c>
      <c r="J1096" t="s">
        <v>974</v>
      </c>
      <c r="L1096" t="e">
        <f t="shared" si="26"/>
        <v>#N/A</v>
      </c>
    </row>
    <row r="1097" spans="1:12">
      <c r="A1097">
        <v>3332</v>
      </c>
      <c r="B1097" t="s">
        <v>391</v>
      </c>
      <c r="C1097">
        <v>1</v>
      </c>
      <c r="D1097">
        <v>51</v>
      </c>
      <c r="E1097">
        <v>10</v>
      </c>
      <c r="F1097">
        <v>0</v>
      </c>
      <c r="G1097">
        <v>0</v>
      </c>
      <c r="H1097">
        <v>374</v>
      </c>
      <c r="I1097">
        <v>5</v>
      </c>
      <c r="J1097" t="s">
        <v>440</v>
      </c>
      <c r="L1097">
        <f t="shared" si="26"/>
        <v>16</v>
      </c>
    </row>
    <row r="1098" spans="1:12">
      <c r="A1098">
        <v>5751</v>
      </c>
      <c r="B1098" t="s">
        <v>408</v>
      </c>
      <c r="C1098">
        <v>1</v>
      </c>
      <c r="D1098">
        <v>7</v>
      </c>
      <c r="E1098">
        <v>1</v>
      </c>
      <c r="F1098">
        <v>0</v>
      </c>
      <c r="G1098">
        <v>0</v>
      </c>
      <c r="H1098">
        <v>222</v>
      </c>
      <c r="I1098">
        <v>2</v>
      </c>
      <c r="J1098" t="s">
        <v>836</v>
      </c>
      <c r="L1098" t="e">
        <f t="shared" si="26"/>
        <v>#N/A</v>
      </c>
    </row>
    <row r="1099" spans="1:12">
      <c r="A1099">
        <v>4257</v>
      </c>
      <c r="B1099" t="s">
        <v>408</v>
      </c>
      <c r="C1099">
        <v>1</v>
      </c>
      <c r="D1099">
        <v>3</v>
      </c>
      <c r="E1099">
        <v>1</v>
      </c>
      <c r="F1099">
        <v>0</v>
      </c>
      <c r="G1099">
        <v>0</v>
      </c>
      <c r="H1099">
        <v>118</v>
      </c>
      <c r="I1099">
        <v>2</v>
      </c>
      <c r="J1099" t="s">
        <v>612</v>
      </c>
      <c r="L1099">
        <f t="shared" si="26"/>
        <v>11</v>
      </c>
    </row>
    <row r="1100" spans="1:12">
      <c r="A1100">
        <v>178</v>
      </c>
      <c r="B1100" t="s">
        <v>408</v>
      </c>
      <c r="C1100">
        <v>1</v>
      </c>
      <c r="D1100">
        <v>11</v>
      </c>
      <c r="E1100">
        <v>1</v>
      </c>
      <c r="F1100">
        <v>0</v>
      </c>
      <c r="G1100">
        <v>0</v>
      </c>
      <c r="H1100">
        <v>437</v>
      </c>
      <c r="I1100">
        <v>2</v>
      </c>
      <c r="J1100" t="s">
        <v>914</v>
      </c>
      <c r="L1100" t="e">
        <f t="shared" si="26"/>
        <v>#N/A</v>
      </c>
    </row>
    <row r="1101" spans="1:12">
      <c r="A1101">
        <v>6249</v>
      </c>
      <c r="B1101" t="s">
        <v>408</v>
      </c>
      <c r="C1101">
        <v>1</v>
      </c>
      <c r="D1101">
        <v>52</v>
      </c>
      <c r="E1101">
        <v>1</v>
      </c>
      <c r="F1101">
        <v>0</v>
      </c>
      <c r="G1101">
        <v>0</v>
      </c>
      <c r="H1101">
        <v>438</v>
      </c>
      <c r="I1101">
        <v>1</v>
      </c>
      <c r="J1101" t="s">
        <v>703</v>
      </c>
      <c r="L1101">
        <f t="shared" si="26"/>
        <v>21</v>
      </c>
    </row>
    <row r="1102" spans="1:12">
      <c r="A1102">
        <v>4091</v>
      </c>
      <c r="B1102" t="s">
        <v>408</v>
      </c>
      <c r="C1102">
        <v>2</v>
      </c>
      <c r="D1102">
        <v>7</v>
      </c>
      <c r="E1102">
        <v>2</v>
      </c>
      <c r="F1102">
        <v>0</v>
      </c>
      <c r="G1102">
        <v>0</v>
      </c>
      <c r="H1102">
        <v>128</v>
      </c>
      <c r="I1102">
        <v>2</v>
      </c>
      <c r="J1102" t="s">
        <v>873</v>
      </c>
      <c r="L1102" t="e">
        <f t="shared" si="26"/>
        <v>#N/A</v>
      </c>
    </row>
    <row r="1103" spans="1:12">
      <c r="A1103">
        <v>3830</v>
      </c>
      <c r="B1103" t="s">
        <v>408</v>
      </c>
      <c r="C1103">
        <v>1</v>
      </c>
      <c r="D1103">
        <v>12</v>
      </c>
      <c r="E1103">
        <v>1</v>
      </c>
      <c r="F1103">
        <v>0</v>
      </c>
      <c r="G1103">
        <v>0</v>
      </c>
      <c r="H1103">
        <v>104</v>
      </c>
      <c r="I1103">
        <v>1</v>
      </c>
      <c r="J1103" t="s">
        <v>1029</v>
      </c>
      <c r="L1103" t="e">
        <f t="shared" si="26"/>
        <v>#N/A</v>
      </c>
    </row>
    <row r="1104" spans="1:12">
      <c r="A1104">
        <v>3166</v>
      </c>
      <c r="B1104" t="s">
        <v>408</v>
      </c>
      <c r="C1104">
        <v>2</v>
      </c>
      <c r="D1104">
        <v>6</v>
      </c>
      <c r="E1104">
        <v>2</v>
      </c>
      <c r="F1104">
        <v>0</v>
      </c>
      <c r="G1104">
        <v>0</v>
      </c>
      <c r="H1104">
        <v>650</v>
      </c>
      <c r="I1104">
        <v>2</v>
      </c>
      <c r="J1104" t="s">
        <v>954</v>
      </c>
      <c r="L1104" t="e">
        <f t="shared" si="26"/>
        <v>#N/A</v>
      </c>
    </row>
    <row r="1105" spans="1:12">
      <c r="A1105">
        <v>3095</v>
      </c>
      <c r="B1105" t="s">
        <v>408</v>
      </c>
      <c r="C1105">
        <v>1</v>
      </c>
      <c r="D1105">
        <v>90</v>
      </c>
      <c r="E1105">
        <v>4</v>
      </c>
      <c r="F1105">
        <v>375</v>
      </c>
      <c r="G1105">
        <v>0</v>
      </c>
      <c r="H1105">
        <v>374</v>
      </c>
      <c r="I1105">
        <v>2</v>
      </c>
      <c r="J1105" t="s">
        <v>440</v>
      </c>
      <c r="L1105">
        <f t="shared" si="26"/>
        <v>16</v>
      </c>
    </row>
    <row r="1106" spans="1:12">
      <c r="A1106">
        <v>5253</v>
      </c>
      <c r="B1106" t="s">
        <v>408</v>
      </c>
      <c r="C1106">
        <v>2</v>
      </c>
      <c r="D1106">
        <v>149</v>
      </c>
      <c r="E1106">
        <v>2</v>
      </c>
      <c r="F1106">
        <v>0</v>
      </c>
      <c r="G1106">
        <v>0</v>
      </c>
      <c r="H1106">
        <v>302</v>
      </c>
      <c r="I1106">
        <v>2</v>
      </c>
      <c r="J1106" t="s">
        <v>423</v>
      </c>
      <c r="L1106">
        <f t="shared" si="26"/>
        <v>32</v>
      </c>
    </row>
    <row r="1107" spans="1:12">
      <c r="A1107">
        <v>4755</v>
      </c>
      <c r="B1107" t="s">
        <v>408</v>
      </c>
      <c r="C1107">
        <v>1</v>
      </c>
      <c r="D1107">
        <v>11</v>
      </c>
      <c r="E1107">
        <v>20</v>
      </c>
      <c r="F1107">
        <v>0</v>
      </c>
      <c r="G1107">
        <v>0</v>
      </c>
      <c r="H1107">
        <v>684</v>
      </c>
      <c r="I1107">
        <v>9</v>
      </c>
      <c r="J1107" t="s">
        <v>979</v>
      </c>
      <c r="L1107" t="e">
        <f t="shared" si="26"/>
        <v>#N/A</v>
      </c>
    </row>
    <row r="1108" spans="1:12">
      <c r="A1108">
        <v>676</v>
      </c>
      <c r="B1108" t="s">
        <v>408</v>
      </c>
      <c r="C1108">
        <v>1</v>
      </c>
      <c r="D1108">
        <v>13</v>
      </c>
      <c r="E1108">
        <v>1</v>
      </c>
      <c r="F1108">
        <v>0</v>
      </c>
      <c r="G1108">
        <v>0</v>
      </c>
      <c r="H1108">
        <v>402</v>
      </c>
      <c r="I1108">
        <v>2</v>
      </c>
      <c r="J1108" t="s">
        <v>541</v>
      </c>
      <c r="L1108">
        <f t="shared" si="26"/>
        <v>21</v>
      </c>
    </row>
    <row r="1109" spans="1:12">
      <c r="A1109">
        <v>1672</v>
      </c>
      <c r="B1109" t="s">
        <v>408</v>
      </c>
      <c r="C1109">
        <v>2</v>
      </c>
      <c r="D1109">
        <v>6</v>
      </c>
      <c r="E1109">
        <v>2</v>
      </c>
      <c r="F1109">
        <v>0</v>
      </c>
      <c r="G1109">
        <v>0</v>
      </c>
      <c r="H1109">
        <v>341</v>
      </c>
      <c r="I1109">
        <v>1</v>
      </c>
      <c r="J1109" t="s">
        <v>874</v>
      </c>
      <c r="L1109" t="e">
        <f t="shared" si="26"/>
        <v>#N/A</v>
      </c>
    </row>
    <row r="1110" spans="1:12">
      <c r="A1110">
        <v>3593</v>
      </c>
      <c r="B1110" t="s">
        <v>408</v>
      </c>
      <c r="C1110">
        <v>1</v>
      </c>
      <c r="D1110">
        <v>39</v>
      </c>
      <c r="E1110">
        <v>1</v>
      </c>
      <c r="F1110">
        <v>0</v>
      </c>
      <c r="G1110">
        <v>0</v>
      </c>
      <c r="H1110">
        <v>852</v>
      </c>
      <c r="I1110">
        <v>3</v>
      </c>
      <c r="J1110" t="s">
        <v>726</v>
      </c>
      <c r="L1110">
        <f t="shared" si="26"/>
        <v>56</v>
      </c>
    </row>
    <row r="1111" spans="1:12">
      <c r="A1111">
        <v>510</v>
      </c>
      <c r="B1111" t="s">
        <v>408</v>
      </c>
      <c r="C1111">
        <v>1</v>
      </c>
      <c r="D1111">
        <v>12</v>
      </c>
      <c r="E1111">
        <v>1</v>
      </c>
      <c r="F1111">
        <v>0</v>
      </c>
      <c r="G1111">
        <v>0</v>
      </c>
      <c r="H1111">
        <v>425</v>
      </c>
      <c r="I1111">
        <v>1</v>
      </c>
      <c r="J1111" t="s">
        <v>769</v>
      </c>
      <c r="L1111" t="e">
        <f t="shared" si="26"/>
        <v>#N/A</v>
      </c>
    </row>
    <row r="1112" spans="1:12">
      <c r="A1112">
        <v>4589</v>
      </c>
      <c r="B1112" t="s">
        <v>408</v>
      </c>
      <c r="C1112">
        <v>1</v>
      </c>
      <c r="D1112">
        <v>2</v>
      </c>
      <c r="E1112">
        <v>8</v>
      </c>
      <c r="F1112">
        <v>0</v>
      </c>
      <c r="G1112">
        <v>0</v>
      </c>
      <c r="H1112">
        <v>148</v>
      </c>
      <c r="I1112">
        <v>4</v>
      </c>
      <c r="J1112" t="s">
        <v>912</v>
      </c>
      <c r="L1112">
        <f t="shared" si="26"/>
        <v>12</v>
      </c>
    </row>
    <row r="1113" spans="1:12">
      <c r="A1113">
        <v>12</v>
      </c>
      <c r="B1113" t="s">
        <v>408</v>
      </c>
      <c r="C1113">
        <v>2</v>
      </c>
      <c r="D1113">
        <v>3</v>
      </c>
      <c r="E1113">
        <v>2</v>
      </c>
      <c r="F1113">
        <v>0</v>
      </c>
      <c r="G1113">
        <v>0</v>
      </c>
      <c r="H1113">
        <v>436</v>
      </c>
      <c r="I1113">
        <v>1</v>
      </c>
      <c r="J1113" t="s">
        <v>725</v>
      </c>
      <c r="L1113" t="e">
        <f t="shared" si="26"/>
        <v>#N/A</v>
      </c>
    </row>
    <row r="1114" spans="1:12">
      <c r="A1114">
        <v>1008</v>
      </c>
      <c r="B1114" t="s">
        <v>408</v>
      </c>
      <c r="C1114">
        <v>1</v>
      </c>
      <c r="D1114">
        <v>20</v>
      </c>
      <c r="E1114">
        <v>1</v>
      </c>
      <c r="F1114">
        <v>0</v>
      </c>
      <c r="G1114">
        <v>0</v>
      </c>
      <c r="H1114">
        <v>345</v>
      </c>
      <c r="I1114">
        <v>1</v>
      </c>
      <c r="J1114" t="s">
        <v>619</v>
      </c>
      <c r="L1114" t="e">
        <f t="shared" si="26"/>
        <v>#N/A</v>
      </c>
    </row>
    <row r="1115" spans="1:12">
      <c r="A1115">
        <v>3023</v>
      </c>
      <c r="B1115" t="s">
        <v>408</v>
      </c>
      <c r="C1115">
        <v>1</v>
      </c>
      <c r="D1115">
        <v>17</v>
      </c>
      <c r="E1115">
        <v>13</v>
      </c>
      <c r="F1115">
        <v>0</v>
      </c>
      <c r="G1115">
        <v>0</v>
      </c>
      <c r="H1115">
        <v>517</v>
      </c>
      <c r="I1115">
        <v>6</v>
      </c>
      <c r="J1115" t="s">
        <v>685</v>
      </c>
      <c r="L1115">
        <f t="shared" si="26"/>
        <v>43</v>
      </c>
    </row>
    <row r="1116" spans="1:12">
      <c r="A1116">
        <v>3687</v>
      </c>
      <c r="B1116" t="s">
        <v>391</v>
      </c>
      <c r="C1116">
        <v>1</v>
      </c>
      <c r="D1116">
        <v>11</v>
      </c>
      <c r="E1116">
        <v>4</v>
      </c>
      <c r="F1116">
        <v>0</v>
      </c>
      <c r="G1116">
        <v>0</v>
      </c>
      <c r="H1116">
        <v>553</v>
      </c>
      <c r="I1116">
        <v>2</v>
      </c>
      <c r="J1116" t="s">
        <v>694</v>
      </c>
      <c r="L1116">
        <f t="shared" si="26"/>
        <v>44</v>
      </c>
    </row>
    <row r="1117" spans="1:12">
      <c r="A1117">
        <v>2242</v>
      </c>
      <c r="B1117" t="s">
        <v>408</v>
      </c>
      <c r="C1117">
        <v>1</v>
      </c>
      <c r="D1117">
        <v>15</v>
      </c>
      <c r="E1117">
        <v>8</v>
      </c>
      <c r="F1117">
        <v>0</v>
      </c>
      <c r="G1117">
        <v>0</v>
      </c>
      <c r="H1117">
        <v>504</v>
      </c>
      <c r="I1117">
        <v>4</v>
      </c>
      <c r="J1117" t="s">
        <v>909</v>
      </c>
      <c r="L1117" t="e">
        <f t="shared" si="26"/>
        <v>#N/A</v>
      </c>
    </row>
    <row r="1118" spans="1:12">
      <c r="A1118">
        <v>367</v>
      </c>
      <c r="B1118" t="s">
        <v>408</v>
      </c>
      <c r="C1118">
        <v>1</v>
      </c>
      <c r="D1118">
        <v>7</v>
      </c>
      <c r="E1118">
        <v>16</v>
      </c>
      <c r="F1118">
        <v>0</v>
      </c>
      <c r="G1118">
        <v>0</v>
      </c>
      <c r="H1118">
        <v>530</v>
      </c>
      <c r="I1118">
        <v>7</v>
      </c>
      <c r="J1118" t="s">
        <v>933</v>
      </c>
      <c r="L1118" t="e">
        <f t="shared" si="26"/>
        <v>#N/A</v>
      </c>
    </row>
    <row r="1119" spans="1:12">
      <c r="A1119">
        <v>5396</v>
      </c>
      <c r="B1119" t="s">
        <v>408</v>
      </c>
      <c r="C1119">
        <v>2</v>
      </c>
      <c r="D1119">
        <v>26</v>
      </c>
      <c r="E1119">
        <v>2</v>
      </c>
      <c r="F1119">
        <v>0</v>
      </c>
      <c r="G1119">
        <v>0</v>
      </c>
      <c r="H1119">
        <v>631</v>
      </c>
      <c r="I1119">
        <v>2</v>
      </c>
      <c r="J1119" t="s">
        <v>951</v>
      </c>
      <c r="L1119" t="e">
        <f t="shared" si="26"/>
        <v>#N/A</v>
      </c>
    </row>
    <row r="1120" spans="1:12">
      <c r="A1120">
        <v>6392</v>
      </c>
      <c r="B1120" t="s">
        <v>473</v>
      </c>
      <c r="C1120">
        <v>1</v>
      </c>
      <c r="D1120">
        <v>15</v>
      </c>
      <c r="E1120">
        <v>1</v>
      </c>
      <c r="F1120">
        <v>0</v>
      </c>
      <c r="G1120">
        <v>0</v>
      </c>
      <c r="H1120">
        <v>402</v>
      </c>
      <c r="I1120">
        <v>1</v>
      </c>
      <c r="J1120" t="s">
        <v>541</v>
      </c>
      <c r="L1120">
        <f t="shared" si="26"/>
        <v>21</v>
      </c>
    </row>
    <row r="1121" spans="1:12">
      <c r="A1121">
        <v>1529</v>
      </c>
      <c r="B1121" t="s">
        <v>408</v>
      </c>
      <c r="C1121">
        <v>2</v>
      </c>
      <c r="D1121">
        <v>8</v>
      </c>
      <c r="E1121">
        <v>2</v>
      </c>
      <c r="F1121">
        <v>0</v>
      </c>
      <c r="G1121">
        <v>0</v>
      </c>
      <c r="H1121">
        <v>444</v>
      </c>
      <c r="I1121">
        <v>1</v>
      </c>
      <c r="J1121" t="s">
        <v>824</v>
      </c>
      <c r="L1121" t="e">
        <f t="shared" si="26"/>
        <v>#N/A</v>
      </c>
    </row>
    <row r="1122" spans="1:12">
      <c r="A1122">
        <v>5894</v>
      </c>
      <c r="B1122" t="s">
        <v>408</v>
      </c>
      <c r="C1122">
        <v>2</v>
      </c>
      <c r="D1122">
        <v>41</v>
      </c>
      <c r="E1122">
        <v>2</v>
      </c>
      <c r="F1122">
        <v>0</v>
      </c>
      <c r="G1122">
        <v>0</v>
      </c>
      <c r="H1122">
        <v>127</v>
      </c>
      <c r="I1122">
        <v>2</v>
      </c>
      <c r="J1122" t="s">
        <v>752</v>
      </c>
      <c r="L1122">
        <f t="shared" si="26"/>
        <v>11</v>
      </c>
    </row>
    <row r="1123" spans="1:12">
      <c r="A1123">
        <v>4683</v>
      </c>
      <c r="B1123" t="s">
        <v>408</v>
      </c>
      <c r="C1123">
        <v>1</v>
      </c>
      <c r="D1123">
        <v>43</v>
      </c>
      <c r="E1123">
        <v>28</v>
      </c>
      <c r="F1123">
        <v>0</v>
      </c>
      <c r="G1123">
        <v>0</v>
      </c>
      <c r="H1123">
        <v>671</v>
      </c>
      <c r="I1123">
        <v>8</v>
      </c>
      <c r="J1123" t="s">
        <v>661</v>
      </c>
      <c r="L1123" t="e">
        <f t="shared" si="26"/>
        <v>#N/A</v>
      </c>
    </row>
    <row r="1124" spans="1:12">
      <c r="A1124">
        <v>3072</v>
      </c>
      <c r="B1124" t="s">
        <v>408</v>
      </c>
      <c r="C1124">
        <v>1</v>
      </c>
      <c r="D1124">
        <v>36</v>
      </c>
      <c r="E1124">
        <v>6</v>
      </c>
      <c r="F1124">
        <v>374</v>
      </c>
      <c r="G1124">
        <v>0</v>
      </c>
      <c r="H1124">
        <v>263</v>
      </c>
      <c r="I1124">
        <v>6</v>
      </c>
      <c r="J1124" t="s">
        <v>985</v>
      </c>
      <c r="L1124" t="e">
        <f t="shared" si="26"/>
        <v>#N/A</v>
      </c>
    </row>
    <row r="1125" spans="1:12">
      <c r="A1125">
        <v>3736</v>
      </c>
      <c r="B1125" t="s">
        <v>408</v>
      </c>
      <c r="C1125">
        <v>1</v>
      </c>
      <c r="D1125">
        <v>22</v>
      </c>
      <c r="E1125">
        <v>6</v>
      </c>
      <c r="F1125">
        <v>0</v>
      </c>
      <c r="G1125">
        <v>0</v>
      </c>
      <c r="H1125">
        <v>272</v>
      </c>
      <c r="I1125">
        <v>4</v>
      </c>
      <c r="J1125" t="s">
        <v>822</v>
      </c>
      <c r="L1125">
        <f t="shared" si="26"/>
        <v>15</v>
      </c>
    </row>
    <row r="1126" spans="1:12">
      <c r="A1126">
        <v>4234</v>
      </c>
      <c r="B1126" t="s">
        <v>408</v>
      </c>
      <c r="C1126">
        <v>2</v>
      </c>
      <c r="D1126">
        <v>2</v>
      </c>
      <c r="E1126">
        <v>2</v>
      </c>
      <c r="F1126">
        <v>0</v>
      </c>
      <c r="G1126">
        <v>0</v>
      </c>
      <c r="H1126">
        <v>112</v>
      </c>
      <c r="I1126">
        <v>2</v>
      </c>
      <c r="J1126" t="s">
        <v>817</v>
      </c>
      <c r="L1126" t="e">
        <f t="shared" si="26"/>
        <v>#N/A</v>
      </c>
    </row>
    <row r="1127" spans="1:12">
      <c r="A1127">
        <v>4185</v>
      </c>
      <c r="B1127" t="s">
        <v>390</v>
      </c>
      <c r="C1127">
        <v>1</v>
      </c>
      <c r="D1127">
        <v>14</v>
      </c>
      <c r="E1127">
        <v>1</v>
      </c>
      <c r="F1127">
        <v>0</v>
      </c>
      <c r="G1127">
        <v>0</v>
      </c>
      <c r="H1127">
        <v>117</v>
      </c>
      <c r="I1127">
        <v>2</v>
      </c>
      <c r="J1127" t="s">
        <v>837</v>
      </c>
      <c r="L1127" t="e">
        <f t="shared" si="26"/>
        <v>#N/A</v>
      </c>
    </row>
    <row r="1128" spans="1:12">
      <c r="A1128">
        <v>4732</v>
      </c>
      <c r="B1128" t="s">
        <v>408</v>
      </c>
      <c r="C1128">
        <v>1</v>
      </c>
      <c r="D1128">
        <v>34</v>
      </c>
      <c r="E1128">
        <v>16</v>
      </c>
      <c r="F1128">
        <v>0</v>
      </c>
      <c r="G1128">
        <v>0</v>
      </c>
      <c r="H1128">
        <v>665</v>
      </c>
      <c r="I1128">
        <v>7</v>
      </c>
      <c r="J1128" t="s">
        <v>668</v>
      </c>
      <c r="L1128" t="e">
        <f t="shared" si="26"/>
        <v>#N/A</v>
      </c>
    </row>
    <row r="1129" spans="1:12">
      <c r="A1129">
        <v>533</v>
      </c>
      <c r="B1129" t="s">
        <v>408</v>
      </c>
      <c r="C1129">
        <v>1</v>
      </c>
      <c r="D1129">
        <v>3</v>
      </c>
      <c r="E1129">
        <v>1</v>
      </c>
      <c r="F1129">
        <v>0</v>
      </c>
      <c r="G1129">
        <v>0</v>
      </c>
      <c r="H1129">
        <v>456</v>
      </c>
      <c r="I1129">
        <v>1</v>
      </c>
      <c r="J1129" t="s">
        <v>894</v>
      </c>
      <c r="L1129" t="e">
        <f t="shared" si="26"/>
        <v>#N/A</v>
      </c>
    </row>
    <row r="1130" spans="1:12">
      <c r="A1130">
        <v>1031</v>
      </c>
      <c r="B1130" t="s">
        <v>408</v>
      </c>
      <c r="C1130">
        <v>2</v>
      </c>
      <c r="D1130">
        <v>10</v>
      </c>
      <c r="E1130">
        <v>2</v>
      </c>
      <c r="F1130">
        <v>0</v>
      </c>
      <c r="G1130">
        <v>0</v>
      </c>
      <c r="H1130">
        <v>303</v>
      </c>
      <c r="I1130">
        <v>1</v>
      </c>
      <c r="J1130" t="s">
        <v>864</v>
      </c>
      <c r="L1130" t="e">
        <f t="shared" si="26"/>
        <v>#N/A</v>
      </c>
    </row>
    <row r="1131" spans="1:12">
      <c r="A1131">
        <v>2740</v>
      </c>
      <c r="B1131" t="s">
        <v>408</v>
      </c>
      <c r="C1131">
        <v>1</v>
      </c>
      <c r="D1131">
        <v>6</v>
      </c>
      <c r="E1131">
        <v>32</v>
      </c>
      <c r="F1131">
        <v>0</v>
      </c>
      <c r="G1131">
        <v>0</v>
      </c>
      <c r="H1131">
        <v>462</v>
      </c>
      <c r="I1131">
        <v>9</v>
      </c>
      <c r="J1131" t="s">
        <v>676</v>
      </c>
      <c r="L1131">
        <f t="shared" si="26"/>
        <v>53</v>
      </c>
    </row>
    <row r="1132" spans="1:12">
      <c r="A1132">
        <v>2525</v>
      </c>
      <c r="B1132" t="s">
        <v>408</v>
      </c>
      <c r="C1132">
        <v>1</v>
      </c>
      <c r="D1132">
        <v>14</v>
      </c>
      <c r="E1132">
        <v>1</v>
      </c>
      <c r="F1132">
        <v>0</v>
      </c>
      <c r="G1132">
        <v>0</v>
      </c>
      <c r="H1132">
        <v>354</v>
      </c>
      <c r="I1132">
        <v>2</v>
      </c>
      <c r="J1132" t="s">
        <v>893</v>
      </c>
      <c r="L1132" t="e">
        <f t="shared" si="26"/>
        <v>#N/A</v>
      </c>
    </row>
    <row r="1133" spans="1:12">
      <c r="A1133">
        <v>2574</v>
      </c>
      <c r="B1133" t="s">
        <v>408</v>
      </c>
      <c r="C1133">
        <v>2</v>
      </c>
      <c r="D1133">
        <v>3</v>
      </c>
      <c r="E1133">
        <v>2</v>
      </c>
      <c r="F1133">
        <v>0</v>
      </c>
      <c r="G1133">
        <v>0</v>
      </c>
      <c r="H1133">
        <v>353</v>
      </c>
      <c r="I1133">
        <v>1</v>
      </c>
      <c r="J1133" t="s">
        <v>644</v>
      </c>
      <c r="L1133" t="e">
        <f t="shared" si="26"/>
        <v>#N/A</v>
      </c>
    </row>
    <row r="1134" spans="1:12">
      <c r="A1134">
        <v>5230</v>
      </c>
      <c r="B1134" t="s">
        <v>408</v>
      </c>
      <c r="C1134">
        <v>2</v>
      </c>
      <c r="D1134">
        <v>6</v>
      </c>
      <c r="E1134">
        <v>2</v>
      </c>
      <c r="F1134">
        <v>0</v>
      </c>
      <c r="G1134">
        <v>0</v>
      </c>
      <c r="H1134">
        <v>622</v>
      </c>
      <c r="I1134">
        <v>2</v>
      </c>
      <c r="J1134" t="s">
        <v>907</v>
      </c>
      <c r="L1134" t="e">
        <f t="shared" si="26"/>
        <v>#N/A</v>
      </c>
    </row>
    <row r="1135" spans="1:12">
      <c r="A1135">
        <v>2027</v>
      </c>
      <c r="B1135" t="s">
        <v>408</v>
      </c>
      <c r="C1135">
        <v>2</v>
      </c>
      <c r="D1135">
        <v>21</v>
      </c>
      <c r="E1135">
        <v>2</v>
      </c>
      <c r="F1135">
        <v>0</v>
      </c>
      <c r="G1135">
        <v>0</v>
      </c>
      <c r="H1135">
        <v>340</v>
      </c>
      <c r="I1135">
        <v>2</v>
      </c>
      <c r="J1135" t="s">
        <v>451</v>
      </c>
      <c r="L1135">
        <f t="shared" si="26"/>
        <v>31</v>
      </c>
    </row>
    <row r="1136" spans="1:12">
      <c r="A1136">
        <v>3189</v>
      </c>
      <c r="B1136" t="s">
        <v>408</v>
      </c>
      <c r="C1136">
        <v>1</v>
      </c>
      <c r="D1136">
        <v>10</v>
      </c>
      <c r="E1136">
        <v>1</v>
      </c>
      <c r="F1136">
        <v>0</v>
      </c>
      <c r="G1136">
        <v>0</v>
      </c>
      <c r="H1136">
        <v>369</v>
      </c>
      <c r="I1136">
        <v>2</v>
      </c>
      <c r="J1136" t="s">
        <v>417</v>
      </c>
      <c r="L1136">
        <f t="shared" si="26"/>
        <v>55</v>
      </c>
    </row>
    <row r="1137" spans="1:12">
      <c r="A1137">
        <v>4849</v>
      </c>
      <c r="B1137" t="s">
        <v>408</v>
      </c>
      <c r="C1137">
        <v>1</v>
      </c>
      <c r="D1137">
        <v>8</v>
      </c>
      <c r="E1137">
        <v>1</v>
      </c>
      <c r="F1137">
        <v>0</v>
      </c>
      <c r="G1137">
        <v>0</v>
      </c>
      <c r="H1137">
        <v>676</v>
      </c>
      <c r="I1137">
        <v>2</v>
      </c>
      <c r="J1137" t="s">
        <v>722</v>
      </c>
      <c r="L1137" t="e">
        <f t="shared" si="26"/>
        <v>#N/A</v>
      </c>
    </row>
    <row r="1138" spans="1:12">
      <c r="A1138">
        <v>35</v>
      </c>
      <c r="B1138" t="s">
        <v>408</v>
      </c>
      <c r="C1138">
        <v>2</v>
      </c>
      <c r="D1138">
        <v>25</v>
      </c>
      <c r="E1138">
        <v>2</v>
      </c>
      <c r="F1138">
        <v>0</v>
      </c>
      <c r="G1138">
        <v>0</v>
      </c>
      <c r="H1138">
        <v>429</v>
      </c>
      <c r="I1138">
        <v>1</v>
      </c>
      <c r="J1138" t="s">
        <v>739</v>
      </c>
      <c r="L1138" t="e">
        <f t="shared" si="26"/>
        <v>#N/A</v>
      </c>
    </row>
    <row r="1139" spans="1:12">
      <c r="A1139">
        <v>3879</v>
      </c>
      <c r="B1139" t="s">
        <v>408</v>
      </c>
      <c r="C1139">
        <v>1</v>
      </c>
      <c r="D1139">
        <v>13</v>
      </c>
      <c r="E1139">
        <v>1</v>
      </c>
      <c r="F1139">
        <v>0</v>
      </c>
      <c r="G1139">
        <v>0</v>
      </c>
      <c r="H1139">
        <v>103</v>
      </c>
      <c r="I1139">
        <v>1</v>
      </c>
      <c r="J1139" t="s">
        <v>811</v>
      </c>
      <c r="L1139" t="e">
        <f t="shared" si="26"/>
        <v>#N/A</v>
      </c>
    </row>
    <row r="1140" spans="1:12">
      <c r="A1140">
        <v>6461</v>
      </c>
      <c r="B1140" t="s">
        <v>412</v>
      </c>
      <c r="C1140">
        <v>1</v>
      </c>
      <c r="D1140">
        <v>10</v>
      </c>
      <c r="E1140">
        <v>1</v>
      </c>
      <c r="F1140">
        <v>0</v>
      </c>
      <c r="G1140">
        <v>0</v>
      </c>
      <c r="H1140">
        <v>144</v>
      </c>
      <c r="I1140">
        <v>1</v>
      </c>
      <c r="J1140" t="s">
        <v>931</v>
      </c>
      <c r="L1140" t="e">
        <f t="shared" si="26"/>
        <v>#N/A</v>
      </c>
    </row>
    <row r="1141" spans="1:12">
      <c r="A1141">
        <v>2219</v>
      </c>
      <c r="B1141" t="s">
        <v>408</v>
      </c>
      <c r="C1141">
        <v>1</v>
      </c>
      <c r="D1141">
        <v>24</v>
      </c>
      <c r="E1141">
        <v>1</v>
      </c>
      <c r="F1141">
        <v>0</v>
      </c>
      <c r="G1141">
        <v>0</v>
      </c>
      <c r="H1141">
        <v>507</v>
      </c>
      <c r="I1141">
        <v>2</v>
      </c>
      <c r="J1141" t="s">
        <v>282</v>
      </c>
      <c r="L1141">
        <f t="shared" si="26"/>
        <v>37</v>
      </c>
    </row>
    <row r="1142" spans="1:12">
      <c r="A1142">
        <v>3046</v>
      </c>
      <c r="B1142" t="s">
        <v>408</v>
      </c>
      <c r="C1142">
        <v>1</v>
      </c>
      <c r="D1142">
        <v>44</v>
      </c>
      <c r="E1142">
        <v>1</v>
      </c>
      <c r="F1142">
        <v>0</v>
      </c>
      <c r="G1142">
        <v>0</v>
      </c>
      <c r="H1142">
        <v>522</v>
      </c>
      <c r="I1142">
        <v>1</v>
      </c>
      <c r="J1142" t="s">
        <v>445</v>
      </c>
      <c r="L1142">
        <f t="shared" si="26"/>
        <v>37</v>
      </c>
    </row>
    <row r="1143" spans="1:12">
      <c r="A1143">
        <v>1386</v>
      </c>
      <c r="B1143" t="s">
        <v>408</v>
      </c>
      <c r="C1143">
        <v>1</v>
      </c>
      <c r="D1143">
        <v>5</v>
      </c>
      <c r="E1143">
        <v>10</v>
      </c>
      <c r="F1143">
        <v>0</v>
      </c>
      <c r="G1143">
        <v>0</v>
      </c>
      <c r="H1143">
        <v>504</v>
      </c>
      <c r="I1143">
        <v>5</v>
      </c>
      <c r="J1143" t="s">
        <v>909</v>
      </c>
      <c r="L1143" t="e">
        <f t="shared" si="26"/>
        <v>#N/A</v>
      </c>
    </row>
    <row r="1144" spans="1:12">
      <c r="A1144">
        <v>796</v>
      </c>
      <c r="B1144" t="s">
        <v>408</v>
      </c>
      <c r="C1144">
        <v>1</v>
      </c>
      <c r="D1144">
        <v>35</v>
      </c>
      <c r="E1144">
        <v>1</v>
      </c>
      <c r="F1144">
        <v>0</v>
      </c>
      <c r="G1144">
        <v>0</v>
      </c>
      <c r="H1144">
        <v>418</v>
      </c>
      <c r="I1144">
        <v>1</v>
      </c>
      <c r="J1144" t="s">
        <v>659</v>
      </c>
      <c r="L1144" t="e">
        <f t="shared" si="26"/>
        <v>#N/A</v>
      </c>
    </row>
    <row r="1145" spans="1:12">
      <c r="A1145">
        <v>129</v>
      </c>
      <c r="B1145" t="s">
        <v>408</v>
      </c>
      <c r="C1145">
        <v>1</v>
      </c>
      <c r="D1145">
        <v>8</v>
      </c>
      <c r="E1145">
        <v>2</v>
      </c>
      <c r="F1145">
        <v>0</v>
      </c>
      <c r="G1145">
        <v>0</v>
      </c>
      <c r="H1145">
        <v>437</v>
      </c>
      <c r="I1145">
        <v>1</v>
      </c>
      <c r="J1145" t="s">
        <v>914</v>
      </c>
      <c r="L1145" t="e">
        <f t="shared" si="26"/>
        <v>#N/A</v>
      </c>
    </row>
    <row r="1146" spans="1:12">
      <c r="A1146">
        <v>4706</v>
      </c>
      <c r="B1146" t="s">
        <v>408</v>
      </c>
      <c r="C1146">
        <v>1</v>
      </c>
      <c r="D1146">
        <v>50</v>
      </c>
      <c r="E1146">
        <v>1</v>
      </c>
      <c r="F1146">
        <v>0</v>
      </c>
      <c r="G1146">
        <v>0</v>
      </c>
      <c r="H1146">
        <v>671</v>
      </c>
      <c r="I1146">
        <v>2</v>
      </c>
      <c r="J1146" t="s">
        <v>661</v>
      </c>
      <c r="L1146" t="e">
        <f t="shared" si="26"/>
        <v>#N/A</v>
      </c>
    </row>
    <row r="1147" spans="1:12">
      <c r="A1147">
        <v>4042</v>
      </c>
      <c r="B1147" t="s">
        <v>408</v>
      </c>
      <c r="C1147">
        <v>1</v>
      </c>
      <c r="D1147">
        <v>5</v>
      </c>
      <c r="E1147">
        <v>6</v>
      </c>
      <c r="F1147">
        <v>0</v>
      </c>
      <c r="G1147">
        <v>0</v>
      </c>
      <c r="H1147">
        <v>382</v>
      </c>
      <c r="I1147">
        <v>4</v>
      </c>
      <c r="J1147" t="s">
        <v>845</v>
      </c>
      <c r="L1147">
        <f t="shared" si="26"/>
        <v>12</v>
      </c>
    </row>
    <row r="1148" spans="1:12">
      <c r="A1148">
        <v>5800</v>
      </c>
      <c r="B1148" t="s">
        <v>408</v>
      </c>
      <c r="C1148">
        <v>2</v>
      </c>
      <c r="D1148">
        <v>7</v>
      </c>
      <c r="E1148">
        <v>12</v>
      </c>
      <c r="F1148">
        <v>0</v>
      </c>
      <c r="G1148">
        <v>0</v>
      </c>
      <c r="H1148">
        <v>492</v>
      </c>
      <c r="I1148">
        <v>5</v>
      </c>
      <c r="J1148" t="s">
        <v>724</v>
      </c>
      <c r="L1148" t="e">
        <f t="shared" si="26"/>
        <v>#N/A</v>
      </c>
    </row>
    <row r="1149" spans="1:12">
      <c r="A1149">
        <v>5871</v>
      </c>
      <c r="B1149" t="s">
        <v>408</v>
      </c>
      <c r="C1149">
        <v>1</v>
      </c>
      <c r="D1149">
        <v>10</v>
      </c>
      <c r="E1149">
        <v>0</v>
      </c>
      <c r="F1149">
        <v>1</v>
      </c>
      <c r="G1149">
        <v>0</v>
      </c>
      <c r="H1149">
        <v>122</v>
      </c>
      <c r="I1149">
        <v>1</v>
      </c>
      <c r="J1149" t="s">
        <v>962</v>
      </c>
      <c r="L1149" t="e">
        <f t="shared" si="26"/>
        <v>#N/A</v>
      </c>
    </row>
    <row r="1150" spans="1:12">
      <c r="A1150">
        <v>1460</v>
      </c>
      <c r="B1150" t="s">
        <v>408</v>
      </c>
      <c r="C1150">
        <v>1</v>
      </c>
      <c r="D1150">
        <v>9</v>
      </c>
      <c r="E1150">
        <v>1</v>
      </c>
      <c r="F1150">
        <v>0</v>
      </c>
      <c r="G1150">
        <v>0</v>
      </c>
      <c r="H1150">
        <v>355</v>
      </c>
      <c r="I1150">
        <v>1</v>
      </c>
      <c r="J1150" t="s">
        <v>838</v>
      </c>
      <c r="L1150" t="e">
        <f t="shared" si="26"/>
        <v>#N/A</v>
      </c>
    </row>
    <row r="1151" spans="1:12">
      <c r="A1151">
        <v>4469</v>
      </c>
      <c r="B1151" t="s">
        <v>408</v>
      </c>
      <c r="C1151">
        <v>2</v>
      </c>
      <c r="D1151">
        <v>7</v>
      </c>
      <c r="E1151">
        <v>2</v>
      </c>
      <c r="F1151">
        <v>0</v>
      </c>
      <c r="G1151">
        <v>0</v>
      </c>
      <c r="H1151">
        <v>110</v>
      </c>
      <c r="I1151">
        <v>1</v>
      </c>
      <c r="J1151" t="s">
        <v>929</v>
      </c>
      <c r="L1151">
        <f t="shared" si="26"/>
        <v>11</v>
      </c>
    </row>
    <row r="1152" spans="1:12">
      <c r="A1152">
        <v>3215</v>
      </c>
      <c r="B1152" t="s">
        <v>408</v>
      </c>
      <c r="C1152">
        <v>1</v>
      </c>
      <c r="D1152">
        <v>15</v>
      </c>
      <c r="E1152">
        <v>1</v>
      </c>
      <c r="F1152">
        <v>0</v>
      </c>
      <c r="G1152">
        <v>0</v>
      </c>
      <c r="H1152">
        <v>350</v>
      </c>
      <c r="I1152">
        <v>2</v>
      </c>
      <c r="J1152" t="s">
        <v>713</v>
      </c>
      <c r="L1152" t="e">
        <f t="shared" si="26"/>
        <v>#N/A</v>
      </c>
    </row>
    <row r="1153" spans="1:12">
      <c r="A1153">
        <v>6129</v>
      </c>
      <c r="B1153" t="s">
        <v>408</v>
      </c>
      <c r="C1153">
        <v>1</v>
      </c>
      <c r="D1153">
        <v>14</v>
      </c>
      <c r="E1153">
        <v>9</v>
      </c>
      <c r="F1153">
        <v>0</v>
      </c>
      <c r="G1153">
        <v>0</v>
      </c>
      <c r="H1153">
        <v>270</v>
      </c>
      <c r="I1153">
        <v>6</v>
      </c>
      <c r="J1153" t="s">
        <v>491</v>
      </c>
      <c r="L1153" t="e">
        <f t="shared" si="26"/>
        <v>#N/A</v>
      </c>
    </row>
    <row r="1154" spans="1:12">
      <c r="A1154">
        <v>2382</v>
      </c>
      <c r="B1154" t="s">
        <v>408</v>
      </c>
      <c r="C1154">
        <v>1</v>
      </c>
      <c r="D1154">
        <v>2</v>
      </c>
      <c r="E1154">
        <v>1</v>
      </c>
      <c r="F1154">
        <v>0</v>
      </c>
      <c r="G1154">
        <v>0</v>
      </c>
      <c r="H1154">
        <v>332</v>
      </c>
      <c r="I1154">
        <v>1</v>
      </c>
      <c r="J1154" t="s">
        <v>878</v>
      </c>
      <c r="L1154" t="e">
        <f t="shared" si="26"/>
        <v>#N/A</v>
      </c>
    </row>
    <row r="1155" spans="1:12">
      <c r="A1155">
        <v>1792</v>
      </c>
      <c r="B1155" t="s">
        <v>390</v>
      </c>
      <c r="C1155">
        <v>1</v>
      </c>
      <c r="D1155">
        <v>13</v>
      </c>
      <c r="E1155">
        <v>1</v>
      </c>
      <c r="F1155">
        <v>0</v>
      </c>
      <c r="G1155">
        <v>0</v>
      </c>
      <c r="H1155">
        <v>716</v>
      </c>
      <c r="I1155">
        <v>2</v>
      </c>
      <c r="J1155" t="s">
        <v>846</v>
      </c>
      <c r="L1155" t="e">
        <f t="shared" si="26"/>
        <v>#N/A</v>
      </c>
    </row>
    <row r="1156" spans="1:12">
      <c r="A1156">
        <v>2456</v>
      </c>
      <c r="B1156" t="s">
        <v>408</v>
      </c>
      <c r="C1156">
        <v>1</v>
      </c>
      <c r="D1156">
        <v>3</v>
      </c>
      <c r="E1156">
        <v>1</v>
      </c>
      <c r="F1156">
        <v>0</v>
      </c>
      <c r="G1156">
        <v>0</v>
      </c>
      <c r="H1156">
        <v>325</v>
      </c>
      <c r="I1156">
        <v>1</v>
      </c>
      <c r="J1156" t="s">
        <v>715</v>
      </c>
      <c r="L1156" t="e">
        <f t="shared" ref="L1156:L1219" si="27">VLOOKUP($J1156,$AA$3:$AB$127,2,FALSE)</f>
        <v>#N/A</v>
      </c>
    </row>
    <row r="1157" spans="1:12">
      <c r="A1157">
        <v>2883</v>
      </c>
      <c r="B1157" t="s">
        <v>408</v>
      </c>
      <c r="C1157">
        <v>1</v>
      </c>
      <c r="D1157">
        <v>112</v>
      </c>
      <c r="E1157">
        <v>0</v>
      </c>
      <c r="F1157">
        <v>2</v>
      </c>
      <c r="G1157">
        <v>0</v>
      </c>
      <c r="H1157">
        <v>523</v>
      </c>
      <c r="I1157">
        <v>1</v>
      </c>
      <c r="J1157" t="s">
        <v>428</v>
      </c>
      <c r="L1157">
        <f t="shared" si="27"/>
        <v>33</v>
      </c>
    </row>
    <row r="1158" spans="1:12">
      <c r="A1158">
        <v>2050</v>
      </c>
      <c r="B1158" t="s">
        <v>408</v>
      </c>
      <c r="C1158">
        <v>3</v>
      </c>
      <c r="D1158">
        <v>99</v>
      </c>
      <c r="E1158">
        <v>0</v>
      </c>
      <c r="F1158">
        <v>4</v>
      </c>
      <c r="G1158">
        <v>0</v>
      </c>
      <c r="H1158">
        <v>523</v>
      </c>
      <c r="I1158">
        <v>1</v>
      </c>
      <c r="J1158" t="s">
        <v>428</v>
      </c>
      <c r="L1158">
        <f t="shared" si="27"/>
        <v>33</v>
      </c>
    </row>
    <row r="1159" spans="1:12">
      <c r="A1159">
        <v>5465</v>
      </c>
      <c r="B1159" t="s">
        <v>408</v>
      </c>
      <c r="C1159">
        <v>2</v>
      </c>
      <c r="D1159">
        <v>2</v>
      </c>
      <c r="E1159">
        <v>2</v>
      </c>
      <c r="F1159">
        <v>0</v>
      </c>
      <c r="G1159">
        <v>0</v>
      </c>
      <c r="H1159">
        <v>323</v>
      </c>
      <c r="I1159">
        <v>2</v>
      </c>
      <c r="J1159" t="s">
        <v>486</v>
      </c>
      <c r="L1159" t="e">
        <f t="shared" si="27"/>
        <v>#N/A</v>
      </c>
    </row>
    <row r="1160" spans="1:12">
      <c r="A1160">
        <v>390</v>
      </c>
      <c r="B1160" t="s">
        <v>408</v>
      </c>
      <c r="C1160">
        <v>2</v>
      </c>
      <c r="D1160">
        <v>8</v>
      </c>
      <c r="E1160">
        <v>2</v>
      </c>
      <c r="F1160">
        <v>0</v>
      </c>
      <c r="G1160">
        <v>0</v>
      </c>
      <c r="H1160">
        <v>302</v>
      </c>
      <c r="I1160">
        <v>2</v>
      </c>
      <c r="J1160" t="s">
        <v>423</v>
      </c>
      <c r="L1160">
        <f t="shared" si="27"/>
        <v>32</v>
      </c>
    </row>
    <row r="1161" spans="1:12">
      <c r="A1161">
        <v>461</v>
      </c>
      <c r="B1161" t="s">
        <v>408</v>
      </c>
      <c r="C1161">
        <v>1</v>
      </c>
      <c r="D1161">
        <v>2</v>
      </c>
      <c r="E1161">
        <v>1</v>
      </c>
      <c r="F1161">
        <v>0</v>
      </c>
      <c r="G1161">
        <v>0</v>
      </c>
      <c r="H1161">
        <v>429</v>
      </c>
      <c r="I1161">
        <v>2</v>
      </c>
      <c r="J1161" t="s">
        <v>739</v>
      </c>
      <c r="L1161" t="e">
        <f t="shared" si="27"/>
        <v>#N/A</v>
      </c>
    </row>
    <row r="1162" spans="1:12">
      <c r="A1162">
        <v>1125</v>
      </c>
      <c r="B1162" t="s">
        <v>408</v>
      </c>
      <c r="C1162">
        <v>1</v>
      </c>
      <c r="D1162">
        <v>17</v>
      </c>
      <c r="E1162">
        <v>22</v>
      </c>
      <c r="F1162">
        <v>0</v>
      </c>
      <c r="G1162">
        <v>0</v>
      </c>
      <c r="H1162">
        <v>318</v>
      </c>
      <c r="I1162">
        <v>6</v>
      </c>
      <c r="J1162" t="s">
        <v>856</v>
      </c>
      <c r="L1162" t="e">
        <f t="shared" si="27"/>
        <v>#N/A</v>
      </c>
    </row>
    <row r="1163" spans="1:12">
      <c r="A1163">
        <v>3856</v>
      </c>
      <c r="B1163" t="s">
        <v>408</v>
      </c>
      <c r="C1163">
        <v>1</v>
      </c>
      <c r="D1163">
        <v>3</v>
      </c>
      <c r="E1163">
        <v>1</v>
      </c>
      <c r="F1163">
        <v>0</v>
      </c>
      <c r="G1163">
        <v>0</v>
      </c>
      <c r="H1163">
        <v>109</v>
      </c>
      <c r="I1163">
        <v>2</v>
      </c>
      <c r="J1163" t="s">
        <v>807</v>
      </c>
      <c r="L1163">
        <f t="shared" si="27"/>
        <v>45</v>
      </c>
    </row>
    <row r="1164" spans="1:12">
      <c r="A1164">
        <v>1409</v>
      </c>
      <c r="B1164" t="s">
        <v>390</v>
      </c>
      <c r="C1164">
        <v>1</v>
      </c>
      <c r="D1164">
        <v>8</v>
      </c>
      <c r="E1164">
        <v>1</v>
      </c>
      <c r="F1164">
        <v>0</v>
      </c>
      <c r="G1164">
        <v>0</v>
      </c>
      <c r="H1164">
        <v>505</v>
      </c>
      <c r="I1164">
        <v>2</v>
      </c>
      <c r="J1164" t="s">
        <v>840</v>
      </c>
      <c r="L1164">
        <f t="shared" si="27"/>
        <v>37</v>
      </c>
    </row>
    <row r="1165" spans="1:12">
      <c r="A1165">
        <v>5061</v>
      </c>
      <c r="B1165" t="s">
        <v>408</v>
      </c>
      <c r="C1165">
        <v>2</v>
      </c>
      <c r="D1165">
        <v>6</v>
      </c>
      <c r="E1165">
        <v>2</v>
      </c>
      <c r="F1165">
        <v>0</v>
      </c>
      <c r="G1165">
        <v>0</v>
      </c>
      <c r="H1165">
        <v>609</v>
      </c>
      <c r="I1165">
        <v>2</v>
      </c>
      <c r="J1165" t="s">
        <v>1018</v>
      </c>
      <c r="L1165" t="e">
        <f t="shared" si="27"/>
        <v>#N/A</v>
      </c>
    </row>
    <row r="1166" spans="1:12">
      <c r="A1166">
        <v>5110</v>
      </c>
      <c r="B1166" t="s">
        <v>408</v>
      </c>
      <c r="C1166">
        <v>2</v>
      </c>
      <c r="D1166">
        <v>19</v>
      </c>
      <c r="E1166">
        <v>25</v>
      </c>
      <c r="F1166">
        <v>0</v>
      </c>
      <c r="G1166">
        <v>0</v>
      </c>
      <c r="H1166">
        <v>170</v>
      </c>
      <c r="I1166">
        <v>6</v>
      </c>
      <c r="J1166" t="s">
        <v>880</v>
      </c>
      <c r="L1166" t="e">
        <f t="shared" si="27"/>
        <v>#N/A</v>
      </c>
    </row>
    <row r="1167" spans="1:12">
      <c r="A1167">
        <v>2860</v>
      </c>
      <c r="B1167" t="s">
        <v>408</v>
      </c>
      <c r="C1167">
        <v>1</v>
      </c>
      <c r="D1167">
        <v>42</v>
      </c>
      <c r="E1167">
        <v>15</v>
      </c>
      <c r="F1167">
        <v>3</v>
      </c>
      <c r="G1167">
        <v>0</v>
      </c>
      <c r="H1167">
        <v>520</v>
      </c>
      <c r="I1167">
        <v>6</v>
      </c>
      <c r="J1167" t="s">
        <v>414</v>
      </c>
      <c r="L1167">
        <f t="shared" si="27"/>
        <v>43</v>
      </c>
    </row>
    <row r="1168" spans="1:12">
      <c r="A1168">
        <v>3401</v>
      </c>
      <c r="B1168" t="s">
        <v>408</v>
      </c>
      <c r="C1168">
        <v>1</v>
      </c>
      <c r="D1168">
        <v>16</v>
      </c>
      <c r="E1168">
        <v>9</v>
      </c>
      <c r="F1168">
        <v>0</v>
      </c>
      <c r="G1168">
        <v>0</v>
      </c>
      <c r="H1168">
        <v>316</v>
      </c>
      <c r="I1168">
        <v>5</v>
      </c>
      <c r="J1168" t="s">
        <v>467</v>
      </c>
      <c r="L1168">
        <f t="shared" si="27"/>
        <v>51</v>
      </c>
    </row>
    <row r="1169" spans="1:12">
      <c r="A1169">
        <v>770</v>
      </c>
      <c r="B1169" t="s">
        <v>408</v>
      </c>
      <c r="C1169">
        <v>2</v>
      </c>
      <c r="D1169">
        <v>31</v>
      </c>
      <c r="E1169">
        <v>2</v>
      </c>
      <c r="F1169">
        <v>0</v>
      </c>
      <c r="G1169">
        <v>0</v>
      </c>
      <c r="H1169">
        <v>418</v>
      </c>
      <c r="I1169">
        <v>1</v>
      </c>
      <c r="J1169" t="s">
        <v>659</v>
      </c>
      <c r="L1169" t="e">
        <f t="shared" si="27"/>
        <v>#N/A</v>
      </c>
    </row>
    <row r="1170" spans="1:12">
      <c r="A1170">
        <v>4114</v>
      </c>
      <c r="B1170" t="s">
        <v>408</v>
      </c>
      <c r="C1170">
        <v>1</v>
      </c>
      <c r="D1170">
        <v>40</v>
      </c>
      <c r="E1170">
        <v>1</v>
      </c>
      <c r="F1170">
        <v>0</v>
      </c>
      <c r="G1170">
        <v>0</v>
      </c>
      <c r="H1170">
        <v>127</v>
      </c>
      <c r="I1170">
        <v>1</v>
      </c>
      <c r="J1170" t="s">
        <v>752</v>
      </c>
      <c r="L1170">
        <f t="shared" si="27"/>
        <v>11</v>
      </c>
    </row>
    <row r="1171" spans="1:12">
      <c r="A1171">
        <v>155</v>
      </c>
      <c r="B1171" t="s">
        <v>408</v>
      </c>
      <c r="C1171">
        <v>1</v>
      </c>
      <c r="D1171">
        <v>8</v>
      </c>
      <c r="E1171">
        <v>1</v>
      </c>
      <c r="F1171">
        <v>0</v>
      </c>
      <c r="G1171">
        <v>0</v>
      </c>
      <c r="H1171">
        <v>435</v>
      </c>
      <c r="I1171">
        <v>2</v>
      </c>
      <c r="J1171" t="s">
        <v>850</v>
      </c>
      <c r="L1171" t="e">
        <f t="shared" si="27"/>
        <v>#N/A</v>
      </c>
    </row>
    <row r="1172" spans="1:12">
      <c r="A1172">
        <v>4065</v>
      </c>
      <c r="B1172" t="s">
        <v>408</v>
      </c>
      <c r="C1172">
        <v>1</v>
      </c>
      <c r="D1172">
        <v>6</v>
      </c>
      <c r="E1172">
        <v>6</v>
      </c>
      <c r="F1172">
        <v>0</v>
      </c>
      <c r="G1172">
        <v>0</v>
      </c>
      <c r="H1172">
        <v>276</v>
      </c>
      <c r="I1172">
        <v>4</v>
      </c>
      <c r="J1172" t="s">
        <v>945</v>
      </c>
      <c r="L1172" t="e">
        <f t="shared" si="27"/>
        <v>#N/A</v>
      </c>
    </row>
    <row r="1173" spans="1:12">
      <c r="A1173">
        <v>4397</v>
      </c>
      <c r="B1173" t="s">
        <v>408</v>
      </c>
      <c r="C1173">
        <v>2</v>
      </c>
      <c r="D1173">
        <v>10</v>
      </c>
      <c r="E1173">
        <v>2</v>
      </c>
      <c r="F1173">
        <v>0</v>
      </c>
      <c r="G1173">
        <v>0</v>
      </c>
      <c r="H1173">
        <v>257</v>
      </c>
      <c r="I1173">
        <v>2</v>
      </c>
      <c r="J1173" t="s">
        <v>922</v>
      </c>
      <c r="L1173" t="e">
        <f t="shared" si="27"/>
        <v>#N/A</v>
      </c>
    </row>
    <row r="1174" spans="1:12">
      <c r="A1174">
        <v>868</v>
      </c>
      <c r="B1174" t="s">
        <v>408</v>
      </c>
      <c r="C1174">
        <v>1</v>
      </c>
      <c r="D1174">
        <v>11</v>
      </c>
      <c r="E1174">
        <v>7</v>
      </c>
      <c r="F1174">
        <v>0</v>
      </c>
      <c r="G1174">
        <v>0</v>
      </c>
      <c r="H1174">
        <v>470</v>
      </c>
      <c r="I1174">
        <v>4</v>
      </c>
      <c r="J1174" t="s">
        <v>898</v>
      </c>
      <c r="L1174" t="e">
        <f t="shared" si="27"/>
        <v>#N/A</v>
      </c>
    </row>
    <row r="1175" spans="1:12">
      <c r="A1175">
        <v>819</v>
      </c>
      <c r="B1175" t="s">
        <v>408</v>
      </c>
      <c r="C1175">
        <v>1</v>
      </c>
      <c r="D1175">
        <v>10</v>
      </c>
      <c r="E1175">
        <v>16</v>
      </c>
      <c r="F1175">
        <v>0</v>
      </c>
      <c r="G1175">
        <v>0</v>
      </c>
      <c r="H1175">
        <v>301</v>
      </c>
      <c r="I1175">
        <v>5</v>
      </c>
      <c r="J1175" t="s">
        <v>680</v>
      </c>
      <c r="L1175" t="e">
        <f t="shared" si="27"/>
        <v>#N/A</v>
      </c>
    </row>
    <row r="1176" spans="1:12">
      <c r="A1176">
        <v>1741</v>
      </c>
      <c r="B1176" t="s">
        <v>408</v>
      </c>
      <c r="C1176">
        <v>1</v>
      </c>
      <c r="D1176">
        <v>4</v>
      </c>
      <c r="E1176">
        <v>2</v>
      </c>
      <c r="F1176">
        <v>0</v>
      </c>
      <c r="G1176">
        <v>0</v>
      </c>
      <c r="H1176">
        <v>302</v>
      </c>
      <c r="I1176">
        <v>1</v>
      </c>
      <c r="J1176" t="s">
        <v>423</v>
      </c>
      <c r="L1176">
        <f t="shared" si="27"/>
        <v>32</v>
      </c>
    </row>
    <row r="1177" spans="1:12">
      <c r="A1177">
        <v>4520</v>
      </c>
      <c r="B1177" t="s">
        <v>408</v>
      </c>
      <c r="C1177">
        <v>1</v>
      </c>
      <c r="D1177">
        <v>18</v>
      </c>
      <c r="E1177">
        <v>1</v>
      </c>
      <c r="F1177">
        <v>0</v>
      </c>
      <c r="G1177">
        <v>0</v>
      </c>
      <c r="H1177">
        <v>112</v>
      </c>
      <c r="I1177">
        <v>1</v>
      </c>
      <c r="J1177" t="s">
        <v>817</v>
      </c>
      <c r="L1177" t="e">
        <f t="shared" si="27"/>
        <v>#N/A</v>
      </c>
    </row>
    <row r="1178" spans="1:12">
      <c r="A1178">
        <v>1864</v>
      </c>
      <c r="B1178" t="s">
        <v>408</v>
      </c>
      <c r="C1178">
        <v>2</v>
      </c>
      <c r="D1178">
        <v>17</v>
      </c>
      <c r="E1178">
        <v>4</v>
      </c>
      <c r="F1178">
        <v>0</v>
      </c>
      <c r="G1178">
        <v>0</v>
      </c>
      <c r="H1178">
        <v>372</v>
      </c>
      <c r="I1178">
        <v>2</v>
      </c>
      <c r="J1178" t="s">
        <v>841</v>
      </c>
      <c r="L1178" t="e">
        <f t="shared" si="27"/>
        <v>#N/A</v>
      </c>
    </row>
    <row r="1179" spans="1:12">
      <c r="A1179">
        <v>1815</v>
      </c>
      <c r="B1179" t="s">
        <v>408</v>
      </c>
      <c r="C1179">
        <v>2</v>
      </c>
      <c r="D1179">
        <v>7</v>
      </c>
      <c r="E1179">
        <v>2</v>
      </c>
      <c r="F1179">
        <v>0</v>
      </c>
      <c r="G1179">
        <v>0</v>
      </c>
      <c r="H1179">
        <v>452</v>
      </c>
      <c r="I1179">
        <v>1</v>
      </c>
      <c r="J1179" t="s">
        <v>982</v>
      </c>
      <c r="L1179" t="e">
        <f t="shared" si="27"/>
        <v>#N/A</v>
      </c>
    </row>
    <row r="1180" spans="1:12">
      <c r="A1180">
        <v>2405</v>
      </c>
      <c r="B1180" t="s">
        <v>390</v>
      </c>
      <c r="C1180">
        <v>1</v>
      </c>
      <c r="D1180">
        <v>4</v>
      </c>
      <c r="E1180">
        <v>1</v>
      </c>
      <c r="F1180">
        <v>0</v>
      </c>
      <c r="G1180">
        <v>0</v>
      </c>
      <c r="H1180">
        <v>332</v>
      </c>
      <c r="I1180">
        <v>1</v>
      </c>
      <c r="J1180" t="s">
        <v>878</v>
      </c>
      <c r="L1180" t="e">
        <f t="shared" si="27"/>
        <v>#N/A</v>
      </c>
    </row>
    <row r="1181" spans="1:12">
      <c r="A1181">
        <v>5516</v>
      </c>
      <c r="B1181" t="s">
        <v>408</v>
      </c>
      <c r="C1181">
        <v>1</v>
      </c>
      <c r="D1181">
        <v>6</v>
      </c>
      <c r="E1181">
        <v>1</v>
      </c>
      <c r="F1181">
        <v>0</v>
      </c>
      <c r="G1181">
        <v>0</v>
      </c>
      <c r="H1181">
        <v>363</v>
      </c>
      <c r="I1181">
        <v>2</v>
      </c>
      <c r="J1181" t="s">
        <v>960</v>
      </c>
      <c r="L1181" t="e">
        <f t="shared" si="27"/>
        <v>#N/A</v>
      </c>
    </row>
    <row r="1182" spans="1:12">
      <c r="A1182">
        <v>6057</v>
      </c>
      <c r="B1182" t="s">
        <v>408</v>
      </c>
      <c r="C1182">
        <v>2</v>
      </c>
      <c r="D1182">
        <v>9</v>
      </c>
      <c r="E1182">
        <v>2</v>
      </c>
      <c r="F1182">
        <v>0</v>
      </c>
      <c r="G1182">
        <v>0</v>
      </c>
      <c r="H1182">
        <v>231</v>
      </c>
      <c r="I1182">
        <v>2</v>
      </c>
      <c r="J1182" t="s">
        <v>686</v>
      </c>
      <c r="L1182" t="e">
        <f t="shared" si="27"/>
        <v>#N/A</v>
      </c>
    </row>
    <row r="1183" spans="1:12">
      <c r="A1183">
        <v>4446</v>
      </c>
      <c r="B1183" t="s">
        <v>408</v>
      </c>
      <c r="C1183">
        <v>2</v>
      </c>
      <c r="D1183">
        <v>12</v>
      </c>
      <c r="E1183">
        <v>2</v>
      </c>
      <c r="F1183">
        <v>0</v>
      </c>
      <c r="G1183">
        <v>0</v>
      </c>
      <c r="H1183">
        <v>151</v>
      </c>
      <c r="I1183">
        <v>1</v>
      </c>
      <c r="J1183" t="s">
        <v>863</v>
      </c>
      <c r="L1183">
        <f t="shared" si="27"/>
        <v>12</v>
      </c>
    </row>
    <row r="1184" spans="1:12">
      <c r="A1184">
        <v>106</v>
      </c>
      <c r="B1184" t="s">
        <v>408</v>
      </c>
      <c r="C1184">
        <v>1</v>
      </c>
      <c r="D1184">
        <v>10</v>
      </c>
      <c r="E1184">
        <v>1</v>
      </c>
      <c r="F1184">
        <v>0</v>
      </c>
      <c r="G1184">
        <v>0</v>
      </c>
      <c r="H1184">
        <v>443</v>
      </c>
      <c r="I1184">
        <v>2</v>
      </c>
      <c r="J1184" t="s">
        <v>831</v>
      </c>
      <c r="L1184" t="e">
        <f t="shared" si="27"/>
        <v>#N/A</v>
      </c>
    </row>
    <row r="1185" spans="1:12">
      <c r="A1185">
        <v>2811</v>
      </c>
      <c r="B1185" t="s">
        <v>408</v>
      </c>
      <c r="C1185">
        <v>1</v>
      </c>
      <c r="D1185">
        <v>79</v>
      </c>
      <c r="E1185">
        <v>23</v>
      </c>
      <c r="F1185">
        <v>0</v>
      </c>
      <c r="G1185">
        <v>0</v>
      </c>
      <c r="H1185">
        <v>520</v>
      </c>
      <c r="I1185">
        <v>8</v>
      </c>
      <c r="J1185" t="s">
        <v>414</v>
      </c>
      <c r="L1185">
        <f t="shared" si="27"/>
        <v>43</v>
      </c>
    </row>
    <row r="1186" spans="1:12">
      <c r="A1186">
        <v>1151</v>
      </c>
      <c r="B1186" t="s">
        <v>408</v>
      </c>
      <c r="C1186">
        <v>1</v>
      </c>
      <c r="D1186">
        <v>9</v>
      </c>
      <c r="E1186">
        <v>1</v>
      </c>
      <c r="F1186">
        <v>0</v>
      </c>
      <c r="G1186">
        <v>0</v>
      </c>
      <c r="H1186">
        <v>311</v>
      </c>
      <c r="I1186">
        <v>1</v>
      </c>
      <c r="J1186" t="s">
        <v>778</v>
      </c>
      <c r="L1186" t="e">
        <f t="shared" si="27"/>
        <v>#N/A</v>
      </c>
    </row>
    <row r="1187" spans="1:12">
      <c r="A1187">
        <v>1200</v>
      </c>
      <c r="B1187" t="s">
        <v>408</v>
      </c>
      <c r="C1187">
        <v>2</v>
      </c>
      <c r="D1187">
        <v>11</v>
      </c>
      <c r="E1187">
        <v>2</v>
      </c>
      <c r="F1187">
        <v>0</v>
      </c>
      <c r="G1187">
        <v>0</v>
      </c>
      <c r="H1187">
        <v>319</v>
      </c>
      <c r="I1187">
        <v>2</v>
      </c>
      <c r="J1187" t="s">
        <v>469</v>
      </c>
      <c r="L1187" t="e">
        <f t="shared" si="27"/>
        <v>#N/A</v>
      </c>
    </row>
    <row r="1188" spans="1:12">
      <c r="A1188">
        <v>3524</v>
      </c>
      <c r="B1188" t="s">
        <v>408</v>
      </c>
      <c r="C1188">
        <v>1</v>
      </c>
      <c r="D1188">
        <v>4</v>
      </c>
      <c r="E1188">
        <v>1</v>
      </c>
      <c r="F1188">
        <v>0</v>
      </c>
      <c r="G1188">
        <v>0</v>
      </c>
      <c r="H1188">
        <v>337</v>
      </c>
      <c r="I1188">
        <v>1</v>
      </c>
      <c r="J1188" t="s">
        <v>957</v>
      </c>
      <c r="L1188" t="e">
        <f t="shared" si="27"/>
        <v>#N/A</v>
      </c>
    </row>
    <row r="1189" spans="1:12">
      <c r="A1189">
        <v>6106</v>
      </c>
      <c r="B1189" t="s">
        <v>408</v>
      </c>
      <c r="C1189">
        <v>1</v>
      </c>
      <c r="D1189">
        <v>4</v>
      </c>
      <c r="E1189">
        <v>12</v>
      </c>
      <c r="F1189">
        <v>0</v>
      </c>
      <c r="G1189">
        <v>0</v>
      </c>
      <c r="H1189">
        <v>233</v>
      </c>
      <c r="I1189">
        <v>6</v>
      </c>
      <c r="J1189" t="s">
        <v>916</v>
      </c>
      <c r="L1189" t="e">
        <f t="shared" si="27"/>
        <v>#N/A</v>
      </c>
    </row>
    <row r="1190" spans="1:12">
      <c r="A1190">
        <v>3922</v>
      </c>
      <c r="B1190" t="s">
        <v>408</v>
      </c>
      <c r="C1190">
        <v>1</v>
      </c>
      <c r="D1190">
        <v>11</v>
      </c>
      <c r="E1190">
        <v>1</v>
      </c>
      <c r="F1190">
        <v>0</v>
      </c>
      <c r="G1190">
        <v>0</v>
      </c>
      <c r="H1190">
        <v>102</v>
      </c>
      <c r="I1190">
        <v>2</v>
      </c>
      <c r="J1190" t="s">
        <v>810</v>
      </c>
      <c r="L1190" t="e">
        <f t="shared" si="27"/>
        <v>#N/A</v>
      </c>
    </row>
    <row r="1191" spans="1:12">
      <c r="A1191">
        <v>3928</v>
      </c>
      <c r="B1191" t="s">
        <v>408</v>
      </c>
      <c r="C1191">
        <v>1</v>
      </c>
      <c r="D1191">
        <v>16</v>
      </c>
      <c r="E1191">
        <v>1</v>
      </c>
      <c r="F1191">
        <v>0</v>
      </c>
      <c r="G1191">
        <v>0</v>
      </c>
      <c r="H1191">
        <v>102</v>
      </c>
      <c r="I1191">
        <v>1</v>
      </c>
      <c r="J1191" t="s">
        <v>810</v>
      </c>
      <c r="L1191" t="e">
        <f t="shared" si="27"/>
        <v>#N/A</v>
      </c>
    </row>
    <row r="1192" spans="1:12">
      <c r="A1192">
        <v>3501</v>
      </c>
      <c r="B1192" t="s">
        <v>408</v>
      </c>
      <c r="C1192">
        <v>1</v>
      </c>
      <c r="D1192">
        <v>18</v>
      </c>
      <c r="E1192">
        <v>16</v>
      </c>
      <c r="F1192">
        <v>0</v>
      </c>
      <c r="G1192">
        <v>0</v>
      </c>
      <c r="H1192">
        <v>374</v>
      </c>
      <c r="I1192">
        <v>4</v>
      </c>
      <c r="J1192" t="s">
        <v>440</v>
      </c>
      <c r="L1192">
        <f t="shared" si="27"/>
        <v>16</v>
      </c>
    </row>
    <row r="1193" spans="1:12">
      <c r="A1193">
        <v>584</v>
      </c>
      <c r="B1193" t="s">
        <v>408</v>
      </c>
      <c r="C1193">
        <v>1</v>
      </c>
      <c r="D1193">
        <v>8</v>
      </c>
      <c r="E1193">
        <v>1</v>
      </c>
      <c r="F1193">
        <v>0</v>
      </c>
      <c r="G1193">
        <v>0</v>
      </c>
      <c r="H1193">
        <v>545</v>
      </c>
      <c r="I1193">
        <v>1</v>
      </c>
      <c r="J1193" t="s">
        <v>799</v>
      </c>
      <c r="L1193" t="e">
        <f t="shared" si="27"/>
        <v>#N/A</v>
      </c>
    </row>
    <row r="1194" spans="1:12">
      <c r="A1194">
        <v>3756</v>
      </c>
      <c r="B1194" t="s">
        <v>408</v>
      </c>
      <c r="C1194">
        <v>7</v>
      </c>
      <c r="D1194">
        <v>4</v>
      </c>
      <c r="E1194">
        <v>0</v>
      </c>
      <c r="F1194">
        <v>54</v>
      </c>
      <c r="G1194">
        <v>0</v>
      </c>
      <c r="H1194">
        <v>106</v>
      </c>
      <c r="I1194">
        <v>3</v>
      </c>
      <c r="J1194" t="s">
        <v>718</v>
      </c>
      <c r="L1194" t="e">
        <f t="shared" si="27"/>
        <v>#N/A</v>
      </c>
    </row>
    <row r="1195" spans="1:12">
      <c r="A1195">
        <v>1343</v>
      </c>
      <c r="B1195" t="s">
        <v>408</v>
      </c>
      <c r="C1195">
        <v>2</v>
      </c>
      <c r="D1195">
        <v>40</v>
      </c>
      <c r="E1195">
        <v>24</v>
      </c>
      <c r="F1195">
        <v>7</v>
      </c>
      <c r="G1195">
        <v>0</v>
      </c>
      <c r="H1195">
        <v>523</v>
      </c>
      <c r="I1195">
        <v>7</v>
      </c>
      <c r="J1195" t="s">
        <v>428</v>
      </c>
      <c r="L1195">
        <f t="shared" si="27"/>
        <v>33</v>
      </c>
    </row>
    <row r="1196" spans="1:12">
      <c r="A1196">
        <v>5920</v>
      </c>
      <c r="B1196" t="s">
        <v>408</v>
      </c>
      <c r="C1196">
        <v>1</v>
      </c>
      <c r="D1196">
        <v>12</v>
      </c>
      <c r="E1196">
        <v>1</v>
      </c>
      <c r="F1196">
        <v>0</v>
      </c>
      <c r="G1196">
        <v>0</v>
      </c>
      <c r="H1196">
        <v>141</v>
      </c>
      <c r="I1196">
        <v>2</v>
      </c>
      <c r="J1196" t="s">
        <v>577</v>
      </c>
      <c r="L1196" t="e">
        <f t="shared" si="27"/>
        <v>#N/A</v>
      </c>
    </row>
    <row r="1197" spans="1:12">
      <c r="A1197">
        <v>4165</v>
      </c>
      <c r="B1197" t="s">
        <v>408</v>
      </c>
      <c r="C1197">
        <v>1</v>
      </c>
      <c r="D1197">
        <v>14</v>
      </c>
      <c r="E1197">
        <v>1</v>
      </c>
      <c r="F1197">
        <v>0</v>
      </c>
      <c r="G1197">
        <v>0</v>
      </c>
      <c r="H1197">
        <v>291</v>
      </c>
      <c r="I1197">
        <v>2</v>
      </c>
      <c r="J1197" t="s">
        <v>973</v>
      </c>
      <c r="L1197" t="e">
        <f t="shared" si="27"/>
        <v>#N/A</v>
      </c>
    </row>
    <row r="1198" spans="1:12">
      <c r="A1198">
        <v>5914</v>
      </c>
      <c r="B1198" t="s">
        <v>408</v>
      </c>
      <c r="C1198">
        <v>1</v>
      </c>
      <c r="D1198">
        <v>5</v>
      </c>
      <c r="E1198">
        <v>1</v>
      </c>
      <c r="F1198">
        <v>0</v>
      </c>
      <c r="G1198">
        <v>0</v>
      </c>
      <c r="H1198">
        <v>142</v>
      </c>
      <c r="I1198">
        <v>2</v>
      </c>
      <c r="J1198" t="s">
        <v>1012</v>
      </c>
      <c r="L1198" t="e">
        <f t="shared" si="27"/>
        <v>#N/A</v>
      </c>
    </row>
    <row r="1199" spans="1:12">
      <c r="A1199">
        <v>6412</v>
      </c>
      <c r="B1199" t="s">
        <v>412</v>
      </c>
      <c r="C1199">
        <v>1</v>
      </c>
      <c r="D1199">
        <v>22</v>
      </c>
      <c r="E1199">
        <v>1</v>
      </c>
      <c r="F1199">
        <v>0</v>
      </c>
      <c r="G1199">
        <v>0</v>
      </c>
      <c r="H1199">
        <v>402</v>
      </c>
      <c r="I1199">
        <v>1</v>
      </c>
      <c r="J1199" t="s">
        <v>541</v>
      </c>
      <c r="L1199">
        <f t="shared" si="27"/>
        <v>21</v>
      </c>
    </row>
    <row r="1200" spans="1:12">
      <c r="A1200">
        <v>1509</v>
      </c>
      <c r="B1200" t="s">
        <v>408</v>
      </c>
      <c r="C1200">
        <v>1</v>
      </c>
      <c r="D1200">
        <v>4</v>
      </c>
      <c r="E1200">
        <v>1</v>
      </c>
      <c r="F1200">
        <v>0</v>
      </c>
      <c r="G1200">
        <v>0</v>
      </c>
      <c r="H1200">
        <v>427</v>
      </c>
      <c r="I1200">
        <v>2</v>
      </c>
      <c r="J1200" t="s">
        <v>897</v>
      </c>
      <c r="L1200" t="e">
        <f t="shared" si="27"/>
        <v>#N/A</v>
      </c>
    </row>
    <row r="1201" spans="1:12">
      <c r="A1201">
        <v>4663</v>
      </c>
      <c r="B1201" t="s">
        <v>408</v>
      </c>
      <c r="C1201">
        <v>1</v>
      </c>
      <c r="D1201">
        <v>21</v>
      </c>
      <c r="E1201">
        <v>19</v>
      </c>
      <c r="F1201">
        <v>0</v>
      </c>
      <c r="G1201">
        <v>0</v>
      </c>
      <c r="H1201">
        <v>671</v>
      </c>
      <c r="I1201">
        <v>9</v>
      </c>
      <c r="J1201" t="s">
        <v>661</v>
      </c>
      <c r="L1201" t="e">
        <f t="shared" si="27"/>
        <v>#N/A</v>
      </c>
    </row>
    <row r="1202" spans="1:12">
      <c r="A1202">
        <v>2001</v>
      </c>
      <c r="B1202" t="s">
        <v>408</v>
      </c>
      <c r="C1202">
        <v>2</v>
      </c>
      <c r="D1202">
        <v>4</v>
      </c>
      <c r="E1202">
        <v>4</v>
      </c>
      <c r="F1202">
        <v>0</v>
      </c>
      <c r="G1202">
        <v>0</v>
      </c>
      <c r="H1202">
        <v>320</v>
      </c>
      <c r="I1202">
        <v>2</v>
      </c>
      <c r="J1202" t="s">
        <v>1045</v>
      </c>
      <c r="L1202" t="e">
        <f t="shared" si="27"/>
        <v>#N/A</v>
      </c>
    </row>
    <row r="1203" spans="1:12">
      <c r="A1203">
        <v>1835</v>
      </c>
      <c r="B1203" t="s">
        <v>408</v>
      </c>
      <c r="C1203">
        <v>1</v>
      </c>
      <c r="D1203">
        <v>15</v>
      </c>
      <c r="E1203">
        <v>1</v>
      </c>
      <c r="F1203">
        <v>0</v>
      </c>
      <c r="G1203">
        <v>0</v>
      </c>
      <c r="H1203">
        <v>362</v>
      </c>
      <c r="I1203">
        <v>2</v>
      </c>
      <c r="J1203" t="s">
        <v>672</v>
      </c>
      <c r="L1203">
        <f t="shared" si="27"/>
        <v>53</v>
      </c>
    </row>
    <row r="1204" spans="1:12">
      <c r="A1204">
        <v>845</v>
      </c>
      <c r="B1204" t="s">
        <v>871</v>
      </c>
      <c r="C1204">
        <v>1</v>
      </c>
      <c r="D1204">
        <v>3</v>
      </c>
      <c r="E1204">
        <v>1</v>
      </c>
      <c r="F1204">
        <v>0</v>
      </c>
      <c r="G1204">
        <v>0</v>
      </c>
      <c r="H1204">
        <v>449</v>
      </c>
      <c r="I1204">
        <v>2</v>
      </c>
      <c r="J1204" t="s">
        <v>1006</v>
      </c>
      <c r="L1204" t="e">
        <f t="shared" si="27"/>
        <v>#N/A</v>
      </c>
    </row>
    <row r="1205" spans="1:12">
      <c r="A1205">
        <v>2499</v>
      </c>
      <c r="B1205" t="s">
        <v>408</v>
      </c>
      <c r="C1205">
        <v>1</v>
      </c>
      <c r="D1205">
        <v>7</v>
      </c>
      <c r="E1205">
        <v>1</v>
      </c>
      <c r="F1205">
        <v>0</v>
      </c>
      <c r="G1205">
        <v>0</v>
      </c>
      <c r="H1205">
        <v>349</v>
      </c>
      <c r="I1205">
        <v>1</v>
      </c>
      <c r="J1205" t="s">
        <v>1008</v>
      </c>
      <c r="L1205" t="e">
        <f t="shared" si="27"/>
        <v>#N/A</v>
      </c>
    </row>
    <row r="1206" spans="1:12">
      <c r="A1206">
        <v>3999</v>
      </c>
      <c r="B1206" t="s">
        <v>408</v>
      </c>
      <c r="C1206">
        <v>2</v>
      </c>
      <c r="D1206">
        <v>6</v>
      </c>
      <c r="E1206">
        <v>2</v>
      </c>
      <c r="F1206">
        <v>0</v>
      </c>
      <c r="G1206">
        <v>0</v>
      </c>
      <c r="H1206">
        <v>119</v>
      </c>
      <c r="I1206">
        <v>2</v>
      </c>
      <c r="J1206" t="s">
        <v>900</v>
      </c>
      <c r="L1206" t="e">
        <f t="shared" si="27"/>
        <v>#N/A</v>
      </c>
    </row>
    <row r="1207" spans="1:12">
      <c r="A1207">
        <v>4420</v>
      </c>
      <c r="B1207" t="s">
        <v>408</v>
      </c>
      <c r="C1207">
        <v>1</v>
      </c>
      <c r="D1207">
        <v>11</v>
      </c>
      <c r="E1207">
        <v>1</v>
      </c>
      <c r="F1207">
        <v>0</v>
      </c>
      <c r="G1207">
        <v>0</v>
      </c>
      <c r="H1207">
        <v>113</v>
      </c>
      <c r="I1207">
        <v>2</v>
      </c>
      <c r="J1207" t="s">
        <v>925</v>
      </c>
      <c r="L1207" t="e">
        <f t="shared" si="27"/>
        <v>#N/A</v>
      </c>
    </row>
    <row r="1208" spans="1:12">
      <c r="A1208">
        <v>1337</v>
      </c>
      <c r="B1208" t="s">
        <v>408</v>
      </c>
      <c r="C1208">
        <v>2</v>
      </c>
      <c r="D1208">
        <v>9</v>
      </c>
      <c r="E1208">
        <v>30</v>
      </c>
      <c r="F1208">
        <v>0</v>
      </c>
      <c r="G1208">
        <v>0</v>
      </c>
      <c r="H1208">
        <v>512</v>
      </c>
      <c r="I1208">
        <v>6</v>
      </c>
      <c r="J1208" t="s">
        <v>476</v>
      </c>
      <c r="L1208" t="e">
        <f t="shared" si="27"/>
        <v>#N/A</v>
      </c>
    </row>
    <row r="1209" spans="1:12">
      <c r="A1209">
        <v>5422</v>
      </c>
      <c r="B1209" t="s">
        <v>412</v>
      </c>
      <c r="C1209">
        <v>1</v>
      </c>
      <c r="D1209">
        <v>21</v>
      </c>
      <c r="E1209">
        <v>1</v>
      </c>
      <c r="F1209">
        <v>0</v>
      </c>
      <c r="G1209">
        <v>0</v>
      </c>
      <c r="H1209">
        <v>317</v>
      </c>
      <c r="I1209">
        <v>2</v>
      </c>
      <c r="J1209" t="s">
        <v>804</v>
      </c>
      <c r="L1209" t="e">
        <f t="shared" si="27"/>
        <v>#N/A</v>
      </c>
    </row>
    <row r="1210" spans="1:12">
      <c r="A1210">
        <v>86</v>
      </c>
      <c r="B1210" t="s">
        <v>408</v>
      </c>
      <c r="C1210">
        <v>2</v>
      </c>
      <c r="D1210">
        <v>29</v>
      </c>
      <c r="E1210">
        <v>2</v>
      </c>
      <c r="F1210">
        <v>0</v>
      </c>
      <c r="G1210">
        <v>0</v>
      </c>
      <c r="H1210">
        <v>440</v>
      </c>
      <c r="I1210">
        <v>1</v>
      </c>
      <c r="J1210" t="s">
        <v>812</v>
      </c>
      <c r="L1210">
        <f t="shared" si="27"/>
        <v>22</v>
      </c>
    </row>
    <row r="1211" spans="1:12">
      <c r="A1211">
        <v>6086</v>
      </c>
      <c r="B1211" t="s">
        <v>408</v>
      </c>
      <c r="C1211">
        <v>3</v>
      </c>
      <c r="D1211">
        <v>16</v>
      </c>
      <c r="E1211">
        <v>15</v>
      </c>
      <c r="F1211">
        <v>0</v>
      </c>
      <c r="G1211">
        <v>0</v>
      </c>
      <c r="H1211">
        <v>232</v>
      </c>
      <c r="I1211">
        <v>4</v>
      </c>
      <c r="J1211" t="s">
        <v>896</v>
      </c>
      <c r="L1211">
        <f t="shared" si="27"/>
        <v>13</v>
      </c>
    </row>
    <row r="1212" spans="1:12">
      <c r="A1212">
        <v>2007</v>
      </c>
      <c r="B1212" t="s">
        <v>408</v>
      </c>
      <c r="C1212">
        <v>1</v>
      </c>
      <c r="D1212">
        <v>15</v>
      </c>
      <c r="E1212">
        <v>15</v>
      </c>
      <c r="F1212">
        <v>0</v>
      </c>
      <c r="G1212">
        <v>0</v>
      </c>
      <c r="H1212">
        <v>344</v>
      </c>
      <c r="I1212">
        <v>7</v>
      </c>
      <c r="J1212" t="s">
        <v>867</v>
      </c>
      <c r="L1212" t="e">
        <f t="shared" si="27"/>
        <v>#N/A</v>
      </c>
    </row>
    <row r="1213" spans="1:12">
      <c r="A1213">
        <v>1437</v>
      </c>
      <c r="B1213" t="s">
        <v>408</v>
      </c>
      <c r="C1213">
        <v>1</v>
      </c>
      <c r="D1213">
        <v>3</v>
      </c>
      <c r="E1213">
        <v>4</v>
      </c>
      <c r="F1213">
        <v>0</v>
      </c>
      <c r="G1213">
        <v>0</v>
      </c>
      <c r="H1213">
        <v>508</v>
      </c>
      <c r="I1213">
        <v>2</v>
      </c>
      <c r="J1213" t="s">
        <v>673</v>
      </c>
      <c r="L1213" t="e">
        <f t="shared" si="27"/>
        <v>#N/A</v>
      </c>
    </row>
    <row r="1214" spans="1:12">
      <c r="A1214">
        <v>6435</v>
      </c>
      <c r="B1214" t="s">
        <v>412</v>
      </c>
      <c r="C1214">
        <v>1</v>
      </c>
      <c r="D1214">
        <v>3</v>
      </c>
      <c r="E1214">
        <v>1</v>
      </c>
      <c r="F1214">
        <v>0</v>
      </c>
      <c r="G1214">
        <v>0</v>
      </c>
      <c r="H1214">
        <v>405</v>
      </c>
      <c r="I1214">
        <v>1</v>
      </c>
      <c r="J1214" t="s">
        <v>998</v>
      </c>
      <c r="L1214" t="e">
        <f t="shared" si="27"/>
        <v>#N/A</v>
      </c>
    </row>
    <row r="1215" spans="1:12">
      <c r="A1215">
        <v>3779</v>
      </c>
      <c r="B1215" t="s">
        <v>408</v>
      </c>
      <c r="C1215">
        <v>1</v>
      </c>
      <c r="D1215">
        <v>24</v>
      </c>
      <c r="E1215">
        <v>1</v>
      </c>
      <c r="F1215">
        <v>0</v>
      </c>
      <c r="G1215">
        <v>0</v>
      </c>
      <c r="H1215">
        <v>101</v>
      </c>
      <c r="I1215">
        <v>1</v>
      </c>
      <c r="J1215" t="s">
        <v>911</v>
      </c>
      <c r="L1215" t="e">
        <f t="shared" si="27"/>
        <v>#N/A</v>
      </c>
    </row>
    <row r="1216" spans="1:12">
      <c r="A1216">
        <v>2150</v>
      </c>
      <c r="B1216" t="s">
        <v>408</v>
      </c>
      <c r="C1216">
        <v>2</v>
      </c>
      <c r="D1216">
        <v>20</v>
      </c>
      <c r="E1216">
        <v>52</v>
      </c>
      <c r="F1216">
        <v>0</v>
      </c>
      <c r="G1216">
        <v>0</v>
      </c>
      <c r="H1216">
        <v>506</v>
      </c>
      <c r="I1216">
        <v>7</v>
      </c>
      <c r="J1216" t="s">
        <v>895</v>
      </c>
      <c r="L1216" t="e">
        <f t="shared" si="27"/>
        <v>#N/A</v>
      </c>
    </row>
    <row r="1217" spans="1:12">
      <c r="A1217">
        <v>5322</v>
      </c>
      <c r="B1217" t="s">
        <v>408</v>
      </c>
      <c r="C1217">
        <v>2</v>
      </c>
      <c r="D1217">
        <v>54</v>
      </c>
      <c r="E1217">
        <v>2</v>
      </c>
      <c r="F1217">
        <v>0</v>
      </c>
      <c r="G1217">
        <v>0</v>
      </c>
      <c r="H1217">
        <v>620</v>
      </c>
      <c r="I1217">
        <v>2</v>
      </c>
      <c r="J1217" t="s">
        <v>827</v>
      </c>
      <c r="L1217">
        <f t="shared" si="27"/>
        <v>56</v>
      </c>
    </row>
    <row r="1218" spans="1:12">
      <c r="A1218">
        <v>5771</v>
      </c>
      <c r="B1218" t="s">
        <v>408</v>
      </c>
      <c r="C1218">
        <v>1</v>
      </c>
      <c r="D1218">
        <v>15</v>
      </c>
      <c r="E1218">
        <v>1</v>
      </c>
      <c r="F1218">
        <v>0</v>
      </c>
      <c r="G1218">
        <v>0</v>
      </c>
      <c r="H1218">
        <v>296</v>
      </c>
      <c r="I1218">
        <v>2</v>
      </c>
      <c r="J1218" t="s">
        <v>937</v>
      </c>
      <c r="L1218" t="e">
        <f t="shared" si="27"/>
        <v>#N/A</v>
      </c>
    </row>
    <row r="1219" spans="1:12">
      <c r="A1219">
        <v>4142</v>
      </c>
      <c r="B1219" t="s">
        <v>408</v>
      </c>
      <c r="C1219">
        <v>1</v>
      </c>
      <c r="D1219">
        <v>19</v>
      </c>
      <c r="E1219">
        <v>2</v>
      </c>
      <c r="F1219">
        <v>1</v>
      </c>
      <c r="G1219">
        <v>0</v>
      </c>
      <c r="H1219">
        <v>118</v>
      </c>
      <c r="I1219">
        <v>1</v>
      </c>
      <c r="J1219" t="s">
        <v>612</v>
      </c>
      <c r="L1219">
        <f t="shared" si="27"/>
        <v>11</v>
      </c>
    </row>
    <row r="1220" spans="1:12">
      <c r="A1220">
        <v>5937</v>
      </c>
      <c r="B1220" t="s">
        <v>408</v>
      </c>
      <c r="C1220">
        <v>2</v>
      </c>
      <c r="D1220">
        <v>25</v>
      </c>
      <c r="E1220">
        <v>2</v>
      </c>
      <c r="F1220">
        <v>0</v>
      </c>
      <c r="G1220">
        <v>0</v>
      </c>
      <c r="H1220">
        <v>280</v>
      </c>
      <c r="I1220">
        <v>2</v>
      </c>
      <c r="J1220" t="s">
        <v>791</v>
      </c>
      <c r="L1220" t="e">
        <f t="shared" ref="L1220:L1283" si="28">VLOOKUP($J1220,$AA$3:$AB$127,2,FALSE)</f>
        <v>#N/A</v>
      </c>
    </row>
    <row r="1221" spans="1:12">
      <c r="A1221">
        <v>3115</v>
      </c>
      <c r="B1221" t="s">
        <v>408</v>
      </c>
      <c r="C1221">
        <v>2</v>
      </c>
      <c r="D1221">
        <v>13</v>
      </c>
      <c r="E1221">
        <v>2</v>
      </c>
      <c r="F1221">
        <v>0</v>
      </c>
      <c r="G1221">
        <v>0</v>
      </c>
      <c r="H1221">
        <v>651</v>
      </c>
      <c r="I1221">
        <v>2</v>
      </c>
      <c r="J1221" t="s">
        <v>814</v>
      </c>
      <c r="L1221" t="e">
        <f t="shared" si="28"/>
        <v>#N/A</v>
      </c>
    </row>
    <row r="1222" spans="1:12">
      <c r="A1222">
        <v>5273</v>
      </c>
      <c r="B1222" t="s">
        <v>408</v>
      </c>
      <c r="C1222">
        <v>1</v>
      </c>
      <c r="D1222">
        <v>112</v>
      </c>
      <c r="E1222">
        <v>6</v>
      </c>
      <c r="F1222">
        <v>0</v>
      </c>
      <c r="G1222">
        <v>0</v>
      </c>
      <c r="H1222">
        <v>302</v>
      </c>
      <c r="I1222">
        <v>6</v>
      </c>
      <c r="J1222" t="s">
        <v>423</v>
      </c>
      <c r="L1222">
        <f t="shared" si="28"/>
        <v>32</v>
      </c>
    </row>
    <row r="1223" spans="1:12">
      <c r="A1223">
        <v>5279</v>
      </c>
      <c r="B1223" t="s">
        <v>408</v>
      </c>
      <c r="C1223">
        <v>1</v>
      </c>
      <c r="D1223">
        <v>140</v>
      </c>
      <c r="E1223">
        <v>1</v>
      </c>
      <c r="F1223">
        <v>0</v>
      </c>
      <c r="G1223">
        <v>0</v>
      </c>
      <c r="H1223">
        <v>302</v>
      </c>
      <c r="I1223">
        <v>2</v>
      </c>
      <c r="J1223" t="s">
        <v>423</v>
      </c>
      <c r="L1223">
        <f t="shared" si="28"/>
        <v>32</v>
      </c>
    </row>
    <row r="1224" spans="1:12">
      <c r="A1224">
        <v>5820</v>
      </c>
      <c r="B1224" t="s">
        <v>408</v>
      </c>
      <c r="C1224">
        <v>1</v>
      </c>
      <c r="D1224">
        <v>5</v>
      </c>
      <c r="E1224">
        <v>1</v>
      </c>
      <c r="F1224">
        <v>0</v>
      </c>
      <c r="G1224">
        <v>0</v>
      </c>
      <c r="H1224">
        <v>220</v>
      </c>
      <c r="I1224">
        <v>2</v>
      </c>
      <c r="J1224" t="s">
        <v>1001</v>
      </c>
      <c r="L1224" t="e">
        <f t="shared" si="28"/>
        <v>#N/A</v>
      </c>
    </row>
    <row r="1225" spans="1:12">
      <c r="A1225">
        <v>4781</v>
      </c>
      <c r="B1225" t="s">
        <v>408</v>
      </c>
      <c r="C1225">
        <v>1</v>
      </c>
      <c r="D1225">
        <v>11</v>
      </c>
      <c r="E1225">
        <v>16</v>
      </c>
      <c r="F1225">
        <v>0</v>
      </c>
      <c r="G1225">
        <v>0</v>
      </c>
      <c r="H1225">
        <v>664</v>
      </c>
      <c r="I1225">
        <v>8</v>
      </c>
      <c r="J1225" t="s">
        <v>949</v>
      </c>
      <c r="L1225" t="e">
        <f t="shared" si="28"/>
        <v>#N/A</v>
      </c>
    </row>
    <row r="1226" spans="1:12">
      <c r="A1226">
        <v>1486</v>
      </c>
      <c r="B1226" t="s">
        <v>408</v>
      </c>
      <c r="C1226">
        <v>1</v>
      </c>
      <c r="D1226">
        <v>1</v>
      </c>
      <c r="E1226">
        <v>1</v>
      </c>
      <c r="F1226">
        <v>0</v>
      </c>
      <c r="G1226">
        <v>0</v>
      </c>
      <c r="H1226">
        <v>356</v>
      </c>
      <c r="I1226">
        <v>1</v>
      </c>
      <c r="J1226" t="s">
        <v>848</v>
      </c>
      <c r="L1226" t="e">
        <f t="shared" si="28"/>
        <v>#N/A</v>
      </c>
    </row>
    <row r="1227" spans="1:12">
      <c r="A1227">
        <v>484</v>
      </c>
      <c r="B1227" t="s">
        <v>408</v>
      </c>
      <c r="C1227">
        <v>2</v>
      </c>
      <c r="D1227">
        <v>16</v>
      </c>
      <c r="E1227">
        <v>2</v>
      </c>
      <c r="F1227">
        <v>0</v>
      </c>
      <c r="G1227">
        <v>0</v>
      </c>
      <c r="H1227">
        <v>429</v>
      </c>
      <c r="I1227">
        <v>1</v>
      </c>
      <c r="J1227" t="s">
        <v>739</v>
      </c>
      <c r="L1227" t="e">
        <f t="shared" si="28"/>
        <v>#N/A</v>
      </c>
    </row>
    <row r="1228" spans="1:12">
      <c r="A1228">
        <v>2648</v>
      </c>
      <c r="B1228" t="s">
        <v>408</v>
      </c>
      <c r="C1228">
        <v>1</v>
      </c>
      <c r="D1228">
        <v>27</v>
      </c>
      <c r="E1228">
        <v>1</v>
      </c>
      <c r="F1228">
        <v>0</v>
      </c>
      <c r="G1228">
        <v>0</v>
      </c>
      <c r="H1228">
        <v>308</v>
      </c>
      <c r="I1228">
        <v>2</v>
      </c>
      <c r="J1228" t="s">
        <v>790</v>
      </c>
      <c r="L1228" t="e">
        <f t="shared" si="28"/>
        <v>#N/A</v>
      </c>
    </row>
    <row r="1229" spans="1:12">
      <c r="A1229">
        <v>3281</v>
      </c>
      <c r="B1229" t="s">
        <v>408</v>
      </c>
      <c r="C1229">
        <v>2</v>
      </c>
      <c r="D1229">
        <v>5</v>
      </c>
      <c r="E1229">
        <v>44</v>
      </c>
      <c r="F1229">
        <v>0</v>
      </c>
      <c r="G1229">
        <v>0</v>
      </c>
      <c r="H1229">
        <v>159</v>
      </c>
      <c r="I1229">
        <v>8</v>
      </c>
      <c r="J1229" t="s">
        <v>1024</v>
      </c>
      <c r="L1229" t="e">
        <f t="shared" si="28"/>
        <v>#N/A</v>
      </c>
    </row>
    <row r="1230" spans="1:12">
      <c r="A1230">
        <v>1984</v>
      </c>
      <c r="B1230" t="s">
        <v>408</v>
      </c>
      <c r="C1230">
        <v>1</v>
      </c>
      <c r="D1230">
        <v>76</v>
      </c>
      <c r="E1230">
        <v>1</v>
      </c>
      <c r="F1230">
        <v>0</v>
      </c>
      <c r="G1230">
        <v>0</v>
      </c>
      <c r="H1230">
        <v>527</v>
      </c>
      <c r="I1230">
        <v>2</v>
      </c>
      <c r="J1230" t="s">
        <v>646</v>
      </c>
      <c r="L1230" t="e">
        <f t="shared" si="28"/>
        <v>#N/A</v>
      </c>
    </row>
    <row r="1231" spans="1:12">
      <c r="A1231">
        <v>1978</v>
      </c>
      <c r="B1231" t="s">
        <v>408</v>
      </c>
      <c r="C1231">
        <v>1</v>
      </c>
      <c r="D1231">
        <v>2</v>
      </c>
      <c r="E1231">
        <v>1</v>
      </c>
      <c r="F1231">
        <v>1</v>
      </c>
      <c r="G1231">
        <v>0</v>
      </c>
      <c r="H1231">
        <v>589</v>
      </c>
      <c r="I1231">
        <v>2</v>
      </c>
      <c r="J1231" t="s">
        <v>996</v>
      </c>
      <c r="L1231" t="e">
        <f t="shared" si="28"/>
        <v>#N/A</v>
      </c>
    </row>
    <row r="1232" spans="1:12">
      <c r="A1232">
        <v>5130</v>
      </c>
      <c r="B1232" t="s">
        <v>408</v>
      </c>
      <c r="C1232">
        <v>1</v>
      </c>
      <c r="D1232">
        <v>14</v>
      </c>
      <c r="E1232">
        <v>1</v>
      </c>
      <c r="F1232">
        <v>0</v>
      </c>
      <c r="G1232">
        <v>0</v>
      </c>
      <c r="H1232">
        <v>109</v>
      </c>
      <c r="I1232">
        <v>1</v>
      </c>
      <c r="J1232" t="s">
        <v>807</v>
      </c>
      <c r="L1232">
        <f t="shared" si="28"/>
        <v>45</v>
      </c>
    </row>
    <row r="1233" spans="1:12">
      <c r="A1233">
        <v>3873</v>
      </c>
      <c r="B1233" t="s">
        <v>408</v>
      </c>
      <c r="C1233">
        <v>1</v>
      </c>
      <c r="D1233">
        <v>5</v>
      </c>
      <c r="E1233">
        <v>1</v>
      </c>
      <c r="F1233">
        <v>0</v>
      </c>
      <c r="G1233">
        <v>0</v>
      </c>
      <c r="H1233">
        <v>103</v>
      </c>
      <c r="I1233">
        <v>2</v>
      </c>
      <c r="J1233" t="s">
        <v>811</v>
      </c>
      <c r="L1233" t="e">
        <f t="shared" si="28"/>
        <v>#N/A</v>
      </c>
    </row>
    <row r="1234" spans="1:12">
      <c r="A1234">
        <v>627</v>
      </c>
      <c r="B1234" t="s">
        <v>408</v>
      </c>
      <c r="C1234">
        <v>1</v>
      </c>
      <c r="D1234">
        <v>1</v>
      </c>
      <c r="E1234">
        <v>1</v>
      </c>
      <c r="F1234">
        <v>0</v>
      </c>
      <c r="G1234">
        <v>0</v>
      </c>
      <c r="H1234">
        <v>460</v>
      </c>
      <c r="I1234">
        <v>2</v>
      </c>
      <c r="J1234" t="s">
        <v>1057</v>
      </c>
      <c r="L1234" t="e">
        <f t="shared" si="28"/>
        <v>#N/A</v>
      </c>
    </row>
    <row r="1235" spans="1:12">
      <c r="A1235">
        <v>553</v>
      </c>
      <c r="B1235" t="s">
        <v>408</v>
      </c>
      <c r="C1235">
        <v>4</v>
      </c>
      <c r="D1235">
        <v>22</v>
      </c>
      <c r="E1235">
        <v>4</v>
      </c>
      <c r="F1235">
        <v>0</v>
      </c>
      <c r="G1235">
        <v>0</v>
      </c>
      <c r="H1235">
        <v>529</v>
      </c>
      <c r="I1235">
        <v>2</v>
      </c>
      <c r="J1235" t="s">
        <v>519</v>
      </c>
      <c r="L1235" t="e">
        <f t="shared" si="28"/>
        <v>#N/A</v>
      </c>
    </row>
    <row r="1236" spans="1:12">
      <c r="A1236">
        <v>1294</v>
      </c>
      <c r="B1236" t="s">
        <v>408</v>
      </c>
      <c r="C1236">
        <v>1</v>
      </c>
      <c r="D1236">
        <v>8</v>
      </c>
      <c r="E1236">
        <v>22</v>
      </c>
      <c r="F1236">
        <v>0</v>
      </c>
      <c r="G1236">
        <v>0</v>
      </c>
      <c r="H1236">
        <v>519</v>
      </c>
      <c r="I1236">
        <v>5</v>
      </c>
      <c r="J1236" t="s">
        <v>691</v>
      </c>
      <c r="L1236" t="e">
        <f t="shared" si="28"/>
        <v>#N/A</v>
      </c>
    </row>
    <row r="1237" spans="1:12">
      <c r="A1237">
        <v>2127</v>
      </c>
      <c r="B1237" t="s">
        <v>408</v>
      </c>
      <c r="C1237">
        <v>1</v>
      </c>
      <c r="D1237">
        <v>12</v>
      </c>
      <c r="E1237">
        <v>16</v>
      </c>
      <c r="F1237">
        <v>0</v>
      </c>
      <c r="G1237">
        <v>0</v>
      </c>
      <c r="H1237">
        <v>521</v>
      </c>
      <c r="I1237">
        <v>4</v>
      </c>
      <c r="J1237" t="s">
        <v>910</v>
      </c>
      <c r="L1237">
        <f t="shared" si="28"/>
        <v>36</v>
      </c>
    </row>
    <row r="1238" spans="1:12">
      <c r="A1238">
        <v>4540</v>
      </c>
      <c r="B1238" t="s">
        <v>408</v>
      </c>
      <c r="C1238">
        <v>1</v>
      </c>
      <c r="D1238">
        <v>3</v>
      </c>
      <c r="E1238">
        <v>0</v>
      </c>
      <c r="F1238">
        <v>1</v>
      </c>
      <c r="G1238">
        <v>0</v>
      </c>
      <c r="H1238">
        <v>133</v>
      </c>
      <c r="I1238">
        <v>1</v>
      </c>
      <c r="J1238" t="s">
        <v>877</v>
      </c>
      <c r="L1238">
        <f t="shared" si="28"/>
        <v>12</v>
      </c>
    </row>
    <row r="1239" spans="1:12">
      <c r="A1239">
        <v>5794</v>
      </c>
      <c r="B1239" t="s">
        <v>408</v>
      </c>
      <c r="C1239">
        <v>1</v>
      </c>
      <c r="D1239">
        <v>8</v>
      </c>
      <c r="E1239">
        <v>14</v>
      </c>
      <c r="F1239">
        <v>0</v>
      </c>
      <c r="G1239">
        <v>0</v>
      </c>
      <c r="H1239">
        <v>489</v>
      </c>
      <c r="I1239">
        <v>8</v>
      </c>
      <c r="J1239" t="s">
        <v>674</v>
      </c>
      <c r="L1239" t="e">
        <f t="shared" si="28"/>
        <v>#N/A</v>
      </c>
    </row>
    <row r="1240" spans="1:12">
      <c r="A1240">
        <v>135</v>
      </c>
      <c r="B1240" t="s">
        <v>408</v>
      </c>
      <c r="C1240">
        <v>1</v>
      </c>
      <c r="D1240">
        <v>3</v>
      </c>
      <c r="E1240">
        <v>1</v>
      </c>
      <c r="F1240">
        <v>0</v>
      </c>
      <c r="G1240">
        <v>0</v>
      </c>
      <c r="H1240">
        <v>407</v>
      </c>
      <c r="I1240">
        <v>1</v>
      </c>
      <c r="J1240" t="s">
        <v>891</v>
      </c>
      <c r="L1240" t="e">
        <f t="shared" si="28"/>
        <v>#N/A</v>
      </c>
    </row>
    <row r="1241" spans="1:12">
      <c r="A1241">
        <v>5373</v>
      </c>
      <c r="B1241" t="s">
        <v>408</v>
      </c>
      <c r="C1241">
        <v>2</v>
      </c>
      <c r="D1241">
        <v>6</v>
      </c>
      <c r="E1241">
        <v>2</v>
      </c>
      <c r="F1241">
        <v>0</v>
      </c>
      <c r="G1241">
        <v>0</v>
      </c>
      <c r="H1241">
        <v>630</v>
      </c>
      <c r="I1241">
        <v>2</v>
      </c>
      <c r="J1241" t="s">
        <v>901</v>
      </c>
      <c r="L1241" t="e">
        <f t="shared" si="28"/>
        <v>#N/A</v>
      </c>
    </row>
    <row r="1242" spans="1:12">
      <c r="A1242">
        <v>1217</v>
      </c>
      <c r="B1242" t="s">
        <v>408</v>
      </c>
      <c r="C1242">
        <v>1</v>
      </c>
      <c r="D1242">
        <v>11</v>
      </c>
      <c r="E1242">
        <v>12</v>
      </c>
      <c r="F1242">
        <v>0</v>
      </c>
      <c r="G1242">
        <v>0</v>
      </c>
      <c r="H1242">
        <v>318</v>
      </c>
      <c r="I1242">
        <v>4</v>
      </c>
      <c r="J1242" t="s">
        <v>856</v>
      </c>
      <c r="L1242" t="e">
        <f t="shared" si="28"/>
        <v>#N/A</v>
      </c>
    </row>
    <row r="1243" spans="1:12">
      <c r="A1243">
        <v>1884</v>
      </c>
      <c r="B1243" t="s">
        <v>408</v>
      </c>
      <c r="C1243">
        <v>1</v>
      </c>
      <c r="D1243">
        <v>6</v>
      </c>
      <c r="E1243">
        <v>1</v>
      </c>
      <c r="F1243">
        <v>0</v>
      </c>
      <c r="G1243">
        <v>0</v>
      </c>
      <c r="H1243">
        <v>345</v>
      </c>
      <c r="I1243">
        <v>1</v>
      </c>
      <c r="J1243" t="s">
        <v>619</v>
      </c>
      <c r="L1243" t="e">
        <f t="shared" si="28"/>
        <v>#N/A</v>
      </c>
    </row>
    <row r="1244" spans="1:12">
      <c r="A1244">
        <v>2548</v>
      </c>
      <c r="B1244" t="s">
        <v>408</v>
      </c>
      <c r="C1244">
        <v>2</v>
      </c>
      <c r="D1244">
        <v>4</v>
      </c>
      <c r="E1244">
        <v>2</v>
      </c>
      <c r="F1244">
        <v>0</v>
      </c>
      <c r="G1244">
        <v>0</v>
      </c>
      <c r="H1244">
        <v>603</v>
      </c>
      <c r="I1244">
        <v>2</v>
      </c>
      <c r="J1244" t="s">
        <v>927</v>
      </c>
      <c r="L1244" t="e">
        <f t="shared" si="28"/>
        <v>#N/A</v>
      </c>
    </row>
    <row r="1245" spans="1:12">
      <c r="A1245">
        <v>6037</v>
      </c>
      <c r="B1245" t="s">
        <v>408</v>
      </c>
      <c r="C1245">
        <v>1</v>
      </c>
      <c r="D1245">
        <v>32</v>
      </c>
      <c r="E1245">
        <v>1</v>
      </c>
      <c r="F1245">
        <v>0</v>
      </c>
      <c r="G1245">
        <v>0</v>
      </c>
      <c r="H1245">
        <v>231</v>
      </c>
      <c r="I1245">
        <v>2</v>
      </c>
      <c r="J1245" t="s">
        <v>686</v>
      </c>
      <c r="L1245" t="e">
        <f t="shared" si="28"/>
        <v>#N/A</v>
      </c>
    </row>
    <row r="1246" spans="1:12">
      <c r="A1246">
        <v>4048</v>
      </c>
      <c r="B1246" t="s">
        <v>408</v>
      </c>
      <c r="C1246">
        <v>2</v>
      </c>
      <c r="D1246">
        <v>8</v>
      </c>
      <c r="E1246">
        <v>2</v>
      </c>
      <c r="F1246">
        <v>0</v>
      </c>
      <c r="G1246">
        <v>0</v>
      </c>
      <c r="H1246">
        <v>259</v>
      </c>
      <c r="I1246">
        <v>2</v>
      </c>
      <c r="J1246" t="s">
        <v>926</v>
      </c>
      <c r="L1246" t="e">
        <f t="shared" si="28"/>
        <v>#N/A</v>
      </c>
    </row>
    <row r="1247" spans="1:12">
      <c r="A1247">
        <v>2791</v>
      </c>
      <c r="B1247" t="s">
        <v>408</v>
      </c>
      <c r="C1247">
        <v>1</v>
      </c>
      <c r="D1247">
        <v>9</v>
      </c>
      <c r="E1247">
        <v>9</v>
      </c>
      <c r="F1247">
        <v>0</v>
      </c>
      <c r="G1247">
        <v>0</v>
      </c>
      <c r="H1247">
        <v>577</v>
      </c>
      <c r="I1247">
        <v>6</v>
      </c>
      <c r="J1247" t="s">
        <v>546</v>
      </c>
      <c r="L1247" t="e">
        <f t="shared" si="28"/>
        <v>#N/A</v>
      </c>
    </row>
    <row r="1248" spans="1:12">
      <c r="A1248">
        <v>3381</v>
      </c>
      <c r="B1248" t="s">
        <v>408</v>
      </c>
      <c r="C1248">
        <v>2</v>
      </c>
      <c r="D1248">
        <v>42</v>
      </c>
      <c r="E1248">
        <v>2</v>
      </c>
      <c r="F1248">
        <v>0</v>
      </c>
      <c r="G1248">
        <v>0</v>
      </c>
      <c r="H1248">
        <v>316</v>
      </c>
      <c r="I1248">
        <v>2</v>
      </c>
      <c r="J1248" t="s">
        <v>467</v>
      </c>
      <c r="L1248">
        <f t="shared" si="28"/>
        <v>51</v>
      </c>
    </row>
    <row r="1249" spans="1:12">
      <c r="A1249">
        <v>1958</v>
      </c>
      <c r="B1249" t="s">
        <v>408</v>
      </c>
      <c r="C1249">
        <v>1</v>
      </c>
      <c r="D1249">
        <v>58</v>
      </c>
      <c r="E1249">
        <v>6</v>
      </c>
      <c r="F1249">
        <v>0</v>
      </c>
      <c r="G1249">
        <v>0</v>
      </c>
      <c r="H1249">
        <v>527</v>
      </c>
      <c r="I1249">
        <v>5</v>
      </c>
      <c r="J1249" t="s">
        <v>646</v>
      </c>
      <c r="L1249" t="e">
        <f t="shared" si="28"/>
        <v>#N/A</v>
      </c>
    </row>
    <row r="1250" spans="1:12">
      <c r="A1250">
        <v>3209</v>
      </c>
      <c r="B1250" t="s">
        <v>408</v>
      </c>
      <c r="C1250">
        <v>1</v>
      </c>
      <c r="D1250">
        <v>16</v>
      </c>
      <c r="E1250">
        <v>8</v>
      </c>
      <c r="F1250">
        <v>0</v>
      </c>
      <c r="G1250">
        <v>0</v>
      </c>
      <c r="H1250">
        <v>312</v>
      </c>
      <c r="I1250">
        <v>4</v>
      </c>
      <c r="J1250" t="s">
        <v>518</v>
      </c>
      <c r="L1250" t="e">
        <f t="shared" si="28"/>
        <v>#N/A</v>
      </c>
    </row>
    <row r="1251" spans="1:12">
      <c r="A1251">
        <v>2717</v>
      </c>
      <c r="B1251" t="s">
        <v>408</v>
      </c>
      <c r="C1251">
        <v>1</v>
      </c>
      <c r="D1251">
        <v>12</v>
      </c>
      <c r="E1251">
        <v>1</v>
      </c>
      <c r="F1251">
        <v>0</v>
      </c>
      <c r="G1251">
        <v>0</v>
      </c>
      <c r="H1251">
        <v>310</v>
      </c>
      <c r="I1251">
        <v>1</v>
      </c>
      <c r="J1251" t="s">
        <v>421</v>
      </c>
      <c r="L1251">
        <f t="shared" si="28"/>
        <v>16</v>
      </c>
    </row>
    <row r="1252" spans="1:12">
      <c r="A1252">
        <v>3899</v>
      </c>
      <c r="B1252" t="s">
        <v>408</v>
      </c>
      <c r="C1252">
        <v>1</v>
      </c>
      <c r="D1252">
        <v>1</v>
      </c>
      <c r="E1252">
        <v>1</v>
      </c>
      <c r="F1252">
        <v>0</v>
      </c>
      <c r="G1252">
        <v>0</v>
      </c>
      <c r="H1252">
        <v>123</v>
      </c>
      <c r="I1252">
        <v>1</v>
      </c>
      <c r="J1252" t="s">
        <v>923</v>
      </c>
      <c r="L1252" t="e">
        <f t="shared" si="28"/>
        <v>#N/A</v>
      </c>
    </row>
    <row r="1253" spans="1:12">
      <c r="A1253">
        <v>3850</v>
      </c>
      <c r="B1253" t="s">
        <v>408</v>
      </c>
      <c r="C1253">
        <v>1</v>
      </c>
      <c r="D1253">
        <v>12</v>
      </c>
      <c r="E1253">
        <v>1</v>
      </c>
      <c r="F1253">
        <v>0</v>
      </c>
      <c r="G1253">
        <v>0</v>
      </c>
      <c r="H1253">
        <v>109</v>
      </c>
      <c r="I1253">
        <v>1</v>
      </c>
      <c r="J1253" t="s">
        <v>807</v>
      </c>
      <c r="L1253">
        <f t="shared" si="28"/>
        <v>45</v>
      </c>
    </row>
    <row r="1254" spans="1:12">
      <c r="A1254">
        <v>1366</v>
      </c>
      <c r="B1254" t="s">
        <v>408</v>
      </c>
      <c r="C1254">
        <v>1</v>
      </c>
      <c r="D1254">
        <v>3</v>
      </c>
      <c r="E1254">
        <v>14</v>
      </c>
      <c r="F1254">
        <v>0</v>
      </c>
      <c r="G1254">
        <v>0</v>
      </c>
      <c r="H1254">
        <v>507</v>
      </c>
      <c r="I1254">
        <v>6</v>
      </c>
      <c r="J1254" t="s">
        <v>282</v>
      </c>
      <c r="L1254">
        <f t="shared" si="28"/>
        <v>37</v>
      </c>
    </row>
    <row r="1255" spans="1:12">
      <c r="A1255">
        <v>3407</v>
      </c>
      <c r="B1255" t="s">
        <v>408</v>
      </c>
      <c r="C1255">
        <v>1</v>
      </c>
      <c r="D1255">
        <v>4</v>
      </c>
      <c r="E1255">
        <v>10</v>
      </c>
      <c r="F1255">
        <v>0</v>
      </c>
      <c r="G1255">
        <v>0</v>
      </c>
      <c r="H1255">
        <v>585</v>
      </c>
      <c r="I1255">
        <v>5</v>
      </c>
      <c r="J1255" t="s">
        <v>1056</v>
      </c>
      <c r="L1255">
        <f t="shared" si="28"/>
        <v>51</v>
      </c>
    </row>
    <row r="1256" spans="1:12">
      <c r="A1256">
        <v>3358</v>
      </c>
      <c r="B1256" t="s">
        <v>408</v>
      </c>
      <c r="C1256">
        <v>1</v>
      </c>
      <c r="D1256">
        <v>36</v>
      </c>
      <c r="E1256">
        <v>1</v>
      </c>
      <c r="F1256">
        <v>0</v>
      </c>
      <c r="G1256">
        <v>0</v>
      </c>
      <c r="H1256">
        <v>518</v>
      </c>
      <c r="I1256">
        <v>1</v>
      </c>
      <c r="J1256" t="s">
        <v>684</v>
      </c>
      <c r="L1256" t="e">
        <f t="shared" si="28"/>
        <v>#N/A</v>
      </c>
    </row>
    <row r="1257" spans="1:12">
      <c r="A1257">
        <v>4071</v>
      </c>
      <c r="B1257" t="s">
        <v>408</v>
      </c>
      <c r="C1257">
        <v>1</v>
      </c>
      <c r="D1257">
        <v>21</v>
      </c>
      <c r="E1257">
        <v>1</v>
      </c>
      <c r="F1257">
        <v>0</v>
      </c>
      <c r="G1257">
        <v>0</v>
      </c>
      <c r="H1257">
        <v>127</v>
      </c>
      <c r="I1257">
        <v>2</v>
      </c>
      <c r="J1257" t="s">
        <v>752</v>
      </c>
      <c r="L1257">
        <f t="shared" si="28"/>
        <v>11</v>
      </c>
    </row>
    <row r="1258" spans="1:12">
      <c r="A1258">
        <v>4489</v>
      </c>
      <c r="B1258" t="s">
        <v>390</v>
      </c>
      <c r="C1258">
        <v>1</v>
      </c>
      <c r="D1258">
        <v>14</v>
      </c>
      <c r="E1258">
        <v>1</v>
      </c>
      <c r="F1258">
        <v>0</v>
      </c>
      <c r="G1258">
        <v>0</v>
      </c>
      <c r="H1258">
        <v>127</v>
      </c>
      <c r="I1258">
        <v>2</v>
      </c>
      <c r="J1258" t="s">
        <v>752</v>
      </c>
      <c r="L1258">
        <f t="shared" si="28"/>
        <v>11</v>
      </c>
    </row>
    <row r="1259" spans="1:12">
      <c r="A1259">
        <v>4612</v>
      </c>
      <c r="B1259" t="s">
        <v>408</v>
      </c>
      <c r="C1259">
        <v>1</v>
      </c>
      <c r="D1259">
        <v>10</v>
      </c>
      <c r="E1259">
        <v>24</v>
      </c>
      <c r="F1259">
        <v>0</v>
      </c>
      <c r="G1259">
        <v>0</v>
      </c>
      <c r="H1259">
        <v>689</v>
      </c>
      <c r="I1259">
        <v>8</v>
      </c>
      <c r="J1259" t="s">
        <v>743</v>
      </c>
      <c r="L1259" t="e">
        <f t="shared" si="28"/>
        <v>#N/A</v>
      </c>
    </row>
    <row r="1260" spans="1:12">
      <c r="A1260">
        <v>4563</v>
      </c>
      <c r="B1260" t="s">
        <v>408</v>
      </c>
      <c r="C1260">
        <v>6</v>
      </c>
      <c r="D1260">
        <v>31</v>
      </c>
      <c r="E1260">
        <v>6</v>
      </c>
      <c r="F1260">
        <v>0</v>
      </c>
      <c r="G1260">
        <v>0</v>
      </c>
      <c r="H1260">
        <v>133</v>
      </c>
      <c r="I1260">
        <v>2</v>
      </c>
      <c r="J1260" t="s">
        <v>877</v>
      </c>
      <c r="L1260">
        <f t="shared" si="28"/>
        <v>12</v>
      </c>
    </row>
    <row r="1261" spans="1:12">
      <c r="A1261">
        <v>1907</v>
      </c>
      <c r="B1261" t="s">
        <v>408</v>
      </c>
      <c r="C1261">
        <v>1</v>
      </c>
      <c r="D1261">
        <v>23</v>
      </c>
      <c r="E1261">
        <v>1</v>
      </c>
      <c r="F1261">
        <v>0</v>
      </c>
      <c r="G1261">
        <v>0</v>
      </c>
      <c r="H1261">
        <v>339</v>
      </c>
      <c r="I1261">
        <v>2</v>
      </c>
      <c r="J1261" t="s">
        <v>462</v>
      </c>
      <c r="L1261" t="e">
        <f t="shared" si="28"/>
        <v>#N/A</v>
      </c>
    </row>
    <row r="1262" spans="1:12">
      <c r="A1262">
        <v>4022</v>
      </c>
      <c r="B1262" t="s">
        <v>408</v>
      </c>
      <c r="C1262">
        <v>1</v>
      </c>
      <c r="D1262">
        <v>21</v>
      </c>
      <c r="E1262">
        <v>6</v>
      </c>
      <c r="F1262">
        <v>0</v>
      </c>
      <c r="G1262">
        <v>0</v>
      </c>
      <c r="H1262">
        <v>271</v>
      </c>
      <c r="I1262">
        <v>4</v>
      </c>
      <c r="J1262" t="s">
        <v>843</v>
      </c>
      <c r="L1262" t="e">
        <f t="shared" si="28"/>
        <v>#N/A</v>
      </c>
    </row>
    <row r="1263" spans="1:12">
      <c r="A1263">
        <v>702</v>
      </c>
      <c r="B1263" t="s">
        <v>408</v>
      </c>
      <c r="C1263">
        <v>1</v>
      </c>
      <c r="D1263">
        <v>22</v>
      </c>
      <c r="E1263">
        <v>1</v>
      </c>
      <c r="F1263">
        <v>0</v>
      </c>
      <c r="G1263">
        <v>0</v>
      </c>
      <c r="H1263">
        <v>402</v>
      </c>
      <c r="I1263">
        <v>1</v>
      </c>
      <c r="J1263" t="s">
        <v>541</v>
      </c>
      <c r="L1263">
        <f t="shared" si="28"/>
        <v>21</v>
      </c>
    </row>
    <row r="1264" spans="1:12">
      <c r="A1264">
        <v>653</v>
      </c>
      <c r="B1264" t="s">
        <v>408</v>
      </c>
      <c r="C1264">
        <v>2</v>
      </c>
      <c r="D1264">
        <v>38</v>
      </c>
      <c r="E1264">
        <v>2</v>
      </c>
      <c r="F1264">
        <v>0</v>
      </c>
      <c r="G1264">
        <v>0</v>
      </c>
      <c r="H1264">
        <v>438</v>
      </c>
      <c r="I1264">
        <v>1</v>
      </c>
      <c r="J1264" t="s">
        <v>703</v>
      </c>
      <c r="L1264">
        <f t="shared" si="28"/>
        <v>21</v>
      </c>
    </row>
    <row r="1265" spans="1:12">
      <c r="A1265">
        <v>776</v>
      </c>
      <c r="B1265" t="s">
        <v>408</v>
      </c>
      <c r="C1265">
        <v>1</v>
      </c>
      <c r="D1265">
        <v>31</v>
      </c>
      <c r="E1265">
        <v>1</v>
      </c>
      <c r="F1265">
        <v>0</v>
      </c>
      <c r="G1265">
        <v>0</v>
      </c>
      <c r="H1265">
        <v>422</v>
      </c>
      <c r="I1265">
        <v>1</v>
      </c>
      <c r="J1265" t="s">
        <v>579</v>
      </c>
      <c r="L1265">
        <f t="shared" si="28"/>
        <v>21</v>
      </c>
    </row>
    <row r="1266" spans="1:12">
      <c r="A1266">
        <v>1194</v>
      </c>
      <c r="B1266" t="s">
        <v>408</v>
      </c>
      <c r="C1266">
        <v>1</v>
      </c>
      <c r="D1266">
        <v>8</v>
      </c>
      <c r="E1266">
        <v>1</v>
      </c>
      <c r="F1266">
        <v>0</v>
      </c>
      <c r="G1266">
        <v>0</v>
      </c>
      <c r="H1266">
        <v>319</v>
      </c>
      <c r="I1266">
        <v>2</v>
      </c>
      <c r="J1266" t="s">
        <v>469</v>
      </c>
      <c r="L1266" t="e">
        <f t="shared" si="28"/>
        <v>#N/A</v>
      </c>
    </row>
    <row r="1267" spans="1:12">
      <c r="A1267">
        <v>6112</v>
      </c>
      <c r="B1267" t="s">
        <v>408</v>
      </c>
      <c r="C1267">
        <v>1</v>
      </c>
      <c r="D1267">
        <v>9</v>
      </c>
      <c r="E1267">
        <v>9</v>
      </c>
      <c r="F1267">
        <v>0</v>
      </c>
      <c r="G1267">
        <v>0</v>
      </c>
      <c r="H1267">
        <v>234</v>
      </c>
      <c r="I1267">
        <v>6</v>
      </c>
      <c r="J1267" t="s">
        <v>968</v>
      </c>
      <c r="L1267" t="e">
        <f t="shared" si="28"/>
        <v>#N/A</v>
      </c>
    </row>
    <row r="1268" spans="1:12">
      <c r="A1268">
        <v>63</v>
      </c>
      <c r="B1268" t="s">
        <v>408</v>
      </c>
      <c r="C1268">
        <v>1</v>
      </c>
      <c r="D1268">
        <v>37</v>
      </c>
      <c r="E1268">
        <v>1</v>
      </c>
      <c r="F1268">
        <v>0</v>
      </c>
      <c r="G1268">
        <v>0</v>
      </c>
      <c r="H1268">
        <v>429</v>
      </c>
      <c r="I1268">
        <v>1</v>
      </c>
      <c r="J1268" t="s">
        <v>739</v>
      </c>
      <c r="L1268" t="e">
        <f t="shared" si="28"/>
        <v>#N/A</v>
      </c>
    </row>
    <row r="1269" spans="1:12">
      <c r="A1269">
        <v>1858</v>
      </c>
      <c r="B1269" t="s">
        <v>408</v>
      </c>
      <c r="C1269">
        <v>1</v>
      </c>
      <c r="D1269">
        <v>18</v>
      </c>
      <c r="E1269">
        <v>4</v>
      </c>
      <c r="F1269">
        <v>0</v>
      </c>
      <c r="G1269">
        <v>0</v>
      </c>
      <c r="H1269">
        <v>372</v>
      </c>
      <c r="I1269">
        <v>2</v>
      </c>
      <c r="J1269" t="s">
        <v>841</v>
      </c>
      <c r="L1269" t="e">
        <f t="shared" si="28"/>
        <v>#N/A</v>
      </c>
    </row>
    <row r="1270" spans="1:12">
      <c r="A1270">
        <v>2768</v>
      </c>
      <c r="B1270" t="s">
        <v>408</v>
      </c>
      <c r="C1270">
        <v>1</v>
      </c>
      <c r="D1270">
        <v>29</v>
      </c>
      <c r="E1270">
        <v>1</v>
      </c>
      <c r="F1270">
        <v>0</v>
      </c>
      <c r="G1270">
        <v>0</v>
      </c>
      <c r="H1270">
        <v>326</v>
      </c>
      <c r="I1270">
        <v>2</v>
      </c>
      <c r="J1270" t="s">
        <v>415</v>
      </c>
      <c r="L1270" t="e">
        <f t="shared" si="28"/>
        <v>#N/A</v>
      </c>
    </row>
    <row r="1271" spans="1:12">
      <c r="A1271">
        <v>6063</v>
      </c>
      <c r="B1271" t="s">
        <v>408</v>
      </c>
      <c r="C1271">
        <v>2</v>
      </c>
      <c r="D1271">
        <v>19</v>
      </c>
      <c r="E1271">
        <v>2</v>
      </c>
      <c r="F1271">
        <v>0</v>
      </c>
      <c r="G1271">
        <v>0</v>
      </c>
      <c r="H1271">
        <v>231</v>
      </c>
      <c r="I1271">
        <v>2</v>
      </c>
      <c r="J1271" t="s">
        <v>686</v>
      </c>
      <c r="L1271" t="e">
        <f t="shared" si="28"/>
        <v>#N/A</v>
      </c>
    </row>
    <row r="1272" spans="1:12">
      <c r="A1272">
        <v>604</v>
      </c>
      <c r="B1272" t="s">
        <v>408</v>
      </c>
      <c r="C1272">
        <v>3</v>
      </c>
      <c r="D1272">
        <v>45</v>
      </c>
      <c r="E1272">
        <v>0</v>
      </c>
      <c r="F1272">
        <v>6</v>
      </c>
      <c r="G1272">
        <v>0</v>
      </c>
      <c r="H1272">
        <v>533</v>
      </c>
      <c r="I1272">
        <v>2</v>
      </c>
      <c r="J1272" t="s">
        <v>637</v>
      </c>
      <c r="L1272">
        <f t="shared" si="28"/>
        <v>35</v>
      </c>
    </row>
    <row r="1273" spans="1:12">
      <c r="A1273">
        <v>1243</v>
      </c>
      <c r="B1273" t="s">
        <v>408</v>
      </c>
      <c r="C1273">
        <v>2</v>
      </c>
      <c r="D1273">
        <v>3</v>
      </c>
      <c r="E1273">
        <v>16</v>
      </c>
      <c r="F1273">
        <v>0</v>
      </c>
      <c r="G1273">
        <v>0</v>
      </c>
      <c r="H1273">
        <v>501</v>
      </c>
      <c r="I1273">
        <v>4</v>
      </c>
      <c r="J1273" t="s">
        <v>918</v>
      </c>
      <c r="L1273">
        <f t="shared" si="28"/>
        <v>35</v>
      </c>
    </row>
    <row r="1274" spans="1:12">
      <c r="A1274">
        <v>1317</v>
      </c>
      <c r="B1274" t="s">
        <v>408</v>
      </c>
      <c r="C1274">
        <v>1</v>
      </c>
      <c r="D1274">
        <v>2</v>
      </c>
      <c r="E1274">
        <v>14</v>
      </c>
      <c r="F1274">
        <v>0</v>
      </c>
      <c r="G1274">
        <v>0</v>
      </c>
      <c r="H1274">
        <v>573</v>
      </c>
      <c r="I1274">
        <v>5</v>
      </c>
      <c r="J1274" t="s">
        <v>649</v>
      </c>
      <c r="L1274" t="e">
        <f t="shared" si="28"/>
        <v>#N/A</v>
      </c>
    </row>
    <row r="1275" spans="1:12">
      <c r="A1275">
        <v>3309</v>
      </c>
      <c r="B1275" t="s">
        <v>408</v>
      </c>
      <c r="C1275">
        <v>1</v>
      </c>
      <c r="D1275">
        <v>35</v>
      </c>
      <c r="E1275">
        <v>7</v>
      </c>
      <c r="F1275">
        <v>0</v>
      </c>
      <c r="G1275">
        <v>0</v>
      </c>
      <c r="H1275">
        <v>518</v>
      </c>
      <c r="I1275">
        <v>5</v>
      </c>
      <c r="J1275" t="s">
        <v>684</v>
      </c>
      <c r="L1275" t="e">
        <f t="shared" si="28"/>
        <v>#N/A</v>
      </c>
    </row>
    <row r="1276" spans="1:12">
      <c r="A1276">
        <v>112</v>
      </c>
      <c r="B1276" t="s">
        <v>408</v>
      </c>
      <c r="C1276">
        <v>2</v>
      </c>
      <c r="D1276">
        <v>2</v>
      </c>
      <c r="E1276">
        <v>2</v>
      </c>
      <c r="F1276">
        <v>0</v>
      </c>
      <c r="G1276">
        <v>0</v>
      </c>
      <c r="H1276">
        <v>443</v>
      </c>
      <c r="I1276">
        <v>2</v>
      </c>
      <c r="J1276" t="s">
        <v>831</v>
      </c>
      <c r="L1276" t="e">
        <f t="shared" si="28"/>
        <v>#N/A</v>
      </c>
    </row>
    <row r="1277" spans="1:12">
      <c r="A1277">
        <v>1145</v>
      </c>
      <c r="B1277" t="s">
        <v>408</v>
      </c>
      <c r="C1277">
        <v>1</v>
      </c>
      <c r="D1277">
        <v>22</v>
      </c>
      <c r="E1277">
        <v>6</v>
      </c>
      <c r="F1277">
        <v>0</v>
      </c>
      <c r="G1277">
        <v>0</v>
      </c>
      <c r="H1277">
        <v>313</v>
      </c>
      <c r="I1277">
        <v>4</v>
      </c>
      <c r="J1277" t="s">
        <v>407</v>
      </c>
      <c r="L1277">
        <f t="shared" si="28"/>
        <v>33</v>
      </c>
    </row>
    <row r="1278" spans="1:12">
      <c r="A1278">
        <v>1429</v>
      </c>
      <c r="B1278" t="s">
        <v>408</v>
      </c>
      <c r="C1278">
        <v>1</v>
      </c>
      <c r="D1278">
        <v>6</v>
      </c>
      <c r="E1278">
        <v>4</v>
      </c>
      <c r="F1278">
        <v>0</v>
      </c>
      <c r="G1278">
        <v>0</v>
      </c>
      <c r="H1278">
        <v>404</v>
      </c>
      <c r="I1278">
        <v>2</v>
      </c>
      <c r="J1278" t="s">
        <v>986</v>
      </c>
      <c r="L1278" t="e">
        <f t="shared" si="28"/>
        <v>#N/A</v>
      </c>
    </row>
    <row r="1279" spans="1:12">
      <c r="A1279">
        <v>1417</v>
      </c>
      <c r="B1279" t="s">
        <v>408</v>
      </c>
      <c r="C1279">
        <v>1</v>
      </c>
      <c r="D1279">
        <v>1</v>
      </c>
      <c r="E1279">
        <v>1</v>
      </c>
      <c r="F1279">
        <v>0</v>
      </c>
      <c r="G1279">
        <v>0</v>
      </c>
      <c r="H1279">
        <v>508</v>
      </c>
      <c r="I1279">
        <v>1</v>
      </c>
      <c r="J1279" t="s">
        <v>673</v>
      </c>
      <c r="L1279" t="e">
        <f t="shared" si="28"/>
        <v>#N/A</v>
      </c>
    </row>
    <row r="1280" spans="1:12">
      <c r="A1280">
        <v>2176</v>
      </c>
      <c r="B1280" t="s">
        <v>408</v>
      </c>
      <c r="C1280">
        <v>1</v>
      </c>
      <c r="D1280">
        <v>16</v>
      </c>
      <c r="E1280">
        <v>8</v>
      </c>
      <c r="F1280">
        <v>0</v>
      </c>
      <c r="G1280">
        <v>0</v>
      </c>
      <c r="H1280">
        <v>534</v>
      </c>
      <c r="I1280">
        <v>6</v>
      </c>
      <c r="J1280" t="s">
        <v>662</v>
      </c>
      <c r="L1280">
        <f t="shared" si="28"/>
        <v>52</v>
      </c>
    </row>
    <row r="1281" spans="1:12">
      <c r="A1281">
        <v>3338</v>
      </c>
      <c r="B1281" t="s">
        <v>408</v>
      </c>
      <c r="C1281">
        <v>1</v>
      </c>
      <c r="D1281">
        <v>11</v>
      </c>
      <c r="E1281">
        <v>4</v>
      </c>
      <c r="F1281">
        <v>0</v>
      </c>
      <c r="G1281">
        <v>0</v>
      </c>
      <c r="H1281">
        <v>571</v>
      </c>
      <c r="I1281">
        <v>2</v>
      </c>
      <c r="J1281" t="s">
        <v>784</v>
      </c>
      <c r="L1281">
        <f t="shared" si="28"/>
        <v>51</v>
      </c>
    </row>
    <row r="1282" spans="1:12">
      <c r="A1282">
        <v>3587</v>
      </c>
      <c r="B1282" t="s">
        <v>408</v>
      </c>
      <c r="C1282">
        <v>1</v>
      </c>
      <c r="D1282">
        <v>1</v>
      </c>
      <c r="E1282">
        <v>1</v>
      </c>
      <c r="F1282">
        <v>0</v>
      </c>
      <c r="G1282">
        <v>0</v>
      </c>
      <c r="H1282">
        <v>157</v>
      </c>
      <c r="I1282">
        <v>2</v>
      </c>
      <c r="J1282" t="s">
        <v>993</v>
      </c>
      <c r="L1282" t="e">
        <f t="shared" si="28"/>
        <v>#N/A</v>
      </c>
    </row>
    <row r="1283" spans="1:12">
      <c r="A1283">
        <v>6255</v>
      </c>
      <c r="B1283" t="s">
        <v>408</v>
      </c>
      <c r="C1283">
        <v>1</v>
      </c>
      <c r="D1283">
        <v>4</v>
      </c>
      <c r="E1283">
        <v>1</v>
      </c>
      <c r="F1283">
        <v>0</v>
      </c>
      <c r="G1283">
        <v>0</v>
      </c>
      <c r="H1283">
        <v>421</v>
      </c>
      <c r="I1283">
        <v>1</v>
      </c>
      <c r="J1283" t="s">
        <v>411</v>
      </c>
      <c r="L1283" t="e">
        <f t="shared" si="28"/>
        <v>#N/A</v>
      </c>
    </row>
    <row r="1284" spans="1:12">
      <c r="A1284">
        <v>4085</v>
      </c>
      <c r="B1284" t="s">
        <v>408</v>
      </c>
      <c r="C1284">
        <v>2</v>
      </c>
      <c r="D1284">
        <v>25</v>
      </c>
      <c r="E1284">
        <v>2</v>
      </c>
      <c r="F1284">
        <v>0</v>
      </c>
      <c r="G1284">
        <v>0</v>
      </c>
      <c r="H1284">
        <v>128</v>
      </c>
      <c r="I1284">
        <v>2</v>
      </c>
      <c r="J1284" t="s">
        <v>873</v>
      </c>
      <c r="L1284" t="e">
        <f t="shared" ref="L1284:L1347" si="29">VLOOKUP($J1284,$AA$3:$AB$127,2,FALSE)</f>
        <v>#N/A</v>
      </c>
    </row>
    <row r="1285" spans="1:12">
      <c r="A1285">
        <v>3836</v>
      </c>
      <c r="B1285" t="s">
        <v>408</v>
      </c>
      <c r="C1285">
        <v>1</v>
      </c>
      <c r="D1285">
        <v>30</v>
      </c>
      <c r="E1285">
        <v>1</v>
      </c>
      <c r="F1285">
        <v>0</v>
      </c>
      <c r="G1285">
        <v>0</v>
      </c>
      <c r="H1285">
        <v>109</v>
      </c>
      <c r="I1285">
        <v>1</v>
      </c>
      <c r="J1285" t="s">
        <v>807</v>
      </c>
      <c r="L1285">
        <f t="shared" si="29"/>
        <v>45</v>
      </c>
    </row>
    <row r="1286" spans="1:12">
      <c r="A1286">
        <v>6006</v>
      </c>
      <c r="B1286" t="s">
        <v>408</v>
      </c>
      <c r="C1286">
        <v>3</v>
      </c>
      <c r="D1286">
        <v>15</v>
      </c>
      <c r="E1286">
        <v>3</v>
      </c>
      <c r="F1286">
        <v>0</v>
      </c>
      <c r="G1286">
        <v>0</v>
      </c>
      <c r="H1286">
        <v>382</v>
      </c>
      <c r="I1286">
        <v>2</v>
      </c>
      <c r="J1286" t="s">
        <v>845</v>
      </c>
      <c r="L1286">
        <f t="shared" si="29"/>
        <v>12</v>
      </c>
    </row>
    <row r="1287" spans="1:12">
      <c r="A1287">
        <v>5757</v>
      </c>
      <c r="B1287" t="s">
        <v>408</v>
      </c>
      <c r="C1287">
        <v>1</v>
      </c>
      <c r="D1287">
        <v>3</v>
      </c>
      <c r="E1287">
        <v>1</v>
      </c>
      <c r="F1287">
        <v>0</v>
      </c>
      <c r="G1287">
        <v>0</v>
      </c>
      <c r="H1287">
        <v>356</v>
      </c>
      <c r="I1287">
        <v>2</v>
      </c>
      <c r="J1287" t="s">
        <v>717</v>
      </c>
      <c r="L1287" t="e">
        <f t="shared" si="29"/>
        <v>#N/A</v>
      </c>
    </row>
    <row r="1288" spans="1:12">
      <c r="A1288">
        <v>1678</v>
      </c>
      <c r="B1288" t="s">
        <v>408</v>
      </c>
      <c r="C1288">
        <v>1</v>
      </c>
      <c r="D1288">
        <v>8</v>
      </c>
      <c r="E1288">
        <v>1</v>
      </c>
      <c r="F1288">
        <v>0</v>
      </c>
      <c r="G1288">
        <v>0</v>
      </c>
      <c r="H1288">
        <v>341</v>
      </c>
      <c r="I1288">
        <v>1</v>
      </c>
      <c r="J1288" t="s">
        <v>874</v>
      </c>
      <c r="L1288" t="e">
        <f t="shared" si="29"/>
        <v>#N/A</v>
      </c>
    </row>
    <row r="1289" spans="1:12">
      <c r="A1289">
        <v>1666</v>
      </c>
      <c r="B1289" t="s">
        <v>408</v>
      </c>
      <c r="C1289">
        <v>1</v>
      </c>
      <c r="D1289">
        <v>7</v>
      </c>
      <c r="E1289">
        <v>1</v>
      </c>
      <c r="F1289">
        <v>0</v>
      </c>
      <c r="G1289">
        <v>0</v>
      </c>
      <c r="H1289">
        <v>341</v>
      </c>
      <c r="I1289">
        <v>2</v>
      </c>
      <c r="J1289" t="s">
        <v>874</v>
      </c>
      <c r="L1289" t="e">
        <f t="shared" si="29"/>
        <v>#N/A</v>
      </c>
    </row>
    <row r="1290" spans="1:12">
      <c r="A1290">
        <v>255</v>
      </c>
      <c r="B1290" t="s">
        <v>408</v>
      </c>
      <c r="C1290">
        <v>1</v>
      </c>
      <c r="D1290">
        <v>16</v>
      </c>
      <c r="E1290">
        <v>1</v>
      </c>
      <c r="F1290">
        <v>0</v>
      </c>
      <c r="G1290">
        <v>0</v>
      </c>
      <c r="H1290">
        <v>448</v>
      </c>
      <c r="I1290">
        <v>1</v>
      </c>
      <c r="J1290" t="s">
        <v>879</v>
      </c>
      <c r="L1290" t="e">
        <f t="shared" si="29"/>
        <v>#N/A</v>
      </c>
    </row>
    <row r="1291" spans="1:12">
      <c r="A1291">
        <v>4334</v>
      </c>
      <c r="B1291" t="s">
        <v>408</v>
      </c>
      <c r="C1291">
        <v>1</v>
      </c>
      <c r="D1291">
        <v>11</v>
      </c>
      <c r="E1291">
        <v>1</v>
      </c>
      <c r="F1291">
        <v>0</v>
      </c>
      <c r="G1291">
        <v>0</v>
      </c>
      <c r="H1291">
        <v>150</v>
      </c>
      <c r="I1291">
        <v>1</v>
      </c>
      <c r="J1291" t="s">
        <v>955</v>
      </c>
      <c r="L1291" t="e">
        <f t="shared" si="29"/>
        <v>#N/A</v>
      </c>
    </row>
    <row r="1292" spans="1:12">
      <c r="A1292">
        <v>5994</v>
      </c>
      <c r="B1292" t="s">
        <v>408</v>
      </c>
      <c r="C1292">
        <v>2</v>
      </c>
      <c r="D1292">
        <v>29</v>
      </c>
      <c r="E1292">
        <v>2</v>
      </c>
      <c r="F1292">
        <v>0</v>
      </c>
      <c r="G1292">
        <v>0</v>
      </c>
      <c r="H1292">
        <v>257</v>
      </c>
      <c r="I1292">
        <v>2</v>
      </c>
      <c r="J1292" t="s">
        <v>922</v>
      </c>
      <c r="L1292" t="e">
        <f t="shared" si="29"/>
        <v>#N/A</v>
      </c>
    </row>
    <row r="1293" spans="1:12">
      <c r="A1293">
        <v>4832</v>
      </c>
      <c r="B1293" t="s">
        <v>408</v>
      </c>
      <c r="C1293">
        <v>2</v>
      </c>
      <c r="D1293">
        <v>2</v>
      </c>
      <c r="E1293">
        <v>2</v>
      </c>
      <c r="F1293">
        <v>0</v>
      </c>
      <c r="G1293">
        <v>0</v>
      </c>
      <c r="H1293">
        <v>663</v>
      </c>
      <c r="I1293">
        <v>2</v>
      </c>
      <c r="J1293" t="s">
        <v>782</v>
      </c>
      <c r="L1293" t="e">
        <f t="shared" si="29"/>
        <v>#N/A</v>
      </c>
    </row>
    <row r="1294" spans="1:12">
      <c r="A1294">
        <v>931</v>
      </c>
      <c r="B1294" t="s">
        <v>408</v>
      </c>
      <c r="C1294">
        <v>2</v>
      </c>
      <c r="D1294">
        <v>5</v>
      </c>
      <c r="E1294">
        <v>2</v>
      </c>
      <c r="F1294">
        <v>0</v>
      </c>
      <c r="G1294">
        <v>0</v>
      </c>
      <c r="H1294">
        <v>428</v>
      </c>
      <c r="I1294">
        <v>1</v>
      </c>
      <c r="J1294" t="s">
        <v>970</v>
      </c>
      <c r="L1294" t="e">
        <f t="shared" si="29"/>
        <v>#N/A</v>
      </c>
    </row>
    <row r="1295" spans="1:12">
      <c r="A1295">
        <v>1927</v>
      </c>
      <c r="B1295" t="s">
        <v>408</v>
      </c>
      <c r="C1295">
        <v>2</v>
      </c>
      <c r="D1295">
        <v>10</v>
      </c>
      <c r="E1295">
        <v>2</v>
      </c>
      <c r="F1295">
        <v>0</v>
      </c>
      <c r="G1295">
        <v>0</v>
      </c>
      <c r="H1295">
        <v>705</v>
      </c>
      <c r="I1295">
        <v>1</v>
      </c>
      <c r="J1295" t="s">
        <v>994</v>
      </c>
      <c r="L1295" t="e">
        <f t="shared" si="29"/>
        <v>#N/A</v>
      </c>
    </row>
    <row r="1296" spans="1:12">
      <c r="A1296">
        <v>1915</v>
      </c>
      <c r="B1296" t="s">
        <v>408</v>
      </c>
      <c r="C1296">
        <v>1</v>
      </c>
      <c r="D1296">
        <v>51</v>
      </c>
      <c r="E1296">
        <v>1</v>
      </c>
      <c r="F1296">
        <v>0</v>
      </c>
      <c r="G1296">
        <v>0</v>
      </c>
      <c r="H1296">
        <v>340</v>
      </c>
      <c r="I1296">
        <v>2</v>
      </c>
      <c r="J1296" t="s">
        <v>451</v>
      </c>
      <c r="L1296">
        <f t="shared" si="29"/>
        <v>31</v>
      </c>
    </row>
    <row r="1297" spans="1:12">
      <c r="A1297">
        <v>504</v>
      </c>
      <c r="B1297" t="s">
        <v>408</v>
      </c>
      <c r="C1297">
        <v>2</v>
      </c>
      <c r="D1297">
        <v>4</v>
      </c>
      <c r="E1297">
        <v>2</v>
      </c>
      <c r="F1297">
        <v>0</v>
      </c>
      <c r="G1297">
        <v>0</v>
      </c>
      <c r="H1297">
        <v>425</v>
      </c>
      <c r="I1297">
        <v>1</v>
      </c>
      <c r="J1297" t="s">
        <v>769</v>
      </c>
      <c r="L1297" t="e">
        <f t="shared" si="29"/>
        <v>#N/A</v>
      </c>
    </row>
    <row r="1298" spans="1:12">
      <c r="A1298">
        <v>1180</v>
      </c>
      <c r="B1298">
        <v>1</v>
      </c>
      <c r="C1298">
        <v>1</v>
      </c>
      <c r="D1298">
        <v>15</v>
      </c>
      <c r="E1298">
        <v>6</v>
      </c>
      <c r="F1298">
        <v>0</v>
      </c>
      <c r="G1298">
        <v>0</v>
      </c>
      <c r="H1298">
        <v>523</v>
      </c>
      <c r="I1298">
        <v>5</v>
      </c>
      <c r="J1298" t="s">
        <v>428</v>
      </c>
      <c r="L1298">
        <f t="shared" si="29"/>
        <v>33</v>
      </c>
    </row>
    <row r="1299" spans="1:12">
      <c r="A1299">
        <v>5508</v>
      </c>
      <c r="B1299" t="s">
        <v>408</v>
      </c>
      <c r="C1299">
        <v>2</v>
      </c>
      <c r="D1299">
        <v>2</v>
      </c>
      <c r="E1299">
        <v>2</v>
      </c>
      <c r="F1299">
        <v>0</v>
      </c>
      <c r="G1299">
        <v>0</v>
      </c>
      <c r="H1299">
        <v>371</v>
      </c>
      <c r="I1299">
        <v>2</v>
      </c>
      <c r="J1299" t="s">
        <v>834</v>
      </c>
      <c r="L1299" t="e">
        <f t="shared" si="29"/>
        <v>#N/A</v>
      </c>
    </row>
    <row r="1300" spans="1:12">
      <c r="A1300">
        <v>6</v>
      </c>
      <c r="B1300" t="s">
        <v>390</v>
      </c>
      <c r="C1300">
        <v>1</v>
      </c>
      <c r="D1300">
        <v>39</v>
      </c>
      <c r="E1300">
        <v>1</v>
      </c>
      <c r="F1300">
        <v>0</v>
      </c>
      <c r="G1300">
        <v>0</v>
      </c>
      <c r="H1300">
        <v>446</v>
      </c>
      <c r="I1300">
        <v>2</v>
      </c>
      <c r="J1300" t="s">
        <v>470</v>
      </c>
      <c r="L1300">
        <f t="shared" si="29"/>
        <v>22</v>
      </c>
    </row>
    <row r="1301" spans="1:12">
      <c r="A1301">
        <v>3089</v>
      </c>
      <c r="B1301" t="s">
        <v>408</v>
      </c>
      <c r="C1301">
        <v>1</v>
      </c>
      <c r="D1301">
        <v>13</v>
      </c>
      <c r="E1301">
        <v>4</v>
      </c>
      <c r="F1301">
        <v>0</v>
      </c>
      <c r="G1301">
        <v>0</v>
      </c>
      <c r="H1301">
        <v>334</v>
      </c>
      <c r="I1301">
        <v>2</v>
      </c>
      <c r="J1301" t="s">
        <v>669</v>
      </c>
      <c r="L1301">
        <f t="shared" si="29"/>
        <v>54</v>
      </c>
    </row>
    <row r="1302" spans="1:12">
      <c r="A1302">
        <v>5259</v>
      </c>
      <c r="B1302" t="s">
        <v>408</v>
      </c>
      <c r="C1302">
        <v>2</v>
      </c>
      <c r="D1302">
        <v>125</v>
      </c>
      <c r="E1302">
        <v>2</v>
      </c>
      <c r="F1302">
        <v>0</v>
      </c>
      <c r="G1302">
        <v>0</v>
      </c>
      <c r="H1302">
        <v>302</v>
      </c>
      <c r="I1302">
        <v>2</v>
      </c>
      <c r="J1302" t="s">
        <v>423</v>
      </c>
      <c r="L1302">
        <f t="shared" si="29"/>
        <v>32</v>
      </c>
    </row>
    <row r="1303" spans="1:12">
      <c r="A1303">
        <v>3730</v>
      </c>
      <c r="B1303" t="s">
        <v>408</v>
      </c>
      <c r="C1303">
        <v>1</v>
      </c>
      <c r="D1303">
        <v>1</v>
      </c>
      <c r="E1303">
        <v>0</v>
      </c>
      <c r="F1303">
        <v>1</v>
      </c>
      <c r="G1303">
        <v>0</v>
      </c>
      <c r="H1303">
        <v>105</v>
      </c>
      <c r="I1303">
        <v>1</v>
      </c>
      <c r="J1303" t="s">
        <v>866</v>
      </c>
      <c r="L1303">
        <f t="shared" si="29"/>
        <v>45</v>
      </c>
    </row>
    <row r="1304" spans="1:12">
      <c r="A1304">
        <v>3693</v>
      </c>
      <c r="B1304" t="s">
        <v>408</v>
      </c>
      <c r="C1304">
        <v>1</v>
      </c>
      <c r="D1304">
        <v>22</v>
      </c>
      <c r="E1304">
        <v>6</v>
      </c>
      <c r="F1304">
        <v>0</v>
      </c>
      <c r="G1304">
        <v>0</v>
      </c>
      <c r="H1304">
        <v>550</v>
      </c>
      <c r="I1304">
        <v>3</v>
      </c>
      <c r="J1304" t="s">
        <v>655</v>
      </c>
      <c r="L1304" t="e">
        <f t="shared" si="29"/>
        <v>#N/A</v>
      </c>
    </row>
    <row r="1305" spans="1:12">
      <c r="A1305">
        <v>2070</v>
      </c>
      <c r="B1305" t="s">
        <v>408</v>
      </c>
      <c r="C1305">
        <v>2</v>
      </c>
      <c r="D1305">
        <v>1</v>
      </c>
      <c r="E1305">
        <v>6</v>
      </c>
      <c r="F1305">
        <v>5</v>
      </c>
      <c r="G1305">
        <v>0</v>
      </c>
      <c r="H1305">
        <v>590</v>
      </c>
      <c r="I1305">
        <v>3</v>
      </c>
      <c r="J1305" t="s">
        <v>932</v>
      </c>
      <c r="L1305">
        <f t="shared" si="29"/>
        <v>52</v>
      </c>
    </row>
    <row r="1306" spans="1:12">
      <c r="A1306">
        <v>5402</v>
      </c>
      <c r="B1306" t="s">
        <v>408</v>
      </c>
      <c r="C1306">
        <v>1</v>
      </c>
      <c r="D1306">
        <v>15</v>
      </c>
      <c r="E1306">
        <v>1</v>
      </c>
      <c r="F1306">
        <v>0</v>
      </c>
      <c r="G1306">
        <v>0</v>
      </c>
      <c r="H1306">
        <v>632</v>
      </c>
      <c r="I1306">
        <v>2</v>
      </c>
      <c r="J1306" t="s">
        <v>862</v>
      </c>
      <c r="L1306" t="e">
        <f t="shared" si="29"/>
        <v>#N/A</v>
      </c>
    </row>
    <row r="1307" spans="1:12">
      <c r="A1307">
        <v>398</v>
      </c>
      <c r="B1307" t="s">
        <v>408</v>
      </c>
      <c r="C1307">
        <v>1</v>
      </c>
      <c r="D1307">
        <v>7</v>
      </c>
      <c r="E1307">
        <v>1</v>
      </c>
      <c r="F1307">
        <v>0</v>
      </c>
      <c r="G1307">
        <v>0</v>
      </c>
      <c r="H1307">
        <v>347</v>
      </c>
      <c r="I1307">
        <v>1</v>
      </c>
      <c r="J1307" t="s">
        <v>1039</v>
      </c>
      <c r="L1307" t="e">
        <f t="shared" si="29"/>
        <v>#N/A</v>
      </c>
    </row>
    <row r="1308" spans="1:12">
      <c r="A1308">
        <v>2021</v>
      </c>
      <c r="B1308" t="s">
        <v>408</v>
      </c>
      <c r="C1308">
        <v>3</v>
      </c>
      <c r="D1308">
        <v>39</v>
      </c>
      <c r="E1308">
        <v>32</v>
      </c>
      <c r="F1308">
        <v>10</v>
      </c>
      <c r="G1308">
        <v>0</v>
      </c>
      <c r="H1308">
        <v>321</v>
      </c>
      <c r="I1308">
        <v>6</v>
      </c>
      <c r="J1308" t="s">
        <v>714</v>
      </c>
      <c r="L1308">
        <f t="shared" si="29"/>
        <v>52</v>
      </c>
    </row>
    <row r="1309" spans="1:12">
      <c r="A1309">
        <v>1523</v>
      </c>
      <c r="B1309" t="s">
        <v>408</v>
      </c>
      <c r="C1309">
        <v>1</v>
      </c>
      <c r="D1309">
        <v>11</v>
      </c>
      <c r="E1309">
        <v>1</v>
      </c>
      <c r="F1309">
        <v>0</v>
      </c>
      <c r="G1309">
        <v>0</v>
      </c>
      <c r="H1309">
        <v>421</v>
      </c>
      <c r="I1309">
        <v>1</v>
      </c>
      <c r="J1309" t="s">
        <v>411</v>
      </c>
      <c r="L1309" t="e">
        <f t="shared" si="29"/>
        <v>#N/A</v>
      </c>
    </row>
    <row r="1310" spans="1:12">
      <c r="A1310">
        <v>5863</v>
      </c>
      <c r="B1310" t="s">
        <v>408</v>
      </c>
      <c r="C1310">
        <v>1</v>
      </c>
      <c r="D1310">
        <v>14</v>
      </c>
      <c r="E1310">
        <v>1</v>
      </c>
      <c r="F1310">
        <v>0</v>
      </c>
      <c r="G1310">
        <v>0</v>
      </c>
      <c r="H1310">
        <v>281</v>
      </c>
      <c r="I1310">
        <v>2</v>
      </c>
      <c r="J1310" t="s">
        <v>963</v>
      </c>
      <c r="L1310" t="e">
        <f t="shared" si="29"/>
        <v>#N/A</v>
      </c>
    </row>
    <row r="1311" spans="1:12">
      <c r="A1311">
        <v>4240</v>
      </c>
      <c r="B1311" t="s">
        <v>391</v>
      </c>
      <c r="C1311">
        <v>1</v>
      </c>
      <c r="D1311">
        <v>23</v>
      </c>
      <c r="E1311">
        <v>1</v>
      </c>
      <c r="F1311">
        <v>0</v>
      </c>
      <c r="G1311">
        <v>0</v>
      </c>
      <c r="H1311">
        <v>111</v>
      </c>
      <c r="I1311">
        <v>1</v>
      </c>
      <c r="J1311" t="s">
        <v>511</v>
      </c>
      <c r="L1311">
        <f t="shared" si="29"/>
        <v>11</v>
      </c>
    </row>
    <row r="1312" spans="1:12">
      <c r="A1312">
        <v>1572</v>
      </c>
      <c r="B1312" t="s">
        <v>408</v>
      </c>
      <c r="C1312">
        <v>1</v>
      </c>
      <c r="D1312">
        <v>2</v>
      </c>
      <c r="E1312">
        <v>1</v>
      </c>
      <c r="F1312">
        <v>0</v>
      </c>
      <c r="G1312">
        <v>0</v>
      </c>
      <c r="H1312">
        <v>402</v>
      </c>
      <c r="I1312">
        <v>1</v>
      </c>
      <c r="J1312" t="s">
        <v>541</v>
      </c>
      <c r="L1312">
        <f t="shared" si="29"/>
        <v>21</v>
      </c>
    </row>
    <row r="1313" spans="1:12">
      <c r="A1313">
        <v>5851</v>
      </c>
      <c r="B1313" t="s">
        <v>408</v>
      </c>
      <c r="C1313">
        <v>2</v>
      </c>
      <c r="D1313">
        <v>3</v>
      </c>
      <c r="E1313">
        <v>2</v>
      </c>
      <c r="F1313">
        <v>0</v>
      </c>
      <c r="G1313">
        <v>0</v>
      </c>
      <c r="H1313">
        <v>283</v>
      </c>
      <c r="I1313">
        <v>2</v>
      </c>
      <c r="J1313" t="s">
        <v>766</v>
      </c>
      <c r="L1313" t="e">
        <f t="shared" si="29"/>
        <v>#N/A</v>
      </c>
    </row>
    <row r="1314" spans="1:12">
      <c r="A1314">
        <v>5900</v>
      </c>
      <c r="B1314" t="s">
        <v>408</v>
      </c>
      <c r="C1314">
        <v>1</v>
      </c>
      <c r="D1314">
        <v>5</v>
      </c>
      <c r="E1314">
        <v>1</v>
      </c>
      <c r="F1314">
        <v>0</v>
      </c>
      <c r="G1314">
        <v>0</v>
      </c>
      <c r="H1314">
        <v>284</v>
      </c>
      <c r="I1314">
        <v>2</v>
      </c>
      <c r="J1314" t="s">
        <v>826</v>
      </c>
      <c r="L1314" t="e">
        <f t="shared" si="29"/>
        <v>#N/A</v>
      </c>
    </row>
    <row r="1315" spans="1:12">
      <c r="A1315">
        <v>5224</v>
      </c>
      <c r="B1315" t="s">
        <v>408</v>
      </c>
      <c r="C1315">
        <v>1</v>
      </c>
      <c r="D1315">
        <v>19</v>
      </c>
      <c r="E1315">
        <v>1</v>
      </c>
      <c r="F1315">
        <v>0</v>
      </c>
      <c r="G1315">
        <v>0</v>
      </c>
      <c r="H1315">
        <v>622</v>
      </c>
      <c r="I1315">
        <v>2</v>
      </c>
      <c r="J1315" t="s">
        <v>907</v>
      </c>
      <c r="L1315" t="e">
        <f t="shared" si="29"/>
        <v>#N/A</v>
      </c>
    </row>
    <row r="1316" spans="1:12">
      <c r="A1316">
        <v>1074</v>
      </c>
      <c r="B1316" t="s">
        <v>408</v>
      </c>
      <c r="C1316">
        <v>2</v>
      </c>
      <c r="D1316">
        <v>32</v>
      </c>
      <c r="E1316">
        <v>2</v>
      </c>
      <c r="F1316">
        <v>0</v>
      </c>
      <c r="G1316">
        <v>0</v>
      </c>
      <c r="H1316">
        <v>322</v>
      </c>
      <c r="I1316">
        <v>2</v>
      </c>
      <c r="J1316" t="s">
        <v>815</v>
      </c>
      <c r="L1316">
        <f t="shared" si="29"/>
        <v>31</v>
      </c>
    </row>
    <row r="1317" spans="1:12">
      <c r="A1317">
        <v>6349</v>
      </c>
      <c r="B1317" t="s">
        <v>412</v>
      </c>
      <c r="C1317">
        <v>1</v>
      </c>
      <c r="D1317">
        <v>54</v>
      </c>
      <c r="E1317">
        <v>1</v>
      </c>
      <c r="F1317">
        <v>0</v>
      </c>
      <c r="G1317">
        <v>0</v>
      </c>
      <c r="H1317">
        <v>330</v>
      </c>
      <c r="I1317">
        <v>1</v>
      </c>
      <c r="J1317" t="s">
        <v>830</v>
      </c>
      <c r="L1317">
        <f t="shared" si="29"/>
        <v>32</v>
      </c>
    </row>
    <row r="1318" spans="1:12">
      <c r="A1318">
        <v>4228</v>
      </c>
      <c r="B1318" t="s">
        <v>408</v>
      </c>
      <c r="C1318">
        <v>2</v>
      </c>
      <c r="D1318">
        <v>13</v>
      </c>
      <c r="E1318">
        <v>2</v>
      </c>
      <c r="F1318">
        <v>0</v>
      </c>
      <c r="G1318">
        <v>0</v>
      </c>
      <c r="H1318">
        <v>107</v>
      </c>
      <c r="I1318">
        <v>1</v>
      </c>
      <c r="J1318" t="s">
        <v>556</v>
      </c>
      <c r="L1318">
        <f t="shared" si="29"/>
        <v>11</v>
      </c>
    </row>
    <row r="1319" spans="1:12">
      <c r="A1319">
        <v>896</v>
      </c>
      <c r="B1319" t="s">
        <v>408</v>
      </c>
      <c r="C1319">
        <v>1</v>
      </c>
      <c r="D1319">
        <v>7</v>
      </c>
      <c r="E1319">
        <v>1</v>
      </c>
      <c r="F1319">
        <v>0</v>
      </c>
      <c r="G1319">
        <v>0</v>
      </c>
      <c r="H1319">
        <v>464</v>
      </c>
      <c r="I1319">
        <v>2</v>
      </c>
      <c r="J1319" t="s">
        <v>754</v>
      </c>
      <c r="L1319" t="e">
        <f t="shared" si="29"/>
        <v>#N/A</v>
      </c>
    </row>
    <row r="1320" spans="1:12">
      <c r="A1320">
        <v>4191</v>
      </c>
      <c r="B1320" t="s">
        <v>390</v>
      </c>
      <c r="C1320">
        <v>1</v>
      </c>
      <c r="D1320">
        <v>13</v>
      </c>
      <c r="E1320">
        <v>1</v>
      </c>
      <c r="F1320">
        <v>0</v>
      </c>
      <c r="G1320">
        <v>0</v>
      </c>
      <c r="H1320">
        <v>117</v>
      </c>
      <c r="I1320">
        <v>1</v>
      </c>
      <c r="J1320" t="s">
        <v>837</v>
      </c>
      <c r="L1320" t="e">
        <f t="shared" si="29"/>
        <v>#N/A</v>
      </c>
    </row>
    <row r="1321" spans="1:12">
      <c r="A1321">
        <v>2697</v>
      </c>
      <c r="B1321" t="s">
        <v>408</v>
      </c>
      <c r="C1321">
        <v>1</v>
      </c>
      <c r="D1321">
        <v>2</v>
      </c>
      <c r="E1321">
        <v>8</v>
      </c>
      <c r="F1321">
        <v>0</v>
      </c>
      <c r="G1321">
        <v>0</v>
      </c>
      <c r="H1321">
        <v>327</v>
      </c>
      <c r="I1321">
        <v>5</v>
      </c>
      <c r="J1321" t="s">
        <v>688</v>
      </c>
      <c r="L1321">
        <f t="shared" si="29"/>
        <v>53</v>
      </c>
    </row>
    <row r="1322" spans="1:12">
      <c r="A1322">
        <v>3195</v>
      </c>
      <c r="B1322" t="s">
        <v>408</v>
      </c>
      <c r="C1322">
        <v>1</v>
      </c>
      <c r="D1322">
        <v>9</v>
      </c>
      <c r="E1322">
        <v>1</v>
      </c>
      <c r="F1322">
        <v>0</v>
      </c>
      <c r="G1322">
        <v>0</v>
      </c>
      <c r="H1322">
        <v>350</v>
      </c>
      <c r="I1322">
        <v>2</v>
      </c>
      <c r="J1322" t="s">
        <v>713</v>
      </c>
      <c r="L1322" t="e">
        <f t="shared" si="29"/>
        <v>#N/A</v>
      </c>
    </row>
    <row r="1323" spans="1:12">
      <c r="A1323">
        <v>5353</v>
      </c>
      <c r="B1323" t="s">
        <v>408</v>
      </c>
      <c r="C1323">
        <v>2</v>
      </c>
      <c r="D1323">
        <v>2</v>
      </c>
      <c r="E1323">
        <v>2</v>
      </c>
      <c r="F1323">
        <v>0</v>
      </c>
      <c r="G1323">
        <v>0</v>
      </c>
      <c r="H1323">
        <v>628</v>
      </c>
      <c r="I1323">
        <v>2</v>
      </c>
      <c r="J1323" t="s">
        <v>946</v>
      </c>
      <c r="L1323" t="e">
        <f t="shared" si="29"/>
        <v>#N/A</v>
      </c>
    </row>
    <row r="1324" spans="1:12">
      <c r="A1324">
        <v>1025</v>
      </c>
      <c r="B1324" t="s">
        <v>408</v>
      </c>
      <c r="C1324">
        <v>1</v>
      </c>
      <c r="D1324">
        <v>4</v>
      </c>
      <c r="E1324">
        <v>1</v>
      </c>
      <c r="F1324">
        <v>0</v>
      </c>
      <c r="G1324">
        <v>0</v>
      </c>
      <c r="H1324">
        <v>303</v>
      </c>
      <c r="I1324">
        <v>2</v>
      </c>
      <c r="J1324" t="s">
        <v>864</v>
      </c>
      <c r="L1324" t="e">
        <f t="shared" si="29"/>
        <v>#N/A</v>
      </c>
    </row>
    <row r="1325" spans="1:12">
      <c r="A1325">
        <v>2519</v>
      </c>
      <c r="B1325" t="s">
        <v>408</v>
      </c>
      <c r="C1325">
        <v>1</v>
      </c>
      <c r="D1325">
        <v>7</v>
      </c>
      <c r="E1325">
        <v>1</v>
      </c>
      <c r="F1325">
        <v>0</v>
      </c>
      <c r="G1325">
        <v>0</v>
      </c>
      <c r="H1325">
        <v>353</v>
      </c>
      <c r="I1325">
        <v>2</v>
      </c>
      <c r="J1325" t="s">
        <v>644</v>
      </c>
      <c r="L1325" t="e">
        <f t="shared" si="29"/>
        <v>#N/A</v>
      </c>
    </row>
    <row r="1326" spans="1:12">
      <c r="A1326">
        <v>2568</v>
      </c>
      <c r="B1326" t="s">
        <v>390</v>
      </c>
      <c r="C1326">
        <v>1</v>
      </c>
      <c r="D1326">
        <v>21</v>
      </c>
      <c r="E1326">
        <v>1</v>
      </c>
      <c r="F1326">
        <v>0</v>
      </c>
      <c r="G1326">
        <v>0</v>
      </c>
      <c r="H1326">
        <v>310</v>
      </c>
      <c r="I1326">
        <v>1</v>
      </c>
      <c r="J1326" t="s">
        <v>421</v>
      </c>
      <c r="L1326">
        <f t="shared" si="29"/>
        <v>16</v>
      </c>
    </row>
    <row r="1327" spans="1:12">
      <c r="A1327">
        <v>2960</v>
      </c>
      <c r="B1327" t="s">
        <v>408</v>
      </c>
      <c r="C1327">
        <v>1</v>
      </c>
      <c r="D1327">
        <v>14</v>
      </c>
      <c r="E1327">
        <v>9</v>
      </c>
      <c r="F1327">
        <v>0</v>
      </c>
      <c r="G1327">
        <v>0</v>
      </c>
      <c r="H1327">
        <v>509</v>
      </c>
      <c r="I1327">
        <v>6</v>
      </c>
      <c r="J1327" t="s">
        <v>776</v>
      </c>
      <c r="L1327">
        <f t="shared" si="29"/>
        <v>42</v>
      </c>
    </row>
    <row r="1328" spans="1:12">
      <c r="A1328">
        <v>633</v>
      </c>
      <c r="B1328" t="s">
        <v>408</v>
      </c>
      <c r="C1328">
        <v>1</v>
      </c>
      <c r="D1328">
        <v>16</v>
      </c>
      <c r="E1328">
        <v>4</v>
      </c>
      <c r="F1328">
        <v>0</v>
      </c>
      <c r="G1328">
        <v>0</v>
      </c>
      <c r="H1328">
        <v>516</v>
      </c>
      <c r="I1328">
        <v>2</v>
      </c>
      <c r="J1328" t="s">
        <v>591</v>
      </c>
      <c r="L1328" t="e">
        <f t="shared" si="29"/>
        <v>#N/A</v>
      </c>
    </row>
    <row r="1329" spans="1:12">
      <c r="A1329">
        <v>3636</v>
      </c>
      <c r="B1329" t="s">
        <v>871</v>
      </c>
      <c r="C1329">
        <v>1</v>
      </c>
      <c r="D1329">
        <v>7</v>
      </c>
      <c r="E1329">
        <v>14</v>
      </c>
      <c r="F1329">
        <v>0</v>
      </c>
      <c r="G1329">
        <v>0</v>
      </c>
      <c r="H1329">
        <v>852</v>
      </c>
      <c r="I1329">
        <v>5</v>
      </c>
      <c r="J1329" t="s">
        <v>726</v>
      </c>
      <c r="L1329">
        <f t="shared" si="29"/>
        <v>56</v>
      </c>
    </row>
    <row r="1330" spans="1:12">
      <c r="A1330">
        <v>3301</v>
      </c>
      <c r="B1330" t="s">
        <v>408</v>
      </c>
      <c r="C1330">
        <v>1</v>
      </c>
      <c r="D1330">
        <v>21</v>
      </c>
      <c r="E1330">
        <v>0</v>
      </c>
      <c r="F1330">
        <v>1</v>
      </c>
      <c r="G1330">
        <v>0</v>
      </c>
      <c r="H1330">
        <v>316</v>
      </c>
      <c r="I1330">
        <v>1</v>
      </c>
      <c r="J1330" t="s">
        <v>467</v>
      </c>
      <c r="L1330">
        <f t="shared" si="29"/>
        <v>51</v>
      </c>
    </row>
    <row r="1331" spans="1:12">
      <c r="A1331">
        <v>43</v>
      </c>
      <c r="B1331" t="s">
        <v>408</v>
      </c>
      <c r="C1331">
        <v>1</v>
      </c>
      <c r="D1331">
        <v>20</v>
      </c>
      <c r="E1331">
        <v>1</v>
      </c>
      <c r="F1331">
        <v>0</v>
      </c>
      <c r="G1331">
        <v>0</v>
      </c>
      <c r="H1331">
        <v>440</v>
      </c>
      <c r="I1331">
        <v>1</v>
      </c>
      <c r="J1331" t="s">
        <v>812</v>
      </c>
      <c r="L1331">
        <f t="shared" si="29"/>
        <v>22</v>
      </c>
    </row>
    <row r="1332" spans="1:12">
      <c r="A1332">
        <v>1629</v>
      </c>
      <c r="B1332" t="s">
        <v>408</v>
      </c>
      <c r="C1332">
        <v>1</v>
      </c>
      <c r="D1332">
        <v>13</v>
      </c>
      <c r="E1332">
        <v>1</v>
      </c>
      <c r="F1332">
        <v>0</v>
      </c>
      <c r="G1332">
        <v>0</v>
      </c>
      <c r="H1332">
        <v>324</v>
      </c>
      <c r="I1332">
        <v>2</v>
      </c>
      <c r="J1332" t="s">
        <v>787</v>
      </c>
      <c r="L1332" t="e">
        <f t="shared" si="29"/>
        <v>#N/A</v>
      </c>
    </row>
    <row r="1333" spans="1:12">
      <c r="A1333">
        <v>4632</v>
      </c>
      <c r="B1333" t="s">
        <v>408</v>
      </c>
      <c r="C1333">
        <v>1</v>
      </c>
      <c r="D1333">
        <v>11</v>
      </c>
      <c r="E1333">
        <v>11</v>
      </c>
      <c r="F1333">
        <v>0</v>
      </c>
      <c r="G1333">
        <v>0</v>
      </c>
      <c r="H1333">
        <v>694</v>
      </c>
      <c r="I1333">
        <v>7</v>
      </c>
      <c r="J1333" t="s">
        <v>1041</v>
      </c>
      <c r="L1333" t="e">
        <f t="shared" si="29"/>
        <v>#N/A</v>
      </c>
    </row>
    <row r="1334" spans="1:12">
      <c r="A1334">
        <v>6043</v>
      </c>
      <c r="B1334" t="s">
        <v>408</v>
      </c>
      <c r="C1334">
        <v>2</v>
      </c>
      <c r="D1334">
        <v>8</v>
      </c>
      <c r="E1334">
        <v>2</v>
      </c>
      <c r="F1334">
        <v>0</v>
      </c>
      <c r="G1334">
        <v>0</v>
      </c>
      <c r="H1334">
        <v>239</v>
      </c>
      <c r="I1334">
        <v>2</v>
      </c>
      <c r="J1334" t="s">
        <v>786</v>
      </c>
      <c r="L1334" t="e">
        <f t="shared" si="29"/>
        <v>#N/A</v>
      </c>
    </row>
    <row r="1335" spans="1:12">
      <c r="A1335">
        <v>4383</v>
      </c>
      <c r="B1335" t="s">
        <v>408</v>
      </c>
      <c r="C1335">
        <v>2</v>
      </c>
      <c r="D1335">
        <v>16</v>
      </c>
      <c r="E1335">
        <v>2</v>
      </c>
      <c r="F1335">
        <v>0</v>
      </c>
      <c r="G1335">
        <v>0</v>
      </c>
      <c r="H1335">
        <v>257</v>
      </c>
      <c r="I1335">
        <v>2</v>
      </c>
      <c r="J1335" t="s">
        <v>922</v>
      </c>
      <c r="L1335" t="e">
        <f t="shared" si="29"/>
        <v>#N/A</v>
      </c>
    </row>
    <row r="1336" spans="1:12">
      <c r="A1336">
        <v>4371</v>
      </c>
      <c r="B1336" t="s">
        <v>408</v>
      </c>
      <c r="C1336">
        <v>1</v>
      </c>
      <c r="D1336">
        <v>4</v>
      </c>
      <c r="E1336">
        <v>1</v>
      </c>
      <c r="F1336">
        <v>0</v>
      </c>
      <c r="G1336">
        <v>0</v>
      </c>
      <c r="H1336">
        <v>115</v>
      </c>
      <c r="I1336">
        <v>2</v>
      </c>
      <c r="J1336" t="s">
        <v>466</v>
      </c>
      <c r="L1336" t="e">
        <f t="shared" si="29"/>
        <v>#N/A</v>
      </c>
    </row>
    <row r="1337" spans="1:12">
      <c r="A1337">
        <v>5957</v>
      </c>
      <c r="B1337" t="s">
        <v>408</v>
      </c>
      <c r="C1337">
        <v>3</v>
      </c>
      <c r="D1337">
        <v>10</v>
      </c>
      <c r="E1337">
        <v>18</v>
      </c>
      <c r="F1337">
        <v>0</v>
      </c>
      <c r="G1337">
        <v>0</v>
      </c>
      <c r="H1337">
        <v>134</v>
      </c>
      <c r="I1337">
        <v>4</v>
      </c>
      <c r="J1337" t="s">
        <v>729</v>
      </c>
      <c r="L1337" t="e">
        <f t="shared" si="29"/>
        <v>#N/A</v>
      </c>
    </row>
    <row r="1338" spans="1:12">
      <c r="A1338">
        <v>882</v>
      </c>
      <c r="B1338" t="s">
        <v>408</v>
      </c>
      <c r="C1338">
        <v>1</v>
      </c>
      <c r="D1338">
        <v>4</v>
      </c>
      <c r="E1338">
        <v>1</v>
      </c>
      <c r="F1338">
        <v>0</v>
      </c>
      <c r="G1338">
        <v>0</v>
      </c>
      <c r="H1338">
        <v>465</v>
      </c>
      <c r="I1338">
        <v>2</v>
      </c>
      <c r="J1338" t="s">
        <v>990</v>
      </c>
      <c r="L1338" t="e">
        <f t="shared" si="29"/>
        <v>#N/A</v>
      </c>
    </row>
    <row r="1339" spans="1:12">
      <c r="A1339">
        <v>1715</v>
      </c>
      <c r="B1339" t="s">
        <v>408</v>
      </c>
      <c r="C1339">
        <v>2</v>
      </c>
      <c r="D1339">
        <v>3</v>
      </c>
      <c r="E1339">
        <v>2</v>
      </c>
      <c r="F1339">
        <v>0</v>
      </c>
      <c r="G1339">
        <v>0</v>
      </c>
      <c r="H1339">
        <v>339</v>
      </c>
      <c r="I1339">
        <v>2</v>
      </c>
      <c r="J1339" t="s">
        <v>462</v>
      </c>
      <c r="L1339" t="e">
        <f t="shared" si="29"/>
        <v>#N/A</v>
      </c>
    </row>
    <row r="1340" spans="1:12">
      <c r="A1340">
        <v>304</v>
      </c>
      <c r="B1340" t="s">
        <v>408</v>
      </c>
      <c r="C1340">
        <v>2</v>
      </c>
      <c r="D1340">
        <v>4</v>
      </c>
      <c r="E1340">
        <v>2</v>
      </c>
      <c r="F1340">
        <v>0</v>
      </c>
      <c r="G1340">
        <v>0</v>
      </c>
      <c r="H1340">
        <v>432</v>
      </c>
      <c r="I1340">
        <v>1</v>
      </c>
      <c r="J1340" t="s">
        <v>723</v>
      </c>
      <c r="L1340" t="e">
        <f t="shared" si="29"/>
        <v>#N/A</v>
      </c>
    </row>
    <row r="1341" spans="1:12">
      <c r="A1341">
        <v>292</v>
      </c>
      <c r="B1341" t="s">
        <v>408</v>
      </c>
      <c r="C1341">
        <v>2</v>
      </c>
      <c r="D1341">
        <v>27</v>
      </c>
      <c r="E1341">
        <v>2</v>
      </c>
      <c r="F1341">
        <v>0</v>
      </c>
      <c r="G1341">
        <v>0</v>
      </c>
      <c r="H1341">
        <v>446</v>
      </c>
      <c r="I1341">
        <v>1</v>
      </c>
      <c r="J1341" t="s">
        <v>470</v>
      </c>
      <c r="L1341">
        <f t="shared" si="29"/>
        <v>22</v>
      </c>
    </row>
    <row r="1342" spans="1:12">
      <c r="A1342">
        <v>1878</v>
      </c>
      <c r="B1342" t="s">
        <v>408</v>
      </c>
      <c r="C1342">
        <v>2</v>
      </c>
      <c r="D1342">
        <v>3</v>
      </c>
      <c r="E1342">
        <v>4</v>
      </c>
      <c r="F1342">
        <v>0</v>
      </c>
      <c r="G1342">
        <v>0</v>
      </c>
      <c r="H1342">
        <v>338</v>
      </c>
      <c r="I1342">
        <v>2</v>
      </c>
      <c r="J1342" t="s">
        <v>1052</v>
      </c>
      <c r="L1342" t="e">
        <f t="shared" si="29"/>
        <v>#N/A</v>
      </c>
    </row>
    <row r="1343" spans="1:12">
      <c r="A1343">
        <v>2554</v>
      </c>
      <c r="B1343" t="s">
        <v>408</v>
      </c>
      <c r="C1343">
        <v>1</v>
      </c>
      <c r="D1343">
        <v>9</v>
      </c>
      <c r="E1343">
        <v>1</v>
      </c>
      <c r="F1343">
        <v>0</v>
      </c>
      <c r="G1343">
        <v>0</v>
      </c>
      <c r="H1343">
        <v>354</v>
      </c>
      <c r="I1343">
        <v>2</v>
      </c>
      <c r="J1343" t="s">
        <v>893</v>
      </c>
      <c r="L1343" t="e">
        <f t="shared" si="29"/>
        <v>#N/A</v>
      </c>
    </row>
    <row r="1344" spans="1:12">
      <c r="A1344">
        <v>3538</v>
      </c>
      <c r="B1344" t="s">
        <v>408</v>
      </c>
      <c r="C1344">
        <v>2</v>
      </c>
      <c r="D1344">
        <v>53</v>
      </c>
      <c r="E1344">
        <v>2</v>
      </c>
      <c r="F1344">
        <v>0</v>
      </c>
      <c r="G1344">
        <v>0</v>
      </c>
      <c r="H1344">
        <v>316</v>
      </c>
      <c r="I1344">
        <v>1</v>
      </c>
      <c r="J1344" t="s">
        <v>467</v>
      </c>
      <c r="L1344">
        <f t="shared" si="29"/>
        <v>51</v>
      </c>
    </row>
    <row r="1345" spans="1:12">
      <c r="A1345">
        <v>6206</v>
      </c>
      <c r="B1345" t="s">
        <v>408</v>
      </c>
      <c r="C1345">
        <v>2</v>
      </c>
      <c r="D1345">
        <v>11</v>
      </c>
      <c r="E1345">
        <v>2</v>
      </c>
      <c r="F1345">
        <v>0</v>
      </c>
      <c r="G1345">
        <v>0</v>
      </c>
      <c r="H1345">
        <v>244</v>
      </c>
      <c r="I1345">
        <v>2</v>
      </c>
      <c r="J1345" t="s">
        <v>847</v>
      </c>
      <c r="L1345" t="e">
        <f t="shared" si="29"/>
        <v>#N/A</v>
      </c>
    </row>
    <row r="1346" spans="1:12">
      <c r="A1346">
        <v>55</v>
      </c>
      <c r="B1346" t="s">
        <v>408</v>
      </c>
      <c r="C1346">
        <v>2</v>
      </c>
      <c r="D1346">
        <v>22</v>
      </c>
      <c r="E1346">
        <v>2</v>
      </c>
      <c r="F1346">
        <v>0</v>
      </c>
      <c r="G1346">
        <v>0</v>
      </c>
      <c r="H1346">
        <v>425</v>
      </c>
      <c r="I1346">
        <v>1</v>
      </c>
      <c r="J1346" t="s">
        <v>769</v>
      </c>
      <c r="L1346" t="e">
        <f t="shared" si="29"/>
        <v>#N/A</v>
      </c>
    </row>
    <row r="1347" spans="1:12">
      <c r="A1347">
        <v>1964</v>
      </c>
      <c r="B1347" t="s">
        <v>408</v>
      </c>
      <c r="C1347">
        <v>1</v>
      </c>
      <c r="D1347">
        <v>12</v>
      </c>
      <c r="E1347">
        <v>1</v>
      </c>
      <c r="F1347">
        <v>0</v>
      </c>
      <c r="G1347">
        <v>0</v>
      </c>
      <c r="H1347">
        <v>330</v>
      </c>
      <c r="I1347">
        <v>2</v>
      </c>
      <c r="J1347" t="s">
        <v>830</v>
      </c>
      <c r="L1347">
        <f t="shared" si="29"/>
        <v>32</v>
      </c>
    </row>
    <row r="1348" spans="1:12">
      <c r="A1348">
        <v>2711</v>
      </c>
      <c r="B1348" t="s">
        <v>408</v>
      </c>
      <c r="C1348">
        <v>5</v>
      </c>
      <c r="D1348">
        <v>9</v>
      </c>
      <c r="E1348">
        <v>5</v>
      </c>
      <c r="F1348">
        <v>0</v>
      </c>
      <c r="G1348">
        <v>0</v>
      </c>
      <c r="H1348">
        <v>327</v>
      </c>
      <c r="I1348">
        <v>2</v>
      </c>
      <c r="J1348" t="s">
        <v>688</v>
      </c>
      <c r="L1348">
        <f t="shared" ref="L1348:L1411" si="30">VLOOKUP($J1348,$AA$3:$AB$127,2,FALSE)</f>
        <v>53</v>
      </c>
    </row>
    <row r="1349" spans="1:12">
      <c r="A1349">
        <v>3289</v>
      </c>
      <c r="B1349" t="s">
        <v>408</v>
      </c>
      <c r="C1349">
        <v>1</v>
      </c>
      <c r="D1349">
        <v>1</v>
      </c>
      <c r="E1349">
        <v>14</v>
      </c>
      <c r="F1349">
        <v>0</v>
      </c>
      <c r="G1349">
        <v>0</v>
      </c>
      <c r="H1349">
        <v>367</v>
      </c>
      <c r="I1349">
        <v>5</v>
      </c>
      <c r="J1349" t="s">
        <v>531</v>
      </c>
      <c r="L1349" t="e">
        <f t="shared" si="30"/>
        <v>#N/A</v>
      </c>
    </row>
    <row r="1350" spans="1:12">
      <c r="A1350">
        <v>3550</v>
      </c>
      <c r="B1350" t="s">
        <v>408</v>
      </c>
      <c r="C1350">
        <v>1</v>
      </c>
      <c r="D1350">
        <v>3</v>
      </c>
      <c r="E1350">
        <v>0</v>
      </c>
      <c r="F1350">
        <v>1</v>
      </c>
      <c r="G1350">
        <v>0</v>
      </c>
      <c r="H1350">
        <v>314</v>
      </c>
      <c r="I1350">
        <v>1</v>
      </c>
      <c r="J1350" t="s">
        <v>1002</v>
      </c>
      <c r="L1350" t="e">
        <f t="shared" si="30"/>
        <v>#N/A</v>
      </c>
    </row>
    <row r="1351" spans="1:12">
      <c r="A1351">
        <v>2319</v>
      </c>
      <c r="B1351" t="s">
        <v>408</v>
      </c>
      <c r="C1351">
        <v>1</v>
      </c>
      <c r="D1351">
        <v>5</v>
      </c>
      <c r="E1351">
        <v>1</v>
      </c>
      <c r="F1351">
        <v>0</v>
      </c>
      <c r="G1351">
        <v>0</v>
      </c>
      <c r="H1351">
        <v>534</v>
      </c>
      <c r="I1351">
        <v>2</v>
      </c>
      <c r="J1351" t="s">
        <v>662</v>
      </c>
      <c r="L1351">
        <f t="shared" si="30"/>
        <v>52</v>
      </c>
    </row>
    <row r="1352" spans="1:12">
      <c r="A1352">
        <v>3893</v>
      </c>
      <c r="B1352" t="s">
        <v>408</v>
      </c>
      <c r="C1352">
        <v>1</v>
      </c>
      <c r="D1352">
        <v>13</v>
      </c>
      <c r="E1352">
        <v>1</v>
      </c>
      <c r="F1352">
        <v>0</v>
      </c>
      <c r="G1352">
        <v>0</v>
      </c>
      <c r="H1352">
        <v>123</v>
      </c>
      <c r="I1352">
        <v>2</v>
      </c>
      <c r="J1352" t="s">
        <v>923</v>
      </c>
      <c r="L1352" t="e">
        <f t="shared" si="30"/>
        <v>#N/A</v>
      </c>
    </row>
    <row r="1353" spans="1:12">
      <c r="A1353">
        <v>2270</v>
      </c>
      <c r="B1353" t="s">
        <v>408</v>
      </c>
      <c r="C1353">
        <v>1</v>
      </c>
      <c r="D1353">
        <v>20</v>
      </c>
      <c r="E1353">
        <v>12</v>
      </c>
      <c r="F1353">
        <v>0</v>
      </c>
      <c r="G1353">
        <v>0</v>
      </c>
      <c r="H1353">
        <v>503</v>
      </c>
      <c r="I1353">
        <v>3</v>
      </c>
      <c r="J1353" t="s">
        <v>719</v>
      </c>
      <c r="L1353" t="e">
        <f t="shared" si="30"/>
        <v>#N/A</v>
      </c>
    </row>
    <row r="1354" spans="1:12">
      <c r="A1354">
        <v>1323</v>
      </c>
      <c r="B1354" t="s">
        <v>408</v>
      </c>
      <c r="C1354">
        <v>1</v>
      </c>
      <c r="D1354">
        <v>3</v>
      </c>
      <c r="E1354">
        <v>1</v>
      </c>
      <c r="F1354">
        <v>0</v>
      </c>
      <c r="G1354">
        <v>0</v>
      </c>
      <c r="H1354">
        <v>506</v>
      </c>
      <c r="I1354">
        <v>1</v>
      </c>
      <c r="J1354" t="s">
        <v>895</v>
      </c>
      <c r="L1354" t="e">
        <f t="shared" si="30"/>
        <v>#N/A</v>
      </c>
    </row>
    <row r="1355" spans="1:12">
      <c r="A1355">
        <v>2356</v>
      </c>
      <c r="B1355" t="s">
        <v>408</v>
      </c>
      <c r="C1355">
        <v>1</v>
      </c>
      <c r="D1355">
        <v>7</v>
      </c>
      <c r="E1355">
        <v>1</v>
      </c>
      <c r="F1355">
        <v>0</v>
      </c>
      <c r="G1355">
        <v>0</v>
      </c>
      <c r="H1355">
        <v>364</v>
      </c>
      <c r="I1355">
        <v>2</v>
      </c>
      <c r="J1355" t="s">
        <v>785</v>
      </c>
      <c r="L1355" t="e">
        <f t="shared" si="30"/>
        <v>#N/A</v>
      </c>
    </row>
    <row r="1356" spans="1:12">
      <c r="A1356">
        <v>647</v>
      </c>
      <c r="B1356" t="s">
        <v>408</v>
      </c>
      <c r="C1356">
        <v>1</v>
      </c>
      <c r="D1356">
        <v>37</v>
      </c>
      <c r="E1356">
        <v>1</v>
      </c>
      <c r="F1356">
        <v>0</v>
      </c>
      <c r="G1356">
        <v>0</v>
      </c>
      <c r="H1356">
        <v>438</v>
      </c>
      <c r="I1356">
        <v>2</v>
      </c>
      <c r="J1356" t="s">
        <v>703</v>
      </c>
      <c r="L1356">
        <f t="shared" si="30"/>
        <v>21</v>
      </c>
    </row>
    <row r="1357" spans="1:12">
      <c r="A1357">
        <v>241</v>
      </c>
      <c r="B1357" t="s">
        <v>408</v>
      </c>
      <c r="C1357">
        <v>1</v>
      </c>
      <c r="D1357">
        <v>1</v>
      </c>
      <c r="E1357">
        <v>1</v>
      </c>
      <c r="F1357">
        <v>0</v>
      </c>
      <c r="G1357">
        <v>0</v>
      </c>
      <c r="H1357">
        <v>448</v>
      </c>
      <c r="I1357">
        <v>1</v>
      </c>
      <c r="J1357" t="s">
        <v>879</v>
      </c>
      <c r="L1357" t="e">
        <f t="shared" si="30"/>
        <v>#N/A</v>
      </c>
    </row>
    <row r="1358" spans="1:12">
      <c r="A1358">
        <v>4569</v>
      </c>
      <c r="B1358" t="s">
        <v>408</v>
      </c>
      <c r="C1358">
        <v>6</v>
      </c>
      <c r="D1358">
        <v>26</v>
      </c>
      <c r="E1358">
        <v>6</v>
      </c>
      <c r="F1358">
        <v>0</v>
      </c>
      <c r="G1358">
        <v>0</v>
      </c>
      <c r="H1358">
        <v>133</v>
      </c>
      <c r="I1358">
        <v>2</v>
      </c>
      <c r="J1358" t="s">
        <v>877</v>
      </c>
      <c r="L1358">
        <f t="shared" si="30"/>
        <v>12</v>
      </c>
    </row>
    <row r="1359" spans="1:12">
      <c r="A1359">
        <v>3979</v>
      </c>
      <c r="B1359" t="s">
        <v>408</v>
      </c>
      <c r="C1359">
        <v>2</v>
      </c>
      <c r="D1359">
        <v>7</v>
      </c>
      <c r="E1359">
        <v>2</v>
      </c>
      <c r="F1359">
        <v>0</v>
      </c>
      <c r="G1359">
        <v>0</v>
      </c>
      <c r="H1359">
        <v>260</v>
      </c>
      <c r="I1359">
        <v>2</v>
      </c>
      <c r="J1359" t="s">
        <v>1027</v>
      </c>
      <c r="L1359" t="e">
        <f t="shared" si="30"/>
        <v>#N/A</v>
      </c>
    </row>
    <row r="1360" spans="1:12">
      <c r="A1360">
        <v>5651</v>
      </c>
      <c r="B1360" t="s">
        <v>408</v>
      </c>
      <c r="C1360">
        <v>1</v>
      </c>
      <c r="D1360">
        <v>16</v>
      </c>
      <c r="E1360">
        <v>1</v>
      </c>
      <c r="F1360">
        <v>0</v>
      </c>
      <c r="G1360">
        <v>0</v>
      </c>
      <c r="H1360">
        <v>295</v>
      </c>
      <c r="I1360">
        <v>2</v>
      </c>
      <c r="J1360" t="s">
        <v>889</v>
      </c>
      <c r="L1360" t="e">
        <f t="shared" si="30"/>
        <v>#N/A</v>
      </c>
    </row>
    <row r="1361" spans="1:12">
      <c r="A1361">
        <v>4028</v>
      </c>
      <c r="B1361" t="s">
        <v>408</v>
      </c>
      <c r="C1361">
        <v>1</v>
      </c>
      <c r="D1361">
        <v>15</v>
      </c>
      <c r="E1361">
        <v>6</v>
      </c>
      <c r="F1361">
        <v>0</v>
      </c>
      <c r="G1361">
        <v>0</v>
      </c>
      <c r="H1361">
        <v>271</v>
      </c>
      <c r="I1361">
        <v>4</v>
      </c>
      <c r="J1361" t="s">
        <v>843</v>
      </c>
      <c r="L1361" t="e">
        <f t="shared" si="30"/>
        <v>#N/A</v>
      </c>
    </row>
    <row r="1362" spans="1:12">
      <c r="A1362">
        <v>696</v>
      </c>
      <c r="B1362" t="s">
        <v>408</v>
      </c>
      <c r="C1362">
        <v>2</v>
      </c>
      <c r="D1362">
        <v>5</v>
      </c>
      <c r="E1362">
        <v>2</v>
      </c>
      <c r="F1362">
        <v>0</v>
      </c>
      <c r="G1362">
        <v>0</v>
      </c>
      <c r="H1362">
        <v>422</v>
      </c>
      <c r="I1362">
        <v>2</v>
      </c>
      <c r="J1362" t="s">
        <v>899</v>
      </c>
      <c r="L1362" t="e">
        <f t="shared" si="30"/>
        <v>#N/A</v>
      </c>
    </row>
    <row r="1363" spans="1:12">
      <c r="A1363">
        <v>3352</v>
      </c>
      <c r="B1363" t="s">
        <v>408</v>
      </c>
      <c r="C1363">
        <v>13</v>
      </c>
      <c r="D1363">
        <v>153</v>
      </c>
      <c r="E1363">
        <v>0</v>
      </c>
      <c r="F1363">
        <v>13</v>
      </c>
      <c r="G1363">
        <v>0</v>
      </c>
      <c r="H1363">
        <v>523</v>
      </c>
      <c r="I1363">
        <v>1</v>
      </c>
      <c r="J1363" t="s">
        <v>428</v>
      </c>
      <c r="L1363">
        <f t="shared" si="30"/>
        <v>33</v>
      </c>
    </row>
    <row r="1364" spans="1:12">
      <c r="A1364">
        <v>2897</v>
      </c>
      <c r="B1364" t="s">
        <v>408</v>
      </c>
      <c r="C1364">
        <v>4</v>
      </c>
      <c r="D1364">
        <v>109</v>
      </c>
      <c r="E1364">
        <v>0</v>
      </c>
      <c r="F1364">
        <v>12</v>
      </c>
      <c r="G1364">
        <v>0</v>
      </c>
      <c r="H1364">
        <v>523</v>
      </c>
      <c r="I1364">
        <v>1</v>
      </c>
      <c r="J1364" t="s">
        <v>428</v>
      </c>
      <c r="L1364">
        <f t="shared" si="30"/>
        <v>33</v>
      </c>
    </row>
    <row r="1365" spans="1:12">
      <c r="A1365">
        <v>5565</v>
      </c>
      <c r="B1365" t="s">
        <v>408</v>
      </c>
      <c r="C1365">
        <v>1</v>
      </c>
      <c r="D1365">
        <v>10</v>
      </c>
      <c r="E1365">
        <v>11</v>
      </c>
      <c r="F1365">
        <v>0</v>
      </c>
      <c r="G1365">
        <v>0</v>
      </c>
      <c r="H1365">
        <v>577</v>
      </c>
      <c r="I1365">
        <v>7</v>
      </c>
      <c r="J1365" t="s">
        <v>546</v>
      </c>
      <c r="L1365" t="e">
        <f t="shared" si="30"/>
        <v>#N/A</v>
      </c>
    </row>
    <row r="1366" spans="1:12">
      <c r="A1366">
        <v>1237</v>
      </c>
      <c r="B1366" t="s">
        <v>408</v>
      </c>
      <c r="C1366">
        <v>1</v>
      </c>
      <c r="D1366">
        <v>20</v>
      </c>
      <c r="E1366">
        <v>4</v>
      </c>
      <c r="F1366">
        <v>0</v>
      </c>
      <c r="G1366">
        <v>0</v>
      </c>
      <c r="H1366">
        <v>318</v>
      </c>
      <c r="I1366">
        <v>2</v>
      </c>
      <c r="J1366" t="s">
        <v>856</v>
      </c>
      <c r="L1366" t="e">
        <f t="shared" si="30"/>
        <v>#N/A</v>
      </c>
    </row>
    <row r="1367" spans="1:12">
      <c r="A1367">
        <v>3003</v>
      </c>
      <c r="B1367" t="s">
        <v>408</v>
      </c>
      <c r="C1367">
        <v>1</v>
      </c>
      <c r="D1367">
        <v>61</v>
      </c>
      <c r="E1367">
        <v>23</v>
      </c>
      <c r="F1367">
        <v>0</v>
      </c>
      <c r="G1367">
        <v>0</v>
      </c>
      <c r="H1367">
        <v>522</v>
      </c>
      <c r="I1367">
        <v>8</v>
      </c>
      <c r="J1367" t="s">
        <v>445</v>
      </c>
      <c r="L1367">
        <f t="shared" si="30"/>
        <v>37</v>
      </c>
    </row>
    <row r="1368" spans="1:12">
      <c r="A1368">
        <v>2997</v>
      </c>
      <c r="B1368" t="s">
        <v>408</v>
      </c>
      <c r="C1368">
        <v>1</v>
      </c>
      <c r="D1368">
        <v>26</v>
      </c>
      <c r="E1368">
        <v>17</v>
      </c>
      <c r="F1368">
        <v>0</v>
      </c>
      <c r="G1368">
        <v>0</v>
      </c>
      <c r="H1368">
        <v>517</v>
      </c>
      <c r="I1368">
        <v>6</v>
      </c>
      <c r="J1368" t="s">
        <v>685</v>
      </c>
      <c r="L1368">
        <f t="shared" si="30"/>
        <v>43</v>
      </c>
    </row>
    <row r="1369" spans="1:12">
      <c r="A1369">
        <v>2262</v>
      </c>
      <c r="B1369" t="s">
        <v>408</v>
      </c>
      <c r="C1369">
        <v>1</v>
      </c>
      <c r="D1369">
        <v>4</v>
      </c>
      <c r="E1369">
        <v>10</v>
      </c>
      <c r="F1369">
        <v>0</v>
      </c>
      <c r="G1369">
        <v>0</v>
      </c>
      <c r="H1369">
        <v>524</v>
      </c>
      <c r="I1369">
        <v>7</v>
      </c>
      <c r="J1369" t="s">
        <v>666</v>
      </c>
      <c r="L1369">
        <f t="shared" si="30"/>
        <v>41</v>
      </c>
    </row>
    <row r="1370" spans="1:12">
      <c r="A1370">
        <v>5416</v>
      </c>
      <c r="B1370" t="s">
        <v>408</v>
      </c>
      <c r="C1370">
        <v>2</v>
      </c>
      <c r="D1370">
        <v>20</v>
      </c>
      <c r="E1370">
        <v>2</v>
      </c>
      <c r="F1370">
        <v>0</v>
      </c>
      <c r="G1370">
        <v>0</v>
      </c>
      <c r="H1370">
        <v>317</v>
      </c>
      <c r="I1370">
        <v>2</v>
      </c>
      <c r="J1370" t="s">
        <v>804</v>
      </c>
      <c r="L1370" t="e">
        <f t="shared" si="30"/>
        <v>#N/A</v>
      </c>
    </row>
    <row r="1371" spans="1:12">
      <c r="A1371">
        <v>4669</v>
      </c>
      <c r="B1371" t="s">
        <v>408</v>
      </c>
      <c r="C1371">
        <v>1</v>
      </c>
      <c r="D1371">
        <v>2</v>
      </c>
      <c r="E1371">
        <v>24</v>
      </c>
      <c r="F1371">
        <v>0</v>
      </c>
      <c r="G1371">
        <v>0</v>
      </c>
      <c r="H1371">
        <v>673</v>
      </c>
      <c r="I1371">
        <v>8</v>
      </c>
      <c r="J1371" t="s">
        <v>835</v>
      </c>
      <c r="L1371" t="e">
        <f t="shared" si="30"/>
        <v>#N/A</v>
      </c>
    </row>
    <row r="1372" spans="1:12">
      <c r="A1372">
        <v>4675</v>
      </c>
      <c r="B1372" t="s">
        <v>408</v>
      </c>
      <c r="C1372">
        <v>1</v>
      </c>
      <c r="D1372">
        <v>8</v>
      </c>
      <c r="E1372">
        <v>54</v>
      </c>
      <c r="F1372">
        <v>0</v>
      </c>
      <c r="G1372">
        <v>0</v>
      </c>
      <c r="H1372">
        <v>679</v>
      </c>
      <c r="I1372">
        <v>15</v>
      </c>
      <c r="J1372" t="s">
        <v>872</v>
      </c>
      <c r="L1372" t="e">
        <f t="shared" si="30"/>
        <v>#N/A</v>
      </c>
    </row>
    <row r="1373" spans="1:12">
      <c r="A1373">
        <v>6341</v>
      </c>
      <c r="B1373" t="s">
        <v>408</v>
      </c>
      <c r="C1373">
        <v>2</v>
      </c>
      <c r="D1373">
        <v>18</v>
      </c>
      <c r="E1373">
        <v>2</v>
      </c>
      <c r="F1373">
        <v>0</v>
      </c>
      <c r="G1373">
        <v>0</v>
      </c>
      <c r="H1373">
        <v>622</v>
      </c>
      <c r="I1373">
        <v>2</v>
      </c>
      <c r="J1373" t="s">
        <v>907</v>
      </c>
      <c r="L1373" t="e">
        <f t="shared" si="30"/>
        <v>#N/A</v>
      </c>
    </row>
    <row r="1374" spans="1:12">
      <c r="A1374">
        <v>347</v>
      </c>
      <c r="B1374" t="s">
        <v>408</v>
      </c>
      <c r="C1374">
        <v>1</v>
      </c>
      <c r="D1374">
        <v>2</v>
      </c>
      <c r="E1374">
        <v>1</v>
      </c>
      <c r="F1374">
        <v>0</v>
      </c>
      <c r="G1374">
        <v>0</v>
      </c>
      <c r="H1374">
        <v>411</v>
      </c>
      <c r="I1374">
        <v>1</v>
      </c>
      <c r="J1374" t="s">
        <v>869</v>
      </c>
      <c r="L1374" t="e">
        <f t="shared" si="30"/>
        <v>#N/A</v>
      </c>
    </row>
    <row r="1375" spans="1:12">
      <c r="A1375">
        <v>341</v>
      </c>
      <c r="B1375" t="s">
        <v>390</v>
      </c>
      <c r="C1375">
        <v>1</v>
      </c>
      <c r="D1375">
        <v>21</v>
      </c>
      <c r="E1375">
        <v>1</v>
      </c>
      <c r="F1375">
        <v>0</v>
      </c>
      <c r="G1375">
        <v>0</v>
      </c>
      <c r="H1375">
        <v>413</v>
      </c>
      <c r="I1375">
        <v>2</v>
      </c>
      <c r="J1375" t="s">
        <v>833</v>
      </c>
      <c r="L1375" t="e">
        <f t="shared" si="30"/>
        <v>#N/A</v>
      </c>
    </row>
    <row r="1376" spans="1:12">
      <c r="A1376">
        <v>833</v>
      </c>
      <c r="B1376" t="s">
        <v>408</v>
      </c>
      <c r="C1376">
        <v>1</v>
      </c>
      <c r="D1376">
        <v>3</v>
      </c>
      <c r="E1376">
        <v>1</v>
      </c>
      <c r="F1376">
        <v>0</v>
      </c>
      <c r="G1376">
        <v>0</v>
      </c>
      <c r="H1376">
        <v>423</v>
      </c>
      <c r="I1376">
        <v>1</v>
      </c>
      <c r="J1376" t="s">
        <v>650</v>
      </c>
      <c r="L1376" t="e">
        <f t="shared" si="30"/>
        <v>#N/A</v>
      </c>
    </row>
    <row r="1377" spans="1:12">
      <c r="A1377">
        <v>839</v>
      </c>
      <c r="B1377" t="s">
        <v>408</v>
      </c>
      <c r="C1377">
        <v>2</v>
      </c>
      <c r="D1377">
        <v>19</v>
      </c>
      <c r="E1377">
        <v>2</v>
      </c>
      <c r="F1377">
        <v>0</v>
      </c>
      <c r="G1377">
        <v>0</v>
      </c>
      <c r="H1377">
        <v>430</v>
      </c>
      <c r="I1377">
        <v>1</v>
      </c>
      <c r="J1377" t="s">
        <v>267</v>
      </c>
      <c r="L1377" t="e">
        <f t="shared" si="30"/>
        <v>#N/A</v>
      </c>
    </row>
    <row r="1378" spans="1:12">
      <c r="A1378">
        <v>4177</v>
      </c>
      <c r="B1378" t="s">
        <v>408</v>
      </c>
      <c r="C1378">
        <v>2</v>
      </c>
      <c r="D1378">
        <v>7</v>
      </c>
      <c r="E1378">
        <v>2</v>
      </c>
      <c r="F1378">
        <v>0</v>
      </c>
      <c r="G1378">
        <v>0</v>
      </c>
      <c r="H1378">
        <v>291</v>
      </c>
      <c r="I1378">
        <v>2</v>
      </c>
      <c r="J1378" t="s">
        <v>973</v>
      </c>
      <c r="L1378" t="e">
        <f t="shared" si="30"/>
        <v>#N/A</v>
      </c>
    </row>
    <row r="1379" spans="1:12">
      <c r="A1379">
        <v>2760</v>
      </c>
      <c r="B1379" t="s">
        <v>408</v>
      </c>
      <c r="C1379">
        <v>1</v>
      </c>
      <c r="D1379">
        <v>13</v>
      </c>
      <c r="E1379">
        <v>1</v>
      </c>
      <c r="F1379">
        <v>0</v>
      </c>
      <c r="G1379">
        <v>0</v>
      </c>
      <c r="H1379">
        <v>326</v>
      </c>
      <c r="I1379">
        <v>1</v>
      </c>
      <c r="J1379" t="s">
        <v>415</v>
      </c>
      <c r="L1379" t="e">
        <f t="shared" si="30"/>
        <v>#N/A</v>
      </c>
    </row>
    <row r="1380" spans="1:12">
      <c r="A1380">
        <v>2013</v>
      </c>
      <c r="B1380" t="s">
        <v>408</v>
      </c>
      <c r="C1380">
        <v>1</v>
      </c>
      <c r="D1380">
        <v>43</v>
      </c>
      <c r="E1380">
        <v>11</v>
      </c>
      <c r="F1380">
        <v>0</v>
      </c>
      <c r="G1380">
        <v>0</v>
      </c>
      <c r="H1380">
        <v>527</v>
      </c>
      <c r="I1380">
        <v>6</v>
      </c>
      <c r="J1380" t="s">
        <v>646</v>
      </c>
      <c r="L1380" t="e">
        <f t="shared" si="30"/>
        <v>#N/A</v>
      </c>
    </row>
    <row r="1381" spans="1:12">
      <c r="A1381">
        <v>2754</v>
      </c>
      <c r="B1381" t="s">
        <v>408</v>
      </c>
      <c r="C1381">
        <v>2</v>
      </c>
      <c r="D1381">
        <v>13</v>
      </c>
      <c r="E1381">
        <v>2</v>
      </c>
      <c r="F1381">
        <v>0</v>
      </c>
      <c r="G1381">
        <v>0</v>
      </c>
      <c r="H1381">
        <v>327</v>
      </c>
      <c r="I1381">
        <v>2</v>
      </c>
      <c r="J1381" t="s">
        <v>688</v>
      </c>
      <c r="L1381">
        <f t="shared" si="30"/>
        <v>53</v>
      </c>
    </row>
    <row r="1382" spans="1:12">
      <c r="A1382">
        <v>4426</v>
      </c>
      <c r="B1382" t="s">
        <v>408</v>
      </c>
      <c r="C1382">
        <v>2</v>
      </c>
      <c r="D1382">
        <v>7</v>
      </c>
      <c r="E1382">
        <v>2</v>
      </c>
      <c r="F1382">
        <v>0</v>
      </c>
      <c r="G1382">
        <v>0</v>
      </c>
      <c r="H1382">
        <v>154</v>
      </c>
      <c r="I1382">
        <v>1</v>
      </c>
      <c r="J1382" t="s">
        <v>829</v>
      </c>
      <c r="L1382" t="e">
        <f t="shared" si="30"/>
        <v>#N/A</v>
      </c>
    </row>
    <row r="1383" spans="1:12">
      <c r="A1383">
        <v>2511</v>
      </c>
      <c r="B1383" t="s">
        <v>408</v>
      </c>
      <c r="C1383">
        <v>2</v>
      </c>
      <c r="D1383">
        <v>14</v>
      </c>
      <c r="E1383">
        <v>2</v>
      </c>
      <c r="F1383">
        <v>0</v>
      </c>
      <c r="G1383">
        <v>0</v>
      </c>
      <c r="H1383">
        <v>353</v>
      </c>
      <c r="I1383">
        <v>1</v>
      </c>
      <c r="J1383" t="s">
        <v>644</v>
      </c>
      <c r="L1383" t="e">
        <f t="shared" si="30"/>
        <v>#N/A</v>
      </c>
    </row>
    <row r="1384" spans="1:12">
      <c r="A1384">
        <v>2505</v>
      </c>
      <c r="B1384" t="s">
        <v>408</v>
      </c>
      <c r="C1384">
        <v>1</v>
      </c>
      <c r="D1384">
        <v>6</v>
      </c>
      <c r="E1384">
        <v>1</v>
      </c>
      <c r="F1384">
        <v>0</v>
      </c>
      <c r="G1384">
        <v>0</v>
      </c>
      <c r="H1384">
        <v>353</v>
      </c>
      <c r="I1384">
        <v>1</v>
      </c>
      <c r="J1384" t="s">
        <v>644</v>
      </c>
      <c r="L1384" t="e">
        <f t="shared" si="30"/>
        <v>#N/A</v>
      </c>
    </row>
    <row r="1385" spans="1:12">
      <c r="A1385">
        <v>596</v>
      </c>
      <c r="B1385" t="s">
        <v>408</v>
      </c>
      <c r="C1385">
        <v>1</v>
      </c>
      <c r="D1385">
        <v>6</v>
      </c>
      <c r="E1385">
        <v>12</v>
      </c>
      <c r="F1385">
        <v>0</v>
      </c>
      <c r="G1385">
        <v>0</v>
      </c>
      <c r="H1385">
        <v>544</v>
      </c>
      <c r="I1385">
        <v>5</v>
      </c>
      <c r="J1385" t="s">
        <v>868</v>
      </c>
      <c r="L1385" t="e">
        <f t="shared" si="30"/>
        <v>#N/A</v>
      </c>
    </row>
    <row r="1386" spans="1:12">
      <c r="A1386">
        <v>3252</v>
      </c>
      <c r="B1386" t="s">
        <v>408</v>
      </c>
      <c r="C1386">
        <v>1</v>
      </c>
      <c r="D1386">
        <v>12</v>
      </c>
      <c r="E1386">
        <v>32</v>
      </c>
      <c r="F1386">
        <v>0</v>
      </c>
      <c r="G1386">
        <v>0</v>
      </c>
      <c r="H1386">
        <v>396</v>
      </c>
      <c r="I1386">
        <v>9</v>
      </c>
      <c r="J1386" t="s">
        <v>678</v>
      </c>
      <c r="L1386" t="e">
        <f t="shared" si="30"/>
        <v>#N/A</v>
      </c>
    </row>
    <row r="1387" spans="1:12">
      <c r="A1387">
        <v>98</v>
      </c>
      <c r="B1387" t="s">
        <v>408</v>
      </c>
      <c r="C1387">
        <v>2</v>
      </c>
      <c r="D1387">
        <v>16</v>
      </c>
      <c r="E1387">
        <v>2</v>
      </c>
      <c r="F1387">
        <v>0</v>
      </c>
      <c r="G1387">
        <v>0</v>
      </c>
      <c r="H1387">
        <v>443</v>
      </c>
      <c r="I1387">
        <v>2</v>
      </c>
      <c r="J1387" t="s">
        <v>831</v>
      </c>
      <c r="L1387" t="e">
        <f t="shared" si="30"/>
        <v>#N/A</v>
      </c>
    </row>
    <row r="1388" spans="1:12">
      <c r="A1388">
        <v>1088</v>
      </c>
      <c r="B1388" t="s">
        <v>408</v>
      </c>
      <c r="C1388">
        <v>1</v>
      </c>
      <c r="D1388">
        <v>47</v>
      </c>
      <c r="E1388">
        <v>1</v>
      </c>
      <c r="F1388">
        <v>0</v>
      </c>
      <c r="G1388">
        <v>0</v>
      </c>
      <c r="H1388">
        <v>313</v>
      </c>
      <c r="I1388">
        <v>1</v>
      </c>
      <c r="J1388" t="s">
        <v>407</v>
      </c>
      <c r="L1388">
        <f t="shared" si="30"/>
        <v>33</v>
      </c>
    </row>
    <row r="1389" spans="1:12">
      <c r="A1389">
        <v>6441</v>
      </c>
      <c r="B1389" t="s">
        <v>412</v>
      </c>
      <c r="C1389">
        <v>1</v>
      </c>
      <c r="D1389">
        <v>30</v>
      </c>
      <c r="E1389">
        <v>1</v>
      </c>
      <c r="F1389">
        <v>0</v>
      </c>
      <c r="G1389">
        <v>0</v>
      </c>
      <c r="H1389">
        <v>101</v>
      </c>
      <c r="I1389">
        <v>1</v>
      </c>
      <c r="J1389" t="s">
        <v>911</v>
      </c>
      <c r="L1389" t="e">
        <f t="shared" si="30"/>
        <v>#N/A</v>
      </c>
    </row>
    <row r="1390" spans="1:12">
      <c r="A1390">
        <v>2113</v>
      </c>
      <c r="B1390" t="s">
        <v>408</v>
      </c>
      <c r="C1390">
        <v>2</v>
      </c>
      <c r="D1390">
        <v>17</v>
      </c>
      <c r="E1390">
        <v>16</v>
      </c>
      <c r="F1390">
        <v>0</v>
      </c>
      <c r="G1390">
        <v>0</v>
      </c>
      <c r="H1390">
        <v>527</v>
      </c>
      <c r="I1390">
        <v>4</v>
      </c>
      <c r="J1390" t="s">
        <v>646</v>
      </c>
      <c r="L1390" t="e">
        <f t="shared" si="30"/>
        <v>#N/A</v>
      </c>
    </row>
    <row r="1391" spans="1:12">
      <c r="A1391">
        <v>5310</v>
      </c>
      <c r="B1391" t="s">
        <v>408</v>
      </c>
      <c r="C1391">
        <v>2</v>
      </c>
      <c r="D1391">
        <v>17</v>
      </c>
      <c r="E1391">
        <v>2</v>
      </c>
      <c r="F1391">
        <v>0</v>
      </c>
      <c r="G1391">
        <v>0</v>
      </c>
      <c r="H1391">
        <v>620</v>
      </c>
      <c r="I1391">
        <v>2</v>
      </c>
      <c r="J1391" t="s">
        <v>827</v>
      </c>
      <c r="L1391">
        <f t="shared" si="30"/>
        <v>56</v>
      </c>
    </row>
    <row r="1392" spans="1:12">
      <c r="A1392">
        <v>3644</v>
      </c>
      <c r="B1392" t="s">
        <v>408</v>
      </c>
      <c r="C1392">
        <v>1</v>
      </c>
      <c r="D1392">
        <v>4</v>
      </c>
      <c r="E1392">
        <v>16</v>
      </c>
      <c r="F1392">
        <v>0</v>
      </c>
      <c r="G1392">
        <v>0</v>
      </c>
      <c r="H1392">
        <v>388</v>
      </c>
      <c r="I1392">
        <v>4</v>
      </c>
      <c r="J1392" t="s">
        <v>958</v>
      </c>
      <c r="L1392" t="e">
        <f t="shared" si="30"/>
        <v>#N/A</v>
      </c>
    </row>
    <row r="1393" spans="1:12">
      <c r="A1393">
        <v>5316</v>
      </c>
      <c r="B1393" t="s">
        <v>408</v>
      </c>
      <c r="C1393">
        <v>2</v>
      </c>
      <c r="D1393">
        <v>18</v>
      </c>
      <c r="E1393">
        <v>2</v>
      </c>
      <c r="F1393">
        <v>0</v>
      </c>
      <c r="G1393">
        <v>0</v>
      </c>
      <c r="H1393">
        <v>620</v>
      </c>
      <c r="I1393">
        <v>2</v>
      </c>
      <c r="J1393" t="s">
        <v>827</v>
      </c>
      <c r="L1393">
        <f t="shared" si="30"/>
        <v>56</v>
      </c>
    </row>
    <row r="1394" spans="1:12">
      <c r="A1394">
        <v>441</v>
      </c>
      <c r="B1394" t="s">
        <v>408</v>
      </c>
      <c r="C1394">
        <v>1</v>
      </c>
      <c r="D1394">
        <v>19</v>
      </c>
      <c r="E1394">
        <v>1</v>
      </c>
      <c r="F1394">
        <v>0</v>
      </c>
      <c r="G1394">
        <v>0</v>
      </c>
      <c r="H1394">
        <v>401</v>
      </c>
      <c r="I1394">
        <v>2</v>
      </c>
      <c r="J1394" t="s">
        <v>434</v>
      </c>
      <c r="L1394" t="e">
        <f t="shared" si="30"/>
        <v>#N/A</v>
      </c>
    </row>
    <row r="1395" spans="1:12">
      <c r="A1395">
        <v>2605</v>
      </c>
      <c r="B1395" t="s">
        <v>408</v>
      </c>
      <c r="C1395">
        <v>1</v>
      </c>
      <c r="D1395">
        <v>5</v>
      </c>
      <c r="E1395">
        <v>6</v>
      </c>
      <c r="F1395">
        <v>0</v>
      </c>
      <c r="G1395">
        <v>0</v>
      </c>
      <c r="H1395">
        <v>262</v>
      </c>
      <c r="I1395">
        <v>4</v>
      </c>
      <c r="J1395" t="s">
        <v>597</v>
      </c>
      <c r="L1395">
        <f t="shared" si="30"/>
        <v>16</v>
      </c>
    </row>
    <row r="1396" spans="1:12">
      <c r="A1396">
        <v>4769</v>
      </c>
      <c r="B1396" t="s">
        <v>408</v>
      </c>
      <c r="C1396">
        <v>1</v>
      </c>
      <c r="D1396">
        <v>5</v>
      </c>
      <c r="E1396">
        <v>51</v>
      </c>
      <c r="F1396">
        <v>0</v>
      </c>
      <c r="G1396">
        <v>0</v>
      </c>
      <c r="H1396">
        <v>682</v>
      </c>
      <c r="I1396">
        <v>15</v>
      </c>
      <c r="J1396" t="s">
        <v>823</v>
      </c>
      <c r="L1396" t="e">
        <f t="shared" si="30"/>
        <v>#N/A</v>
      </c>
    </row>
    <row r="1397" spans="1:12">
      <c r="A1397">
        <v>4775</v>
      </c>
      <c r="B1397" t="s">
        <v>408</v>
      </c>
      <c r="C1397">
        <v>1</v>
      </c>
      <c r="D1397">
        <v>2</v>
      </c>
      <c r="E1397">
        <v>16</v>
      </c>
      <c r="F1397">
        <v>0</v>
      </c>
      <c r="G1397">
        <v>0</v>
      </c>
      <c r="H1397">
        <v>660</v>
      </c>
      <c r="I1397">
        <v>8</v>
      </c>
      <c r="J1397" t="s">
        <v>952</v>
      </c>
      <c r="L1397" t="e">
        <f t="shared" si="30"/>
        <v>#N/A</v>
      </c>
    </row>
    <row r="1398" spans="1:12">
      <c r="A1398">
        <v>5808</v>
      </c>
      <c r="B1398" t="s">
        <v>408</v>
      </c>
      <c r="C1398">
        <v>1</v>
      </c>
      <c r="D1398">
        <v>10</v>
      </c>
      <c r="E1398">
        <v>14</v>
      </c>
      <c r="F1398">
        <v>0</v>
      </c>
      <c r="G1398">
        <v>0</v>
      </c>
      <c r="H1398">
        <v>486</v>
      </c>
      <c r="I1398">
        <v>7</v>
      </c>
      <c r="J1398" t="s">
        <v>1055</v>
      </c>
      <c r="L1398" t="e">
        <f t="shared" si="30"/>
        <v>#N/A</v>
      </c>
    </row>
    <row r="1399" spans="1:12">
      <c r="A1399">
        <v>4277</v>
      </c>
      <c r="B1399" t="s">
        <v>408</v>
      </c>
      <c r="C1399">
        <v>2</v>
      </c>
      <c r="D1399">
        <v>4</v>
      </c>
      <c r="E1399">
        <v>2</v>
      </c>
      <c r="F1399">
        <v>0</v>
      </c>
      <c r="G1399">
        <v>0</v>
      </c>
      <c r="H1399">
        <v>114</v>
      </c>
      <c r="I1399">
        <v>1</v>
      </c>
      <c r="J1399" t="s">
        <v>821</v>
      </c>
      <c r="L1399" t="e">
        <f t="shared" si="30"/>
        <v>#N/A</v>
      </c>
    </row>
    <row r="1400" spans="1:12">
      <c r="A1400">
        <v>1480</v>
      </c>
      <c r="B1400" t="s">
        <v>408</v>
      </c>
      <c r="C1400">
        <v>1</v>
      </c>
      <c r="D1400">
        <v>24</v>
      </c>
      <c r="E1400">
        <v>1</v>
      </c>
      <c r="F1400">
        <v>0</v>
      </c>
      <c r="G1400">
        <v>0</v>
      </c>
      <c r="H1400">
        <v>445</v>
      </c>
      <c r="I1400">
        <v>1</v>
      </c>
      <c r="J1400" t="s">
        <v>266</v>
      </c>
      <c r="L1400" t="e">
        <f t="shared" si="30"/>
        <v>#N/A</v>
      </c>
    </row>
    <row r="1401" spans="1:12">
      <c r="A1401">
        <v>3146</v>
      </c>
      <c r="B1401" t="s">
        <v>408</v>
      </c>
      <c r="C1401">
        <v>2</v>
      </c>
      <c r="D1401">
        <v>5</v>
      </c>
      <c r="E1401">
        <v>2</v>
      </c>
      <c r="F1401">
        <v>0</v>
      </c>
      <c r="G1401">
        <v>0</v>
      </c>
      <c r="H1401">
        <v>651</v>
      </c>
      <c r="I1401">
        <v>2</v>
      </c>
      <c r="J1401" t="s">
        <v>814</v>
      </c>
      <c r="L1401" t="e">
        <f t="shared" si="30"/>
        <v>#N/A</v>
      </c>
    </row>
    <row r="1402" spans="1:12">
      <c r="A1402">
        <v>3103</v>
      </c>
      <c r="B1402" t="s">
        <v>408</v>
      </c>
      <c r="C1402">
        <v>2</v>
      </c>
      <c r="D1402">
        <v>19</v>
      </c>
      <c r="E1402">
        <v>2</v>
      </c>
      <c r="F1402">
        <v>0</v>
      </c>
      <c r="G1402">
        <v>0</v>
      </c>
      <c r="H1402">
        <v>651</v>
      </c>
      <c r="I1402">
        <v>2</v>
      </c>
      <c r="J1402" t="s">
        <v>814</v>
      </c>
      <c r="L1402" t="e">
        <f t="shared" si="30"/>
        <v>#N/A</v>
      </c>
    </row>
    <row r="1403" spans="1:12">
      <c r="A1403">
        <v>5267</v>
      </c>
      <c r="B1403" t="s">
        <v>408</v>
      </c>
      <c r="C1403">
        <v>1</v>
      </c>
      <c r="D1403">
        <v>74</v>
      </c>
      <c r="E1403">
        <v>6</v>
      </c>
      <c r="F1403">
        <v>0</v>
      </c>
      <c r="G1403">
        <v>0</v>
      </c>
      <c r="H1403">
        <v>316</v>
      </c>
      <c r="I1403">
        <v>6</v>
      </c>
      <c r="J1403" t="s">
        <v>467</v>
      </c>
      <c r="L1403">
        <f t="shared" si="30"/>
        <v>51</v>
      </c>
    </row>
    <row r="1404" spans="1:12">
      <c r="A1404">
        <v>4818</v>
      </c>
      <c r="B1404" t="s">
        <v>408</v>
      </c>
      <c r="C1404">
        <v>2</v>
      </c>
      <c r="D1404">
        <v>23</v>
      </c>
      <c r="E1404">
        <v>2</v>
      </c>
      <c r="F1404">
        <v>0</v>
      </c>
      <c r="G1404">
        <v>0</v>
      </c>
      <c r="H1404">
        <v>413</v>
      </c>
      <c r="I1404">
        <v>1</v>
      </c>
      <c r="J1404" t="s">
        <v>833</v>
      </c>
      <c r="L1404" t="e">
        <f t="shared" si="30"/>
        <v>#N/A</v>
      </c>
    </row>
    <row r="1405" spans="1:12">
      <c r="A1405">
        <v>982</v>
      </c>
      <c r="B1405" t="s">
        <v>408</v>
      </c>
      <c r="C1405">
        <v>2</v>
      </c>
      <c r="D1405">
        <v>27</v>
      </c>
      <c r="E1405">
        <v>2</v>
      </c>
      <c r="F1405">
        <v>0</v>
      </c>
      <c r="G1405">
        <v>0</v>
      </c>
      <c r="H1405">
        <v>322</v>
      </c>
      <c r="I1405">
        <v>2</v>
      </c>
      <c r="J1405" t="s">
        <v>815</v>
      </c>
      <c r="L1405">
        <f t="shared" si="30"/>
        <v>31</v>
      </c>
    </row>
    <row r="1406" spans="1:12">
      <c r="A1406">
        <v>939</v>
      </c>
      <c r="B1406" t="s">
        <v>408</v>
      </c>
      <c r="C1406">
        <v>1</v>
      </c>
      <c r="D1406">
        <v>5</v>
      </c>
      <c r="E1406">
        <v>2</v>
      </c>
      <c r="F1406">
        <v>0</v>
      </c>
      <c r="G1406">
        <v>0</v>
      </c>
      <c r="H1406">
        <v>430</v>
      </c>
      <c r="I1406">
        <v>1</v>
      </c>
      <c r="J1406" t="s">
        <v>267</v>
      </c>
      <c r="L1406" t="e">
        <f t="shared" si="30"/>
        <v>#N/A</v>
      </c>
    </row>
    <row r="1407" spans="1:12">
      <c r="A1407">
        <v>2611</v>
      </c>
      <c r="B1407" t="s">
        <v>408</v>
      </c>
      <c r="C1407">
        <v>1</v>
      </c>
      <c r="D1407">
        <v>63</v>
      </c>
      <c r="E1407">
        <v>0</v>
      </c>
      <c r="F1407">
        <v>1</v>
      </c>
      <c r="G1407">
        <v>0</v>
      </c>
      <c r="H1407">
        <v>321</v>
      </c>
      <c r="I1407">
        <v>2</v>
      </c>
      <c r="J1407" t="s">
        <v>714</v>
      </c>
      <c r="L1407">
        <f t="shared" si="30"/>
        <v>52</v>
      </c>
    </row>
    <row r="1408" spans="1:12">
      <c r="A1408">
        <v>447</v>
      </c>
      <c r="B1408" t="s">
        <v>408</v>
      </c>
      <c r="C1408">
        <v>2</v>
      </c>
      <c r="D1408">
        <v>10</v>
      </c>
      <c r="E1408">
        <v>2</v>
      </c>
      <c r="F1408">
        <v>0</v>
      </c>
      <c r="G1408">
        <v>0</v>
      </c>
      <c r="H1408">
        <v>401</v>
      </c>
      <c r="I1408">
        <v>1</v>
      </c>
      <c r="J1408" t="s">
        <v>434</v>
      </c>
      <c r="L1408" t="e">
        <f t="shared" si="30"/>
        <v>#N/A</v>
      </c>
    </row>
    <row r="1409" spans="1:12">
      <c r="A1409">
        <v>490</v>
      </c>
      <c r="B1409" t="s">
        <v>408</v>
      </c>
      <c r="C1409">
        <v>1</v>
      </c>
      <c r="D1409">
        <v>15</v>
      </c>
      <c r="E1409">
        <v>2</v>
      </c>
      <c r="F1409">
        <v>0</v>
      </c>
      <c r="G1409">
        <v>0</v>
      </c>
      <c r="H1409">
        <v>446</v>
      </c>
      <c r="I1409">
        <v>1</v>
      </c>
      <c r="J1409" t="s">
        <v>470</v>
      </c>
      <c r="L1409">
        <f t="shared" si="30"/>
        <v>22</v>
      </c>
    </row>
    <row r="1410" spans="1:12">
      <c r="A1410">
        <v>2654</v>
      </c>
      <c r="B1410" t="s">
        <v>408</v>
      </c>
      <c r="C1410">
        <v>1</v>
      </c>
      <c r="D1410">
        <v>57</v>
      </c>
      <c r="E1410">
        <v>0</v>
      </c>
      <c r="F1410">
        <v>1</v>
      </c>
      <c r="G1410">
        <v>0</v>
      </c>
      <c r="H1410">
        <v>321</v>
      </c>
      <c r="I1410">
        <v>1</v>
      </c>
      <c r="J1410" t="s">
        <v>714</v>
      </c>
      <c r="L1410">
        <f t="shared" si="30"/>
        <v>52</v>
      </c>
    </row>
    <row r="1411" spans="1:12">
      <c r="A1411">
        <v>988</v>
      </c>
      <c r="B1411" t="s">
        <v>408</v>
      </c>
      <c r="C1411">
        <v>2</v>
      </c>
      <c r="D1411">
        <v>18</v>
      </c>
      <c r="E1411">
        <v>2</v>
      </c>
      <c r="F1411">
        <v>0</v>
      </c>
      <c r="G1411">
        <v>0</v>
      </c>
      <c r="H1411">
        <v>333</v>
      </c>
      <c r="I1411">
        <v>2</v>
      </c>
      <c r="J1411" t="s">
        <v>681</v>
      </c>
      <c r="L1411">
        <f t="shared" si="30"/>
        <v>31</v>
      </c>
    </row>
    <row r="1412" spans="1:12">
      <c r="A1412">
        <v>3152</v>
      </c>
      <c r="B1412" t="s">
        <v>408</v>
      </c>
      <c r="C1412">
        <v>2</v>
      </c>
      <c r="D1412">
        <v>4</v>
      </c>
      <c r="E1412">
        <v>2</v>
      </c>
      <c r="F1412">
        <v>0</v>
      </c>
      <c r="G1412">
        <v>0</v>
      </c>
      <c r="H1412">
        <v>651</v>
      </c>
      <c r="I1412">
        <v>2</v>
      </c>
      <c r="J1412" t="s">
        <v>814</v>
      </c>
      <c r="L1412" t="e">
        <f t="shared" ref="L1412:L1475" si="31">VLOOKUP($J1412,$AA$3:$AB$127,2,FALSE)</f>
        <v>#N/A</v>
      </c>
    </row>
    <row r="1413" spans="1:12">
      <c r="A1413">
        <v>1380</v>
      </c>
      <c r="B1413" t="s">
        <v>408</v>
      </c>
      <c r="C1413">
        <v>2</v>
      </c>
      <c r="D1413">
        <v>32</v>
      </c>
      <c r="E1413">
        <v>2</v>
      </c>
      <c r="F1413">
        <v>0</v>
      </c>
      <c r="G1413">
        <v>0</v>
      </c>
      <c r="H1413">
        <v>532</v>
      </c>
      <c r="I1413">
        <v>1</v>
      </c>
      <c r="J1413" t="s">
        <v>638</v>
      </c>
      <c r="L1413">
        <f t="shared" si="31"/>
        <v>36</v>
      </c>
    </row>
    <row r="1414" spans="1:12">
      <c r="A1414">
        <v>2213</v>
      </c>
      <c r="B1414" t="s">
        <v>408</v>
      </c>
      <c r="C1414">
        <v>1</v>
      </c>
      <c r="D1414">
        <v>16</v>
      </c>
      <c r="E1414">
        <v>1</v>
      </c>
      <c r="F1414">
        <v>0</v>
      </c>
      <c r="G1414">
        <v>0</v>
      </c>
      <c r="H1414">
        <v>507</v>
      </c>
      <c r="I1414">
        <v>2</v>
      </c>
      <c r="J1414" t="s">
        <v>282</v>
      </c>
      <c r="L1414">
        <f t="shared" si="31"/>
        <v>37</v>
      </c>
    </row>
    <row r="1415" spans="1:12">
      <c r="A1415">
        <v>3052</v>
      </c>
      <c r="B1415" t="s">
        <v>408</v>
      </c>
      <c r="C1415">
        <v>1</v>
      </c>
      <c r="D1415">
        <v>45</v>
      </c>
      <c r="E1415">
        <v>12</v>
      </c>
      <c r="F1415">
        <v>0</v>
      </c>
      <c r="G1415">
        <v>0</v>
      </c>
      <c r="H1415">
        <v>522</v>
      </c>
      <c r="I1415">
        <v>5</v>
      </c>
      <c r="J1415" t="s">
        <v>445</v>
      </c>
      <c r="L1415">
        <f t="shared" si="31"/>
        <v>37</v>
      </c>
    </row>
    <row r="1416" spans="1:12">
      <c r="A1416">
        <v>2803</v>
      </c>
      <c r="B1416" t="s">
        <v>408</v>
      </c>
      <c r="C1416">
        <v>1</v>
      </c>
      <c r="D1416">
        <v>59</v>
      </c>
      <c r="E1416">
        <v>28</v>
      </c>
      <c r="F1416">
        <v>1</v>
      </c>
      <c r="G1416">
        <v>0</v>
      </c>
      <c r="H1416">
        <v>520</v>
      </c>
      <c r="I1416">
        <v>8</v>
      </c>
      <c r="J1416" t="s">
        <v>414</v>
      </c>
      <c r="L1416">
        <f t="shared" si="31"/>
        <v>43</v>
      </c>
    </row>
    <row r="1417" spans="1:12">
      <c r="A1417">
        <v>4377</v>
      </c>
      <c r="B1417" t="s">
        <v>408</v>
      </c>
      <c r="C1417">
        <v>1</v>
      </c>
      <c r="D1417">
        <v>15</v>
      </c>
      <c r="E1417">
        <v>6</v>
      </c>
      <c r="F1417">
        <v>0</v>
      </c>
      <c r="G1417">
        <v>0</v>
      </c>
      <c r="H1417">
        <v>258</v>
      </c>
      <c r="I1417">
        <v>3</v>
      </c>
      <c r="J1417" t="s">
        <v>857</v>
      </c>
      <c r="L1417" t="e">
        <f t="shared" si="31"/>
        <v>#N/A</v>
      </c>
    </row>
    <row r="1418" spans="1:12">
      <c r="A1418">
        <v>888</v>
      </c>
      <c r="B1418" t="s">
        <v>408</v>
      </c>
      <c r="C1418">
        <v>1</v>
      </c>
      <c r="D1418">
        <v>5</v>
      </c>
      <c r="E1418">
        <v>1</v>
      </c>
      <c r="F1418">
        <v>0</v>
      </c>
      <c r="G1418">
        <v>0</v>
      </c>
      <c r="H1418">
        <v>467</v>
      </c>
      <c r="I1418">
        <v>2</v>
      </c>
      <c r="J1418" t="s">
        <v>890</v>
      </c>
      <c r="L1418" t="e">
        <f t="shared" si="31"/>
        <v>#N/A</v>
      </c>
    </row>
    <row r="1419" spans="1:12">
      <c r="A1419">
        <v>1721</v>
      </c>
      <c r="B1419" t="s">
        <v>408</v>
      </c>
      <c r="C1419">
        <v>1</v>
      </c>
      <c r="D1419">
        <v>15</v>
      </c>
      <c r="E1419">
        <v>1</v>
      </c>
      <c r="F1419">
        <v>0</v>
      </c>
      <c r="G1419">
        <v>0</v>
      </c>
      <c r="H1419">
        <v>390</v>
      </c>
      <c r="I1419">
        <v>2</v>
      </c>
      <c r="J1419" t="s">
        <v>858</v>
      </c>
      <c r="L1419" t="e">
        <f t="shared" si="31"/>
        <v>#N/A</v>
      </c>
    </row>
    <row r="1420" spans="1:12">
      <c r="A1420">
        <v>4134</v>
      </c>
      <c r="B1420" t="s">
        <v>408</v>
      </c>
      <c r="C1420">
        <v>1</v>
      </c>
      <c r="D1420">
        <v>13</v>
      </c>
      <c r="E1420">
        <v>1</v>
      </c>
      <c r="F1420">
        <v>0</v>
      </c>
      <c r="G1420">
        <v>0</v>
      </c>
      <c r="H1420">
        <v>118</v>
      </c>
      <c r="I1420">
        <v>1</v>
      </c>
      <c r="J1420" t="s">
        <v>612</v>
      </c>
      <c r="L1420">
        <f t="shared" si="31"/>
        <v>11</v>
      </c>
    </row>
    <row r="1421" spans="1:12">
      <c r="A1421">
        <v>639</v>
      </c>
      <c r="B1421" t="s">
        <v>408</v>
      </c>
      <c r="C1421">
        <v>1</v>
      </c>
      <c r="D1421">
        <v>37</v>
      </c>
      <c r="E1421">
        <v>1</v>
      </c>
      <c r="F1421">
        <v>0</v>
      </c>
      <c r="G1421">
        <v>0</v>
      </c>
      <c r="H1421">
        <v>438</v>
      </c>
      <c r="I1421">
        <v>1</v>
      </c>
      <c r="J1421" t="s">
        <v>703</v>
      </c>
      <c r="L1421">
        <f t="shared" si="31"/>
        <v>21</v>
      </c>
    </row>
    <row r="1422" spans="1:12">
      <c r="A1422">
        <v>298</v>
      </c>
      <c r="B1422" t="s">
        <v>408</v>
      </c>
      <c r="C1422">
        <v>2</v>
      </c>
      <c r="D1422">
        <v>1</v>
      </c>
      <c r="E1422">
        <v>2</v>
      </c>
      <c r="F1422">
        <v>0</v>
      </c>
      <c r="G1422">
        <v>0</v>
      </c>
      <c r="H1422">
        <v>432</v>
      </c>
      <c r="I1422">
        <v>2</v>
      </c>
      <c r="J1422" t="s">
        <v>723</v>
      </c>
      <c r="L1422" t="e">
        <f t="shared" si="31"/>
        <v>#N/A</v>
      </c>
    </row>
    <row r="1423" spans="1:12">
      <c r="A1423">
        <v>5708</v>
      </c>
      <c r="B1423" t="s">
        <v>408</v>
      </c>
      <c r="C1423">
        <v>2</v>
      </c>
      <c r="D1423">
        <v>1</v>
      </c>
      <c r="E1423">
        <v>2</v>
      </c>
      <c r="F1423">
        <v>0</v>
      </c>
      <c r="G1423">
        <v>0</v>
      </c>
      <c r="H1423">
        <v>303</v>
      </c>
      <c r="I1423">
        <v>2</v>
      </c>
      <c r="J1423" t="s">
        <v>864</v>
      </c>
      <c r="L1423" t="e">
        <f t="shared" si="31"/>
        <v>#N/A</v>
      </c>
    </row>
    <row r="1424" spans="1:12">
      <c r="A1424">
        <v>5216</v>
      </c>
      <c r="B1424" t="s">
        <v>408</v>
      </c>
      <c r="C1424">
        <v>1</v>
      </c>
      <c r="D1424">
        <v>1</v>
      </c>
      <c r="E1424">
        <v>1</v>
      </c>
      <c r="F1424">
        <v>0</v>
      </c>
      <c r="G1424">
        <v>0</v>
      </c>
      <c r="H1424">
        <v>624</v>
      </c>
      <c r="I1424">
        <v>2</v>
      </c>
      <c r="J1424" t="s">
        <v>884</v>
      </c>
      <c r="L1424" t="e">
        <f t="shared" si="31"/>
        <v>#N/A</v>
      </c>
    </row>
    <row r="1425" spans="1:12">
      <c r="A1425">
        <v>6049</v>
      </c>
      <c r="B1425" t="s">
        <v>408</v>
      </c>
      <c r="C1425">
        <v>2</v>
      </c>
      <c r="D1425">
        <v>8</v>
      </c>
      <c r="E1425">
        <v>2</v>
      </c>
      <c r="F1425">
        <v>0</v>
      </c>
      <c r="G1425">
        <v>0</v>
      </c>
      <c r="H1425">
        <v>231</v>
      </c>
      <c r="I1425">
        <v>2</v>
      </c>
      <c r="J1425" t="s">
        <v>686</v>
      </c>
      <c r="L1425" t="e">
        <f t="shared" si="31"/>
        <v>#N/A</v>
      </c>
    </row>
    <row r="1426" spans="1:12">
      <c r="A1426">
        <v>2462</v>
      </c>
      <c r="B1426" t="s">
        <v>408</v>
      </c>
      <c r="C1426">
        <v>1</v>
      </c>
      <c r="D1426">
        <v>5</v>
      </c>
      <c r="E1426">
        <v>1</v>
      </c>
      <c r="F1426">
        <v>0</v>
      </c>
      <c r="G1426">
        <v>0</v>
      </c>
      <c r="H1426">
        <v>329</v>
      </c>
      <c r="I1426">
        <v>1</v>
      </c>
      <c r="J1426" t="s">
        <v>855</v>
      </c>
      <c r="L1426" t="e">
        <f t="shared" si="31"/>
        <v>#N/A</v>
      </c>
    </row>
    <row r="1427" spans="1:12">
      <c r="A1427">
        <v>1131</v>
      </c>
      <c r="B1427" t="s">
        <v>408</v>
      </c>
      <c r="C1427">
        <v>1</v>
      </c>
      <c r="D1427">
        <v>5</v>
      </c>
      <c r="E1427">
        <v>16</v>
      </c>
      <c r="F1427">
        <v>0</v>
      </c>
      <c r="G1427">
        <v>0</v>
      </c>
      <c r="H1427">
        <v>306</v>
      </c>
      <c r="I1427">
        <v>4</v>
      </c>
      <c r="J1427" t="s">
        <v>887</v>
      </c>
      <c r="L1427" t="e">
        <f t="shared" si="31"/>
        <v>#N/A</v>
      </c>
    </row>
    <row r="1428" spans="1:12">
      <c r="A1428">
        <v>3295</v>
      </c>
      <c r="B1428" t="s">
        <v>408</v>
      </c>
      <c r="C1428">
        <v>1</v>
      </c>
      <c r="D1428">
        <v>31</v>
      </c>
      <c r="E1428">
        <v>0</v>
      </c>
      <c r="F1428">
        <v>1</v>
      </c>
      <c r="G1428">
        <v>0</v>
      </c>
      <c r="H1428">
        <v>316</v>
      </c>
      <c r="I1428">
        <v>1</v>
      </c>
      <c r="J1428" t="s">
        <v>467</v>
      </c>
      <c r="L1428">
        <f t="shared" si="31"/>
        <v>51</v>
      </c>
    </row>
    <row r="1429" spans="1:12">
      <c r="A1429">
        <v>5459</v>
      </c>
      <c r="B1429" t="s">
        <v>408</v>
      </c>
      <c r="C1429">
        <v>2</v>
      </c>
      <c r="D1429">
        <v>6</v>
      </c>
      <c r="E1429">
        <v>2</v>
      </c>
      <c r="F1429">
        <v>0</v>
      </c>
      <c r="G1429">
        <v>0</v>
      </c>
      <c r="H1429">
        <v>855</v>
      </c>
      <c r="I1429">
        <v>2</v>
      </c>
      <c r="J1429" t="s">
        <v>988</v>
      </c>
      <c r="L1429" t="e">
        <f t="shared" si="31"/>
        <v>#N/A</v>
      </c>
    </row>
    <row r="1430" spans="1:12">
      <c r="A1430">
        <v>49</v>
      </c>
      <c r="B1430" t="s">
        <v>408</v>
      </c>
      <c r="C1430">
        <v>2</v>
      </c>
      <c r="D1430">
        <v>24</v>
      </c>
      <c r="E1430">
        <v>2</v>
      </c>
      <c r="F1430">
        <v>0</v>
      </c>
      <c r="G1430">
        <v>0</v>
      </c>
      <c r="H1430">
        <v>440</v>
      </c>
      <c r="I1430">
        <v>1</v>
      </c>
      <c r="J1430" t="s">
        <v>812</v>
      </c>
      <c r="L1430">
        <f t="shared" si="31"/>
        <v>22</v>
      </c>
    </row>
    <row r="1431" spans="1:12">
      <c r="A1431">
        <v>1970</v>
      </c>
      <c r="B1431" t="s">
        <v>408</v>
      </c>
      <c r="C1431">
        <v>3</v>
      </c>
      <c r="D1431">
        <v>68</v>
      </c>
      <c r="E1431">
        <v>4</v>
      </c>
      <c r="F1431">
        <v>0</v>
      </c>
      <c r="G1431">
        <v>0</v>
      </c>
      <c r="H1431">
        <v>527</v>
      </c>
      <c r="I1431">
        <v>2</v>
      </c>
      <c r="J1431" t="s">
        <v>646</v>
      </c>
      <c r="L1431" t="e">
        <f t="shared" si="31"/>
        <v>#N/A</v>
      </c>
    </row>
    <row r="1432" spans="1:12">
      <c r="A1432">
        <v>3544</v>
      </c>
      <c r="B1432" t="s">
        <v>408</v>
      </c>
      <c r="C1432">
        <v>2</v>
      </c>
      <c r="D1432">
        <v>4</v>
      </c>
      <c r="E1432">
        <v>2</v>
      </c>
      <c r="F1432">
        <v>0</v>
      </c>
      <c r="G1432">
        <v>0</v>
      </c>
      <c r="H1432">
        <v>314</v>
      </c>
      <c r="I1432">
        <v>2</v>
      </c>
      <c r="J1432" t="s">
        <v>1002</v>
      </c>
      <c r="L1432" t="e">
        <f t="shared" si="31"/>
        <v>#N/A</v>
      </c>
    </row>
    <row r="1433" spans="1:12">
      <c r="A1433">
        <v>2313</v>
      </c>
      <c r="B1433" t="s">
        <v>408</v>
      </c>
      <c r="C1433">
        <v>1</v>
      </c>
      <c r="D1433">
        <v>6</v>
      </c>
      <c r="E1433">
        <v>9</v>
      </c>
      <c r="F1433">
        <v>0</v>
      </c>
      <c r="G1433">
        <v>0</v>
      </c>
      <c r="H1433">
        <v>515</v>
      </c>
      <c r="I1433">
        <v>3</v>
      </c>
      <c r="J1433" t="s">
        <v>976</v>
      </c>
      <c r="L1433" t="e">
        <f t="shared" si="31"/>
        <v>#N/A</v>
      </c>
    </row>
    <row r="1434" spans="1:12">
      <c r="A1434">
        <v>5067</v>
      </c>
      <c r="B1434" t="s">
        <v>408</v>
      </c>
      <c r="C1434">
        <v>1</v>
      </c>
      <c r="D1434">
        <v>4</v>
      </c>
      <c r="E1434">
        <v>12</v>
      </c>
      <c r="F1434">
        <v>0</v>
      </c>
      <c r="G1434">
        <v>0</v>
      </c>
      <c r="H1434">
        <v>553</v>
      </c>
      <c r="I1434">
        <v>6</v>
      </c>
      <c r="J1434" t="s">
        <v>694</v>
      </c>
      <c r="L1434">
        <f t="shared" si="31"/>
        <v>44</v>
      </c>
    </row>
    <row r="1435" spans="1:12">
      <c r="A1435">
        <v>3444</v>
      </c>
      <c r="B1435" t="s">
        <v>408</v>
      </c>
      <c r="C1435">
        <v>1</v>
      </c>
      <c r="D1435">
        <v>1</v>
      </c>
      <c r="E1435">
        <v>14</v>
      </c>
      <c r="F1435">
        <v>0</v>
      </c>
      <c r="G1435">
        <v>0</v>
      </c>
      <c r="H1435">
        <v>606</v>
      </c>
      <c r="I1435">
        <v>5</v>
      </c>
      <c r="J1435" t="s">
        <v>881</v>
      </c>
      <c r="L1435" t="e">
        <f t="shared" si="31"/>
        <v>#N/A</v>
      </c>
    </row>
    <row r="1436" spans="1:12">
      <c r="A1436">
        <v>2903</v>
      </c>
      <c r="B1436" t="s">
        <v>408</v>
      </c>
      <c r="C1436">
        <v>1</v>
      </c>
      <c r="D1436">
        <v>47</v>
      </c>
      <c r="E1436">
        <v>10</v>
      </c>
      <c r="F1436">
        <v>4</v>
      </c>
      <c r="G1436">
        <v>0</v>
      </c>
      <c r="H1436">
        <v>534</v>
      </c>
      <c r="I1436">
        <v>7</v>
      </c>
      <c r="J1436" t="s">
        <v>662</v>
      </c>
      <c r="L1436">
        <f t="shared" si="31"/>
        <v>52</v>
      </c>
    </row>
    <row r="1437" spans="1:12">
      <c r="A1437">
        <v>2854</v>
      </c>
      <c r="B1437" t="s">
        <v>408</v>
      </c>
      <c r="C1437">
        <v>1</v>
      </c>
      <c r="D1437">
        <v>150</v>
      </c>
      <c r="E1437">
        <v>8</v>
      </c>
      <c r="F1437">
        <v>4</v>
      </c>
      <c r="G1437">
        <v>0</v>
      </c>
      <c r="H1437">
        <v>523</v>
      </c>
      <c r="I1437">
        <v>5</v>
      </c>
      <c r="J1437" t="s">
        <v>428</v>
      </c>
      <c r="L1437">
        <f t="shared" si="31"/>
        <v>33</v>
      </c>
    </row>
    <row r="1438" spans="1:12">
      <c r="A1438">
        <v>2362</v>
      </c>
      <c r="B1438" t="s">
        <v>408</v>
      </c>
      <c r="C1438">
        <v>1</v>
      </c>
      <c r="D1438">
        <v>23</v>
      </c>
      <c r="E1438">
        <v>1</v>
      </c>
      <c r="F1438">
        <v>0</v>
      </c>
      <c r="G1438">
        <v>0</v>
      </c>
      <c r="H1438">
        <v>356</v>
      </c>
      <c r="I1438">
        <v>1</v>
      </c>
      <c r="J1438" t="s">
        <v>848</v>
      </c>
      <c r="L1438" t="e">
        <f t="shared" si="31"/>
        <v>#N/A</v>
      </c>
    </row>
    <row r="1439" spans="1:12">
      <c r="A1439">
        <v>4477</v>
      </c>
      <c r="B1439" t="s">
        <v>408</v>
      </c>
      <c r="C1439">
        <v>1</v>
      </c>
      <c r="D1439">
        <v>4</v>
      </c>
      <c r="E1439">
        <v>1</v>
      </c>
      <c r="F1439">
        <v>0</v>
      </c>
      <c r="G1439">
        <v>0</v>
      </c>
      <c r="H1439">
        <v>110</v>
      </c>
      <c r="I1439">
        <v>1</v>
      </c>
      <c r="J1439" t="s">
        <v>929</v>
      </c>
      <c r="L1439">
        <f t="shared" si="31"/>
        <v>11</v>
      </c>
    </row>
    <row r="1440" spans="1:12">
      <c r="A1440">
        <v>739</v>
      </c>
      <c r="B1440" t="s">
        <v>408</v>
      </c>
      <c r="C1440">
        <v>1</v>
      </c>
      <c r="D1440">
        <v>24</v>
      </c>
      <c r="E1440">
        <v>2</v>
      </c>
      <c r="F1440">
        <v>0</v>
      </c>
      <c r="G1440">
        <v>0</v>
      </c>
      <c r="H1440">
        <v>438</v>
      </c>
      <c r="I1440">
        <v>2</v>
      </c>
      <c r="J1440" t="s">
        <v>703</v>
      </c>
      <c r="L1440">
        <f t="shared" si="31"/>
        <v>21</v>
      </c>
    </row>
    <row r="1441" spans="1:12">
      <c r="A1441">
        <v>198</v>
      </c>
      <c r="B1441" t="s">
        <v>408</v>
      </c>
      <c r="C1441">
        <v>1</v>
      </c>
      <c r="D1441">
        <v>11</v>
      </c>
      <c r="E1441">
        <v>1</v>
      </c>
      <c r="F1441">
        <v>0</v>
      </c>
      <c r="G1441">
        <v>0</v>
      </c>
      <c r="H1441">
        <v>439</v>
      </c>
      <c r="I1441">
        <v>2</v>
      </c>
      <c r="J1441" t="s">
        <v>852</v>
      </c>
      <c r="L1441" t="e">
        <f t="shared" si="31"/>
        <v>#N/A</v>
      </c>
    </row>
    <row r="1442" spans="1:12">
      <c r="A1442">
        <v>149</v>
      </c>
      <c r="B1442" t="s">
        <v>408</v>
      </c>
      <c r="C1442">
        <v>1</v>
      </c>
      <c r="D1442">
        <v>11</v>
      </c>
      <c r="E1442">
        <v>2</v>
      </c>
      <c r="F1442">
        <v>0</v>
      </c>
      <c r="G1442">
        <v>0</v>
      </c>
      <c r="H1442">
        <v>435</v>
      </c>
      <c r="I1442">
        <v>1</v>
      </c>
      <c r="J1442" t="s">
        <v>850</v>
      </c>
      <c r="L1442" t="e">
        <f t="shared" si="31"/>
        <v>#N/A</v>
      </c>
    </row>
    <row r="1443" spans="1:12">
      <c r="A1443">
        <v>4526</v>
      </c>
      <c r="B1443" t="s">
        <v>408</v>
      </c>
      <c r="C1443">
        <v>4</v>
      </c>
      <c r="D1443">
        <v>9</v>
      </c>
      <c r="E1443">
        <v>30</v>
      </c>
      <c r="F1443">
        <v>0</v>
      </c>
      <c r="G1443">
        <v>0</v>
      </c>
      <c r="H1443">
        <v>134</v>
      </c>
      <c r="I1443">
        <v>3</v>
      </c>
      <c r="J1443" t="s">
        <v>729</v>
      </c>
      <c r="L1443" t="e">
        <f t="shared" si="31"/>
        <v>#N/A</v>
      </c>
    </row>
    <row r="1444" spans="1:12">
      <c r="A1444">
        <v>3985</v>
      </c>
      <c r="B1444" t="s">
        <v>408</v>
      </c>
      <c r="C1444">
        <v>2</v>
      </c>
      <c r="D1444">
        <v>4</v>
      </c>
      <c r="E1444">
        <v>2</v>
      </c>
      <c r="F1444">
        <v>0</v>
      </c>
      <c r="G1444">
        <v>0</v>
      </c>
      <c r="H1444">
        <v>261</v>
      </c>
      <c r="I1444">
        <v>2</v>
      </c>
      <c r="J1444" t="s">
        <v>849</v>
      </c>
      <c r="L1444" t="e">
        <f t="shared" si="31"/>
        <v>#N/A</v>
      </c>
    </row>
    <row r="1445" spans="1:12">
      <c r="A1445">
        <v>690</v>
      </c>
      <c r="B1445" t="s">
        <v>408</v>
      </c>
      <c r="C1445">
        <v>1</v>
      </c>
      <c r="D1445">
        <v>12</v>
      </c>
      <c r="E1445">
        <v>1</v>
      </c>
      <c r="F1445">
        <v>0</v>
      </c>
      <c r="G1445">
        <v>0</v>
      </c>
      <c r="H1445">
        <v>402</v>
      </c>
      <c r="I1445">
        <v>1</v>
      </c>
      <c r="J1445" t="s">
        <v>541</v>
      </c>
      <c r="L1445">
        <f t="shared" si="31"/>
        <v>21</v>
      </c>
    </row>
    <row r="1446" spans="1:12">
      <c r="A1446">
        <v>1772</v>
      </c>
      <c r="B1446" t="s">
        <v>408</v>
      </c>
      <c r="C1446">
        <v>1</v>
      </c>
      <c r="D1446">
        <v>9</v>
      </c>
      <c r="E1446">
        <v>2</v>
      </c>
      <c r="F1446">
        <v>0</v>
      </c>
      <c r="G1446">
        <v>0</v>
      </c>
      <c r="H1446">
        <v>419</v>
      </c>
      <c r="I1446">
        <v>1</v>
      </c>
      <c r="J1446" t="s">
        <v>953</v>
      </c>
      <c r="L1446" t="e">
        <f t="shared" si="31"/>
        <v>#N/A</v>
      </c>
    </row>
    <row r="1447" spans="1:12">
      <c r="A1447">
        <v>1280</v>
      </c>
      <c r="B1447" t="s">
        <v>390</v>
      </c>
      <c r="C1447">
        <v>1</v>
      </c>
      <c r="D1447">
        <v>14</v>
      </c>
      <c r="E1447">
        <v>1</v>
      </c>
      <c r="F1447">
        <v>0</v>
      </c>
      <c r="G1447">
        <v>0</v>
      </c>
      <c r="H1447">
        <v>513</v>
      </c>
      <c r="I1447">
        <v>1</v>
      </c>
      <c r="J1447" t="s">
        <v>640</v>
      </c>
      <c r="L1447">
        <f t="shared" si="31"/>
        <v>35</v>
      </c>
    </row>
    <row r="1448" spans="1:12">
      <c r="A1448">
        <v>3395</v>
      </c>
      <c r="B1448" t="s">
        <v>408</v>
      </c>
      <c r="C1448">
        <v>1</v>
      </c>
      <c r="D1448">
        <v>1</v>
      </c>
      <c r="E1448">
        <v>2</v>
      </c>
      <c r="F1448">
        <v>0</v>
      </c>
      <c r="G1448">
        <v>0</v>
      </c>
      <c r="H1448">
        <v>317</v>
      </c>
      <c r="I1448">
        <v>1</v>
      </c>
      <c r="J1448" t="s">
        <v>804</v>
      </c>
      <c r="L1448" t="e">
        <f t="shared" si="31"/>
        <v>#N/A</v>
      </c>
    </row>
    <row r="1449" spans="1:12">
      <c r="A1449">
        <v>1231</v>
      </c>
      <c r="B1449" t="s">
        <v>408</v>
      </c>
      <c r="C1449">
        <v>1</v>
      </c>
      <c r="D1449">
        <v>9</v>
      </c>
      <c r="E1449">
        <v>1</v>
      </c>
      <c r="F1449">
        <v>0</v>
      </c>
      <c r="G1449">
        <v>0</v>
      </c>
      <c r="H1449">
        <v>318</v>
      </c>
      <c r="I1449">
        <v>1</v>
      </c>
      <c r="J1449" t="s">
        <v>856</v>
      </c>
      <c r="L1449" t="e">
        <f t="shared" si="31"/>
        <v>#N/A</v>
      </c>
    </row>
    <row r="1450" spans="1:12">
      <c r="A1450">
        <v>6149</v>
      </c>
      <c r="B1450" t="s">
        <v>408</v>
      </c>
      <c r="C1450">
        <v>2</v>
      </c>
      <c r="D1450">
        <v>3</v>
      </c>
      <c r="E1450">
        <v>2</v>
      </c>
      <c r="F1450">
        <v>0</v>
      </c>
      <c r="G1450">
        <v>0</v>
      </c>
      <c r="H1450">
        <v>241</v>
      </c>
      <c r="I1450">
        <v>2</v>
      </c>
      <c r="J1450" t="s">
        <v>842</v>
      </c>
      <c r="L1450" t="e">
        <f t="shared" si="31"/>
        <v>#N/A</v>
      </c>
    </row>
    <row r="1451" spans="1:12">
      <c r="A1451">
        <v>6100</v>
      </c>
      <c r="B1451" t="s">
        <v>408</v>
      </c>
      <c r="C1451">
        <v>1</v>
      </c>
      <c r="D1451">
        <v>4</v>
      </c>
      <c r="E1451">
        <v>15</v>
      </c>
      <c r="F1451">
        <v>0</v>
      </c>
      <c r="G1451">
        <v>0</v>
      </c>
      <c r="H1451">
        <v>237</v>
      </c>
      <c r="I1451">
        <v>6</v>
      </c>
      <c r="J1451" t="s">
        <v>530</v>
      </c>
      <c r="L1451" t="e">
        <f t="shared" si="31"/>
        <v>#N/A</v>
      </c>
    </row>
    <row r="1452" spans="1:12">
      <c r="A1452">
        <v>1821</v>
      </c>
      <c r="B1452" t="s">
        <v>408</v>
      </c>
      <c r="C1452">
        <v>2</v>
      </c>
      <c r="D1452">
        <v>4</v>
      </c>
      <c r="E1452">
        <v>2</v>
      </c>
      <c r="F1452">
        <v>0</v>
      </c>
      <c r="G1452">
        <v>0</v>
      </c>
      <c r="H1452">
        <v>332</v>
      </c>
      <c r="I1452">
        <v>1</v>
      </c>
      <c r="J1452" t="s">
        <v>878</v>
      </c>
      <c r="L1452" t="e">
        <f t="shared" si="31"/>
        <v>#N/A</v>
      </c>
    </row>
    <row r="1453" spans="1:12">
      <c r="A1453">
        <v>3771</v>
      </c>
      <c r="B1453" t="s">
        <v>408</v>
      </c>
      <c r="C1453">
        <v>1</v>
      </c>
      <c r="D1453">
        <v>1</v>
      </c>
      <c r="E1453">
        <v>2</v>
      </c>
      <c r="F1453">
        <v>0</v>
      </c>
      <c r="G1453">
        <v>0</v>
      </c>
      <c r="H1453">
        <v>106</v>
      </c>
      <c r="I1453">
        <v>1</v>
      </c>
      <c r="J1453" t="s">
        <v>718</v>
      </c>
      <c r="L1453" t="e">
        <f t="shared" si="31"/>
        <v>#N/A</v>
      </c>
    </row>
    <row r="1454" spans="1:12">
      <c r="A1454">
        <v>2182</v>
      </c>
      <c r="B1454" t="s">
        <v>408</v>
      </c>
      <c r="C1454">
        <v>1</v>
      </c>
      <c r="D1454">
        <v>5</v>
      </c>
      <c r="E1454">
        <v>8</v>
      </c>
      <c r="F1454">
        <v>0</v>
      </c>
      <c r="G1454">
        <v>0</v>
      </c>
      <c r="H1454">
        <v>515</v>
      </c>
      <c r="I1454">
        <v>5</v>
      </c>
      <c r="J1454" t="s">
        <v>976</v>
      </c>
      <c r="L1454" t="e">
        <f t="shared" si="31"/>
        <v>#N/A</v>
      </c>
    </row>
    <row r="1455" spans="1:12">
      <c r="A1455">
        <v>3439</v>
      </c>
      <c r="B1455" t="s">
        <v>408</v>
      </c>
      <c r="C1455">
        <v>1</v>
      </c>
      <c r="D1455">
        <v>17</v>
      </c>
      <c r="E1455">
        <v>2</v>
      </c>
      <c r="F1455">
        <v>0</v>
      </c>
      <c r="G1455">
        <v>0</v>
      </c>
      <c r="H1455">
        <v>554</v>
      </c>
      <c r="I1455">
        <v>1</v>
      </c>
      <c r="J1455" t="s">
        <v>671</v>
      </c>
      <c r="L1455">
        <f t="shared" si="31"/>
        <v>44</v>
      </c>
    </row>
    <row r="1456" spans="1:12">
      <c r="A1456">
        <v>5099</v>
      </c>
      <c r="B1456" t="s">
        <v>408</v>
      </c>
      <c r="C1456">
        <v>2</v>
      </c>
      <c r="D1456">
        <v>2</v>
      </c>
      <c r="E1456">
        <v>30</v>
      </c>
      <c r="F1456">
        <v>0</v>
      </c>
      <c r="G1456">
        <v>0</v>
      </c>
      <c r="H1456">
        <v>168</v>
      </c>
      <c r="I1456">
        <v>7</v>
      </c>
      <c r="J1456" t="s">
        <v>977</v>
      </c>
      <c r="L1456" t="e">
        <f t="shared" si="31"/>
        <v>#N/A</v>
      </c>
    </row>
    <row r="1457" spans="1:12">
      <c r="A1457">
        <v>2111</v>
      </c>
      <c r="B1457" t="s">
        <v>408</v>
      </c>
      <c r="C1457">
        <v>1</v>
      </c>
      <c r="D1457">
        <v>4</v>
      </c>
      <c r="E1457">
        <v>1</v>
      </c>
      <c r="F1457">
        <v>0</v>
      </c>
      <c r="G1457">
        <v>0</v>
      </c>
      <c r="H1457">
        <v>510</v>
      </c>
      <c r="I1457">
        <v>1</v>
      </c>
      <c r="J1457" t="s">
        <v>828</v>
      </c>
      <c r="L1457" t="e">
        <f t="shared" si="31"/>
        <v>#N/A</v>
      </c>
    </row>
    <row r="1458" spans="1:12">
      <c r="A1458">
        <v>2775</v>
      </c>
      <c r="B1458" t="s">
        <v>408</v>
      </c>
      <c r="C1458">
        <v>1</v>
      </c>
      <c r="D1458">
        <v>15</v>
      </c>
      <c r="E1458">
        <v>4</v>
      </c>
      <c r="F1458">
        <v>0</v>
      </c>
      <c r="G1458">
        <v>0</v>
      </c>
      <c r="H1458">
        <v>571</v>
      </c>
      <c r="I1458">
        <v>2</v>
      </c>
      <c r="J1458" t="s">
        <v>784</v>
      </c>
      <c r="L1458">
        <f t="shared" si="31"/>
        <v>51</v>
      </c>
    </row>
    <row r="1459" spans="1:12">
      <c r="A1459">
        <v>4103</v>
      </c>
      <c r="B1459" t="s">
        <v>408</v>
      </c>
      <c r="C1459">
        <v>1</v>
      </c>
      <c r="D1459">
        <v>29</v>
      </c>
      <c r="E1459">
        <v>1</v>
      </c>
      <c r="F1459">
        <v>0</v>
      </c>
      <c r="G1459">
        <v>0</v>
      </c>
      <c r="H1459">
        <v>127</v>
      </c>
      <c r="I1459">
        <v>2</v>
      </c>
      <c r="J1459" t="s">
        <v>752</v>
      </c>
      <c r="L1459">
        <f t="shared" si="31"/>
        <v>11</v>
      </c>
    </row>
    <row r="1460" spans="1:12">
      <c r="A1460">
        <v>190</v>
      </c>
      <c r="B1460" t="s">
        <v>408</v>
      </c>
      <c r="C1460">
        <v>1</v>
      </c>
      <c r="D1460">
        <v>6</v>
      </c>
      <c r="E1460">
        <v>1</v>
      </c>
      <c r="F1460">
        <v>0</v>
      </c>
      <c r="G1460">
        <v>0</v>
      </c>
      <c r="H1460">
        <v>439</v>
      </c>
      <c r="I1460">
        <v>1</v>
      </c>
      <c r="J1460" t="s">
        <v>852</v>
      </c>
      <c r="L1460" t="e">
        <f t="shared" si="31"/>
        <v>#N/A</v>
      </c>
    </row>
    <row r="1461" spans="1:12">
      <c r="A1461">
        <v>2443</v>
      </c>
      <c r="B1461" t="s">
        <v>408</v>
      </c>
      <c r="C1461">
        <v>1</v>
      </c>
      <c r="D1461">
        <v>36</v>
      </c>
      <c r="E1461">
        <v>1</v>
      </c>
      <c r="F1461">
        <v>0</v>
      </c>
      <c r="G1461">
        <v>0</v>
      </c>
      <c r="H1461">
        <v>302</v>
      </c>
      <c r="I1461">
        <v>2</v>
      </c>
      <c r="J1461" t="s">
        <v>423</v>
      </c>
      <c r="L1461">
        <f t="shared" si="31"/>
        <v>32</v>
      </c>
    </row>
    <row r="1462" spans="1:12">
      <c r="A1462">
        <v>4767</v>
      </c>
      <c r="B1462" t="s">
        <v>408</v>
      </c>
      <c r="C1462">
        <v>1</v>
      </c>
      <c r="D1462">
        <v>6</v>
      </c>
      <c r="E1462">
        <v>21</v>
      </c>
      <c r="F1462">
        <v>0</v>
      </c>
      <c r="G1462">
        <v>0</v>
      </c>
      <c r="H1462">
        <v>660</v>
      </c>
      <c r="I1462">
        <v>10</v>
      </c>
      <c r="J1462" t="s">
        <v>952</v>
      </c>
      <c r="L1462" t="e">
        <f t="shared" si="31"/>
        <v>#N/A</v>
      </c>
    </row>
    <row r="1463" spans="1:12">
      <c r="A1463">
        <v>854</v>
      </c>
      <c r="B1463" t="s">
        <v>408</v>
      </c>
      <c r="C1463">
        <v>1</v>
      </c>
      <c r="D1463">
        <v>3</v>
      </c>
      <c r="E1463">
        <v>7</v>
      </c>
      <c r="F1463">
        <v>3</v>
      </c>
      <c r="G1463">
        <v>0</v>
      </c>
      <c r="H1463">
        <v>473</v>
      </c>
      <c r="I1463">
        <v>5</v>
      </c>
      <c r="J1463" t="s">
        <v>934</v>
      </c>
      <c r="L1463" t="e">
        <f t="shared" si="31"/>
        <v>#N/A</v>
      </c>
    </row>
    <row r="1464" spans="1:12">
      <c r="A1464">
        <v>5763</v>
      </c>
      <c r="B1464" t="s">
        <v>408</v>
      </c>
      <c r="C1464">
        <v>1</v>
      </c>
      <c r="D1464">
        <v>21</v>
      </c>
      <c r="E1464">
        <v>1</v>
      </c>
      <c r="F1464">
        <v>0</v>
      </c>
      <c r="G1464">
        <v>0</v>
      </c>
      <c r="H1464">
        <v>356</v>
      </c>
      <c r="I1464">
        <v>2</v>
      </c>
      <c r="J1464" t="s">
        <v>717</v>
      </c>
      <c r="L1464" t="e">
        <f t="shared" si="31"/>
        <v>#N/A</v>
      </c>
    </row>
    <row r="1465" spans="1:12">
      <c r="A1465">
        <v>6356</v>
      </c>
      <c r="B1465" t="s">
        <v>412</v>
      </c>
      <c r="C1465">
        <v>2</v>
      </c>
      <c r="D1465">
        <v>7</v>
      </c>
      <c r="E1465">
        <v>2</v>
      </c>
      <c r="F1465">
        <v>0</v>
      </c>
      <c r="G1465">
        <v>0</v>
      </c>
      <c r="H1465">
        <v>402</v>
      </c>
      <c r="I1465">
        <v>1</v>
      </c>
      <c r="J1465" t="s">
        <v>541</v>
      </c>
      <c r="L1465">
        <f t="shared" si="31"/>
        <v>21</v>
      </c>
    </row>
    <row r="1466" spans="1:12">
      <c r="A1466">
        <v>1518</v>
      </c>
      <c r="B1466" t="s">
        <v>408</v>
      </c>
      <c r="C1466">
        <v>1</v>
      </c>
      <c r="D1466">
        <v>2</v>
      </c>
      <c r="E1466">
        <v>1</v>
      </c>
      <c r="F1466">
        <v>0</v>
      </c>
      <c r="G1466">
        <v>0</v>
      </c>
      <c r="H1466">
        <v>444</v>
      </c>
      <c r="I1466">
        <v>1</v>
      </c>
      <c r="J1466" t="s">
        <v>824</v>
      </c>
      <c r="L1466" t="e">
        <f t="shared" si="31"/>
        <v>#N/A</v>
      </c>
    </row>
    <row r="1467" spans="1:12">
      <c r="A1467">
        <v>1850</v>
      </c>
      <c r="B1467" t="s">
        <v>408</v>
      </c>
      <c r="C1467">
        <v>1</v>
      </c>
      <c r="D1467">
        <v>7</v>
      </c>
      <c r="E1467">
        <v>1</v>
      </c>
      <c r="F1467">
        <v>0</v>
      </c>
      <c r="G1467">
        <v>0</v>
      </c>
      <c r="H1467">
        <v>294</v>
      </c>
      <c r="I1467">
        <v>2</v>
      </c>
      <c r="J1467" t="s">
        <v>969</v>
      </c>
      <c r="L1467" t="e">
        <f t="shared" si="31"/>
        <v>#N/A</v>
      </c>
    </row>
    <row r="1468" spans="1:12">
      <c r="A1468">
        <v>1779</v>
      </c>
      <c r="B1468" t="s">
        <v>408</v>
      </c>
      <c r="C1468">
        <v>2</v>
      </c>
      <c r="D1468">
        <v>3</v>
      </c>
      <c r="E1468">
        <v>2</v>
      </c>
      <c r="F1468">
        <v>0</v>
      </c>
      <c r="G1468">
        <v>0</v>
      </c>
      <c r="H1468">
        <v>293</v>
      </c>
      <c r="I1468">
        <v>2</v>
      </c>
      <c r="J1468" t="s">
        <v>978</v>
      </c>
      <c r="L1468" t="e">
        <f t="shared" si="31"/>
        <v>#N/A</v>
      </c>
    </row>
    <row r="1469" spans="1:12">
      <c r="A1469">
        <v>2514</v>
      </c>
      <c r="B1469" t="s">
        <v>408</v>
      </c>
      <c r="C1469">
        <v>2</v>
      </c>
      <c r="D1469">
        <v>13</v>
      </c>
      <c r="E1469">
        <v>2</v>
      </c>
      <c r="F1469">
        <v>0</v>
      </c>
      <c r="G1469">
        <v>0</v>
      </c>
      <c r="H1469">
        <v>353</v>
      </c>
      <c r="I1469">
        <v>1</v>
      </c>
      <c r="J1469" t="s">
        <v>644</v>
      </c>
      <c r="L1469" t="e">
        <f t="shared" si="31"/>
        <v>#N/A</v>
      </c>
    </row>
    <row r="1470" spans="1:12">
      <c r="A1470">
        <v>3107</v>
      </c>
      <c r="B1470" t="s">
        <v>408</v>
      </c>
      <c r="C1470">
        <v>2</v>
      </c>
      <c r="D1470">
        <v>84</v>
      </c>
      <c r="E1470">
        <v>2</v>
      </c>
      <c r="F1470">
        <v>0</v>
      </c>
      <c r="G1470">
        <v>0</v>
      </c>
      <c r="H1470">
        <v>302</v>
      </c>
      <c r="I1470">
        <v>2</v>
      </c>
      <c r="J1470" t="s">
        <v>423</v>
      </c>
      <c r="L1470">
        <f t="shared" si="31"/>
        <v>32</v>
      </c>
    </row>
    <row r="1471" spans="1:12">
      <c r="A1471">
        <v>6095</v>
      </c>
      <c r="B1471" t="s">
        <v>408</v>
      </c>
      <c r="C1471">
        <v>1</v>
      </c>
      <c r="D1471">
        <v>1</v>
      </c>
      <c r="E1471">
        <v>11</v>
      </c>
      <c r="F1471">
        <v>0</v>
      </c>
      <c r="G1471">
        <v>0</v>
      </c>
      <c r="H1471">
        <v>233</v>
      </c>
      <c r="I1471">
        <v>7</v>
      </c>
      <c r="J1471" t="s">
        <v>916</v>
      </c>
      <c r="L1471" t="e">
        <f t="shared" si="31"/>
        <v>#N/A</v>
      </c>
    </row>
    <row r="1472" spans="1:12">
      <c r="A1472">
        <v>6024</v>
      </c>
      <c r="B1472" t="s">
        <v>408</v>
      </c>
      <c r="C1472">
        <v>2</v>
      </c>
      <c r="D1472">
        <v>12</v>
      </c>
      <c r="E1472">
        <v>2</v>
      </c>
      <c r="F1472">
        <v>0</v>
      </c>
      <c r="G1472">
        <v>0</v>
      </c>
      <c r="H1472">
        <v>255</v>
      </c>
      <c r="I1472">
        <v>2</v>
      </c>
      <c r="J1472" t="s">
        <v>438</v>
      </c>
      <c r="L1472" t="e">
        <f t="shared" si="31"/>
        <v>#N/A</v>
      </c>
    </row>
    <row r="1473" spans="1:12">
      <c r="A1473">
        <v>5431</v>
      </c>
      <c r="B1473" t="s">
        <v>408</v>
      </c>
      <c r="C1473">
        <v>2</v>
      </c>
      <c r="D1473">
        <v>14</v>
      </c>
      <c r="E1473">
        <v>2</v>
      </c>
      <c r="F1473">
        <v>0</v>
      </c>
      <c r="G1473">
        <v>0</v>
      </c>
      <c r="H1473">
        <v>634</v>
      </c>
      <c r="I1473">
        <v>2</v>
      </c>
      <c r="J1473" t="s">
        <v>975</v>
      </c>
      <c r="L1473" t="e">
        <f t="shared" si="31"/>
        <v>#N/A</v>
      </c>
    </row>
    <row r="1474" spans="1:12">
      <c r="A1474">
        <v>2846</v>
      </c>
      <c r="B1474" t="s">
        <v>408</v>
      </c>
      <c r="C1474">
        <v>1</v>
      </c>
      <c r="D1474">
        <v>67</v>
      </c>
      <c r="E1474">
        <v>10</v>
      </c>
      <c r="F1474">
        <v>3</v>
      </c>
      <c r="G1474">
        <v>0</v>
      </c>
      <c r="H1474">
        <v>534</v>
      </c>
      <c r="I1474">
        <v>5</v>
      </c>
      <c r="J1474" t="s">
        <v>662</v>
      </c>
      <c r="L1474">
        <f t="shared" si="31"/>
        <v>52</v>
      </c>
    </row>
    <row r="1475" spans="1:12">
      <c r="A1475">
        <v>522</v>
      </c>
      <c r="B1475" t="s">
        <v>408</v>
      </c>
      <c r="C1475">
        <v>1</v>
      </c>
      <c r="D1475">
        <v>16</v>
      </c>
      <c r="E1475">
        <v>1</v>
      </c>
      <c r="F1475">
        <v>0</v>
      </c>
      <c r="G1475">
        <v>0</v>
      </c>
      <c r="H1475">
        <v>440</v>
      </c>
      <c r="I1475">
        <v>1</v>
      </c>
      <c r="J1475" t="s">
        <v>812</v>
      </c>
      <c r="L1475">
        <f t="shared" si="31"/>
        <v>22</v>
      </c>
    </row>
    <row r="1476" spans="1:12">
      <c r="A1476">
        <v>6427</v>
      </c>
      <c r="B1476" t="s">
        <v>412</v>
      </c>
      <c r="C1476">
        <v>1</v>
      </c>
      <c r="D1476">
        <v>4</v>
      </c>
      <c r="E1476">
        <v>1</v>
      </c>
      <c r="F1476">
        <v>0</v>
      </c>
      <c r="G1476">
        <v>0</v>
      </c>
      <c r="H1476">
        <v>429</v>
      </c>
      <c r="I1476">
        <v>1</v>
      </c>
      <c r="J1476" t="s">
        <v>739</v>
      </c>
      <c r="L1476" t="e">
        <f t="shared" ref="L1476:L1539" si="32">VLOOKUP($J1476,$AA$3:$AB$127,2,FALSE)</f>
        <v>#N/A</v>
      </c>
    </row>
    <row r="1477" spans="1:12">
      <c r="A1477">
        <v>1186</v>
      </c>
      <c r="B1477" t="s">
        <v>408</v>
      </c>
      <c r="C1477">
        <v>1</v>
      </c>
      <c r="D1477">
        <v>27</v>
      </c>
      <c r="E1477">
        <v>1</v>
      </c>
      <c r="F1477">
        <v>0</v>
      </c>
      <c r="G1477">
        <v>0</v>
      </c>
      <c r="H1477">
        <v>523</v>
      </c>
      <c r="I1477">
        <v>1</v>
      </c>
      <c r="J1477" t="s">
        <v>428</v>
      </c>
      <c r="L1477">
        <f t="shared" si="32"/>
        <v>33</v>
      </c>
    </row>
    <row r="1478" spans="1:12">
      <c r="A1478">
        <v>4435</v>
      </c>
      <c r="B1478" t="s">
        <v>408</v>
      </c>
      <c r="C1478">
        <v>2</v>
      </c>
      <c r="D1478">
        <v>3</v>
      </c>
      <c r="E1478">
        <v>2</v>
      </c>
      <c r="F1478">
        <v>0</v>
      </c>
      <c r="G1478">
        <v>0</v>
      </c>
      <c r="H1478">
        <v>154</v>
      </c>
      <c r="I1478">
        <v>1</v>
      </c>
      <c r="J1478" t="s">
        <v>829</v>
      </c>
      <c r="L1478" t="e">
        <f t="shared" si="32"/>
        <v>#N/A</v>
      </c>
    </row>
    <row r="1479" spans="1:12">
      <c r="A1479">
        <v>5076</v>
      </c>
      <c r="B1479" t="s">
        <v>408</v>
      </c>
      <c r="C1479">
        <v>1</v>
      </c>
      <c r="D1479">
        <v>1</v>
      </c>
      <c r="E1479">
        <v>9</v>
      </c>
      <c r="F1479">
        <v>0</v>
      </c>
      <c r="G1479">
        <v>0</v>
      </c>
      <c r="H1479">
        <v>169</v>
      </c>
      <c r="I1479">
        <v>6</v>
      </c>
      <c r="J1479" t="s">
        <v>980</v>
      </c>
      <c r="L1479" t="e">
        <f t="shared" si="32"/>
        <v>#N/A</v>
      </c>
    </row>
    <row r="1480" spans="1:12">
      <c r="A1480">
        <v>2205</v>
      </c>
      <c r="B1480" t="s">
        <v>408</v>
      </c>
      <c r="C1480">
        <v>1</v>
      </c>
      <c r="D1480">
        <v>52</v>
      </c>
      <c r="E1480">
        <v>9</v>
      </c>
      <c r="F1480">
        <v>0</v>
      </c>
      <c r="G1480">
        <v>0</v>
      </c>
      <c r="H1480">
        <v>507</v>
      </c>
      <c r="I1480">
        <v>7</v>
      </c>
      <c r="J1480" t="s">
        <v>282</v>
      </c>
      <c r="L1480">
        <f t="shared" si="32"/>
        <v>37</v>
      </c>
    </row>
    <row r="1481" spans="1:12">
      <c r="A1481">
        <v>1424</v>
      </c>
      <c r="B1481" t="s">
        <v>408</v>
      </c>
      <c r="C1481">
        <v>1</v>
      </c>
      <c r="D1481">
        <v>8</v>
      </c>
      <c r="E1481">
        <v>4</v>
      </c>
      <c r="F1481">
        <v>0</v>
      </c>
      <c r="G1481">
        <v>0</v>
      </c>
      <c r="H1481">
        <v>525</v>
      </c>
      <c r="I1481">
        <v>2</v>
      </c>
      <c r="J1481" t="s">
        <v>1019</v>
      </c>
      <c r="L1481">
        <f t="shared" si="32"/>
        <v>37</v>
      </c>
    </row>
    <row r="1482" spans="1:12">
      <c r="A1482">
        <v>2088</v>
      </c>
      <c r="B1482" t="s">
        <v>408</v>
      </c>
      <c r="C1482">
        <v>1</v>
      </c>
      <c r="D1482">
        <v>9</v>
      </c>
      <c r="E1482">
        <v>20</v>
      </c>
      <c r="F1482">
        <v>0</v>
      </c>
      <c r="G1482">
        <v>0</v>
      </c>
      <c r="H1482">
        <v>531</v>
      </c>
      <c r="I1482">
        <v>6</v>
      </c>
      <c r="J1482" t="s">
        <v>524</v>
      </c>
      <c r="L1482">
        <f t="shared" si="32"/>
        <v>41</v>
      </c>
    </row>
    <row r="1483" spans="1:12">
      <c r="A1483">
        <v>2869</v>
      </c>
      <c r="B1483" t="s">
        <v>408</v>
      </c>
      <c r="C1483">
        <v>1</v>
      </c>
      <c r="D1483">
        <v>21</v>
      </c>
      <c r="E1483">
        <v>9</v>
      </c>
      <c r="F1483">
        <v>2</v>
      </c>
      <c r="G1483">
        <v>0</v>
      </c>
      <c r="H1483">
        <v>570</v>
      </c>
      <c r="I1483">
        <v>5</v>
      </c>
      <c r="J1483" t="s">
        <v>959</v>
      </c>
      <c r="L1483">
        <f t="shared" si="32"/>
        <v>42</v>
      </c>
    </row>
    <row r="1484" spans="1:12">
      <c r="A1484">
        <v>3416</v>
      </c>
      <c r="B1484" t="s">
        <v>408</v>
      </c>
      <c r="C1484">
        <v>1</v>
      </c>
      <c r="D1484">
        <v>31</v>
      </c>
      <c r="E1484">
        <v>16</v>
      </c>
      <c r="F1484">
        <v>2</v>
      </c>
      <c r="G1484">
        <v>0</v>
      </c>
      <c r="H1484">
        <v>374</v>
      </c>
      <c r="I1484">
        <v>5</v>
      </c>
      <c r="J1484" t="s">
        <v>440</v>
      </c>
      <c r="L1484">
        <f t="shared" si="32"/>
        <v>16</v>
      </c>
    </row>
    <row r="1485" spans="1:12">
      <c r="A1485">
        <v>1541</v>
      </c>
      <c r="B1485" t="s">
        <v>408</v>
      </c>
      <c r="C1485">
        <v>1</v>
      </c>
      <c r="D1485">
        <v>6</v>
      </c>
      <c r="E1485">
        <v>1</v>
      </c>
      <c r="F1485">
        <v>0</v>
      </c>
      <c r="G1485">
        <v>0</v>
      </c>
      <c r="H1485">
        <v>421</v>
      </c>
      <c r="I1485">
        <v>2</v>
      </c>
      <c r="J1485" t="s">
        <v>411</v>
      </c>
      <c r="L1485" t="e">
        <f t="shared" si="32"/>
        <v>#N/A</v>
      </c>
    </row>
    <row r="1486" spans="1:12">
      <c r="A1486">
        <v>213</v>
      </c>
      <c r="B1486" t="s">
        <v>408</v>
      </c>
      <c r="C1486">
        <v>2</v>
      </c>
      <c r="D1486">
        <v>17</v>
      </c>
      <c r="E1486">
        <v>2</v>
      </c>
      <c r="F1486">
        <v>0</v>
      </c>
      <c r="G1486">
        <v>0</v>
      </c>
      <c r="H1486">
        <v>439</v>
      </c>
      <c r="I1486">
        <v>1</v>
      </c>
      <c r="J1486" t="s">
        <v>852</v>
      </c>
      <c r="L1486" t="e">
        <f t="shared" si="32"/>
        <v>#N/A</v>
      </c>
    </row>
    <row r="1487" spans="1:12">
      <c r="A1487">
        <v>4080</v>
      </c>
      <c r="B1487" t="s">
        <v>408</v>
      </c>
      <c r="C1487">
        <v>2</v>
      </c>
      <c r="D1487">
        <v>15</v>
      </c>
      <c r="E1487">
        <v>2</v>
      </c>
      <c r="F1487">
        <v>0</v>
      </c>
      <c r="G1487">
        <v>0</v>
      </c>
      <c r="H1487">
        <v>128</v>
      </c>
      <c r="I1487">
        <v>2</v>
      </c>
      <c r="J1487" t="s">
        <v>873</v>
      </c>
      <c r="L1487" t="e">
        <f t="shared" si="32"/>
        <v>#N/A</v>
      </c>
    </row>
    <row r="1488" spans="1:12">
      <c r="A1488">
        <v>2420</v>
      </c>
      <c r="B1488" t="s">
        <v>390</v>
      </c>
      <c r="C1488">
        <v>1</v>
      </c>
      <c r="D1488">
        <v>14</v>
      </c>
      <c r="E1488">
        <v>1</v>
      </c>
      <c r="F1488">
        <v>0</v>
      </c>
      <c r="G1488">
        <v>0</v>
      </c>
      <c r="H1488">
        <v>361</v>
      </c>
      <c r="I1488">
        <v>1</v>
      </c>
      <c r="J1488" t="s">
        <v>780</v>
      </c>
      <c r="L1488" t="e">
        <f t="shared" si="32"/>
        <v>#N/A</v>
      </c>
    </row>
    <row r="1489" spans="1:12">
      <c r="A1489">
        <v>4412</v>
      </c>
      <c r="B1489" t="s">
        <v>408</v>
      </c>
      <c r="C1489">
        <v>1</v>
      </c>
      <c r="D1489">
        <v>16</v>
      </c>
      <c r="E1489">
        <v>1</v>
      </c>
      <c r="F1489">
        <v>0</v>
      </c>
      <c r="G1489">
        <v>0</v>
      </c>
      <c r="H1489">
        <v>107</v>
      </c>
      <c r="I1489">
        <v>1</v>
      </c>
      <c r="J1489" t="s">
        <v>556</v>
      </c>
      <c r="L1489">
        <f t="shared" si="32"/>
        <v>11</v>
      </c>
    </row>
    <row r="1490" spans="1:12">
      <c r="A1490">
        <v>1756</v>
      </c>
      <c r="B1490" t="s">
        <v>408</v>
      </c>
      <c r="C1490">
        <v>1</v>
      </c>
      <c r="D1490">
        <v>20</v>
      </c>
      <c r="E1490">
        <v>1</v>
      </c>
      <c r="F1490">
        <v>0</v>
      </c>
      <c r="G1490">
        <v>0</v>
      </c>
      <c r="H1490">
        <v>467</v>
      </c>
      <c r="I1490">
        <v>2</v>
      </c>
      <c r="J1490" t="s">
        <v>890</v>
      </c>
      <c r="L1490" t="e">
        <f t="shared" si="32"/>
        <v>#N/A</v>
      </c>
    </row>
    <row r="1491" spans="1:12">
      <c r="A1491">
        <v>4744</v>
      </c>
      <c r="B1491" t="s">
        <v>408</v>
      </c>
      <c r="C1491">
        <v>1</v>
      </c>
      <c r="D1491">
        <v>8</v>
      </c>
      <c r="E1491">
        <v>30</v>
      </c>
      <c r="F1491">
        <v>0</v>
      </c>
      <c r="G1491">
        <v>0</v>
      </c>
      <c r="H1491">
        <v>684</v>
      </c>
      <c r="I1491">
        <v>8</v>
      </c>
      <c r="J1491" t="s">
        <v>979</v>
      </c>
      <c r="L1491" t="e">
        <f t="shared" si="32"/>
        <v>#N/A</v>
      </c>
    </row>
    <row r="1492" spans="1:12">
      <c r="A1492">
        <v>877</v>
      </c>
      <c r="B1492" t="s">
        <v>408</v>
      </c>
      <c r="C1492">
        <v>6</v>
      </c>
      <c r="D1492">
        <v>14</v>
      </c>
      <c r="E1492">
        <v>6</v>
      </c>
      <c r="F1492">
        <v>0</v>
      </c>
      <c r="G1492">
        <v>0</v>
      </c>
      <c r="H1492">
        <v>471</v>
      </c>
      <c r="I1492">
        <v>4</v>
      </c>
      <c r="J1492" t="s">
        <v>991</v>
      </c>
      <c r="L1492" t="e">
        <f t="shared" si="32"/>
        <v>#N/A</v>
      </c>
    </row>
    <row r="1493" spans="1:12">
      <c r="A1493">
        <v>5740</v>
      </c>
      <c r="B1493" t="s">
        <v>408</v>
      </c>
      <c r="C1493">
        <v>1</v>
      </c>
      <c r="D1493">
        <v>3</v>
      </c>
      <c r="E1493">
        <v>1</v>
      </c>
      <c r="F1493">
        <v>0</v>
      </c>
      <c r="G1493">
        <v>0</v>
      </c>
      <c r="H1493">
        <v>445</v>
      </c>
      <c r="I1493">
        <v>2</v>
      </c>
      <c r="J1493" t="s">
        <v>266</v>
      </c>
      <c r="L1493" t="e">
        <f t="shared" si="32"/>
        <v>#N/A</v>
      </c>
    </row>
    <row r="1494" spans="1:12">
      <c r="A1494">
        <v>3533</v>
      </c>
      <c r="B1494" t="s">
        <v>408</v>
      </c>
      <c r="C1494">
        <v>1</v>
      </c>
      <c r="D1494">
        <v>9</v>
      </c>
      <c r="E1494">
        <v>1</v>
      </c>
      <c r="F1494">
        <v>0</v>
      </c>
      <c r="G1494">
        <v>0</v>
      </c>
      <c r="H1494">
        <v>337</v>
      </c>
      <c r="I1494">
        <v>1</v>
      </c>
      <c r="J1494" t="s">
        <v>957</v>
      </c>
      <c r="L1494" t="e">
        <f t="shared" si="32"/>
        <v>#N/A</v>
      </c>
    </row>
    <row r="1495" spans="1:12">
      <c r="A1495">
        <v>1873</v>
      </c>
      <c r="B1495" t="s">
        <v>408</v>
      </c>
      <c r="C1495">
        <v>2</v>
      </c>
      <c r="D1495">
        <v>47</v>
      </c>
      <c r="E1495">
        <v>24</v>
      </c>
      <c r="F1495">
        <v>0</v>
      </c>
      <c r="G1495">
        <v>0</v>
      </c>
      <c r="H1495">
        <v>340</v>
      </c>
      <c r="I1495">
        <v>4</v>
      </c>
      <c r="J1495" t="s">
        <v>451</v>
      </c>
      <c r="L1495">
        <f t="shared" si="32"/>
        <v>31</v>
      </c>
    </row>
    <row r="1496" spans="1:12">
      <c r="A1496">
        <v>2537</v>
      </c>
      <c r="B1496" t="s">
        <v>408</v>
      </c>
      <c r="C1496">
        <v>1</v>
      </c>
      <c r="D1496">
        <v>26</v>
      </c>
      <c r="E1496">
        <v>1</v>
      </c>
      <c r="F1496">
        <v>0</v>
      </c>
      <c r="G1496">
        <v>0</v>
      </c>
      <c r="H1496">
        <v>354</v>
      </c>
      <c r="I1496">
        <v>2</v>
      </c>
      <c r="J1496" t="s">
        <v>893</v>
      </c>
      <c r="L1496" t="e">
        <f t="shared" si="32"/>
        <v>#N/A</v>
      </c>
    </row>
    <row r="1497" spans="1:12">
      <c r="A1497">
        <v>3201</v>
      </c>
      <c r="B1497" t="s">
        <v>408</v>
      </c>
      <c r="C1497">
        <v>1</v>
      </c>
      <c r="D1497">
        <v>5</v>
      </c>
      <c r="E1497">
        <v>4</v>
      </c>
      <c r="F1497">
        <v>0</v>
      </c>
      <c r="G1497">
        <v>0</v>
      </c>
      <c r="H1497">
        <v>312</v>
      </c>
      <c r="I1497">
        <v>2</v>
      </c>
      <c r="J1497" t="s">
        <v>518</v>
      </c>
      <c r="L1497" t="e">
        <f t="shared" si="32"/>
        <v>#N/A</v>
      </c>
    </row>
    <row r="1498" spans="1:12">
      <c r="A1498">
        <v>3084</v>
      </c>
      <c r="B1498" t="s">
        <v>408</v>
      </c>
      <c r="C1498">
        <v>1</v>
      </c>
      <c r="D1498">
        <v>8</v>
      </c>
      <c r="E1498">
        <v>4</v>
      </c>
      <c r="F1498">
        <v>0</v>
      </c>
      <c r="G1498">
        <v>0</v>
      </c>
      <c r="H1498">
        <v>334</v>
      </c>
      <c r="I1498">
        <v>2</v>
      </c>
      <c r="J1498" t="s">
        <v>669</v>
      </c>
      <c r="L1498">
        <f t="shared" si="32"/>
        <v>54</v>
      </c>
    </row>
    <row r="1499" spans="1:12">
      <c r="A1499">
        <v>6072</v>
      </c>
      <c r="B1499" t="s">
        <v>412</v>
      </c>
      <c r="C1499">
        <v>2</v>
      </c>
      <c r="D1499">
        <v>9</v>
      </c>
      <c r="E1499">
        <v>2</v>
      </c>
      <c r="F1499">
        <v>0</v>
      </c>
      <c r="G1499">
        <v>0</v>
      </c>
      <c r="H1499">
        <v>232</v>
      </c>
      <c r="I1499">
        <v>2</v>
      </c>
      <c r="J1499" t="s">
        <v>896</v>
      </c>
      <c r="L1499">
        <f t="shared" si="32"/>
        <v>13</v>
      </c>
    </row>
    <row r="1500" spans="1:12">
      <c r="A1500">
        <v>545</v>
      </c>
      <c r="B1500" t="s">
        <v>408</v>
      </c>
      <c r="C1500">
        <v>2</v>
      </c>
      <c r="D1500">
        <v>31</v>
      </c>
      <c r="E1500">
        <v>5</v>
      </c>
      <c r="F1500">
        <v>0</v>
      </c>
      <c r="G1500">
        <v>0</v>
      </c>
      <c r="H1500">
        <v>533</v>
      </c>
      <c r="I1500">
        <v>2</v>
      </c>
      <c r="J1500" t="s">
        <v>637</v>
      </c>
      <c r="L1500">
        <f t="shared" si="32"/>
        <v>35</v>
      </c>
    </row>
    <row r="1501" spans="1:12">
      <c r="A1501">
        <v>5408</v>
      </c>
      <c r="B1501" t="s">
        <v>408</v>
      </c>
      <c r="C1501">
        <v>2</v>
      </c>
      <c r="D1501">
        <v>12</v>
      </c>
      <c r="E1501">
        <v>2</v>
      </c>
      <c r="F1501">
        <v>0</v>
      </c>
      <c r="G1501">
        <v>0</v>
      </c>
      <c r="H1501">
        <v>632</v>
      </c>
      <c r="I1501">
        <v>2</v>
      </c>
      <c r="J1501" t="s">
        <v>862</v>
      </c>
      <c r="L1501" t="e">
        <f t="shared" si="32"/>
        <v>#N/A</v>
      </c>
    </row>
    <row r="1502" spans="1:12">
      <c r="A1502">
        <v>3748</v>
      </c>
      <c r="B1502" t="s">
        <v>408</v>
      </c>
      <c r="C1502">
        <v>1</v>
      </c>
      <c r="D1502">
        <v>4</v>
      </c>
      <c r="E1502">
        <v>0</v>
      </c>
      <c r="F1502">
        <v>7</v>
      </c>
      <c r="G1502">
        <v>0</v>
      </c>
      <c r="H1502">
        <v>1304</v>
      </c>
      <c r="I1502">
        <v>4</v>
      </c>
      <c r="J1502" t="s">
        <v>499</v>
      </c>
      <c r="L1502" t="e">
        <f t="shared" si="32"/>
        <v>#N/A</v>
      </c>
    </row>
    <row r="1503" spans="1:12">
      <c r="A1503">
        <v>1209</v>
      </c>
      <c r="B1503" t="s">
        <v>408</v>
      </c>
      <c r="C1503">
        <v>1</v>
      </c>
      <c r="D1503">
        <v>14</v>
      </c>
      <c r="E1503">
        <v>1</v>
      </c>
      <c r="F1503">
        <v>0</v>
      </c>
      <c r="G1503">
        <v>0</v>
      </c>
      <c r="H1503">
        <v>313</v>
      </c>
      <c r="I1503">
        <v>1</v>
      </c>
      <c r="J1503" t="s">
        <v>407</v>
      </c>
      <c r="L1503">
        <f t="shared" si="32"/>
        <v>33</v>
      </c>
    </row>
    <row r="1504" spans="1:12">
      <c r="A1504">
        <v>1092</v>
      </c>
      <c r="B1504" t="s">
        <v>408</v>
      </c>
      <c r="C1504">
        <v>1</v>
      </c>
      <c r="D1504">
        <v>48</v>
      </c>
      <c r="E1504">
        <v>1</v>
      </c>
      <c r="F1504">
        <v>0</v>
      </c>
      <c r="G1504">
        <v>0</v>
      </c>
      <c r="H1504">
        <v>318</v>
      </c>
      <c r="I1504">
        <v>1</v>
      </c>
      <c r="J1504" t="s">
        <v>856</v>
      </c>
      <c r="L1504" t="e">
        <f t="shared" si="32"/>
        <v>#N/A</v>
      </c>
    </row>
    <row r="1505" spans="1:12">
      <c r="A1505">
        <v>2752</v>
      </c>
      <c r="B1505" t="s">
        <v>408</v>
      </c>
      <c r="C1505">
        <v>1</v>
      </c>
      <c r="D1505">
        <v>21</v>
      </c>
      <c r="E1505">
        <v>1</v>
      </c>
      <c r="F1505">
        <v>0</v>
      </c>
      <c r="G1505">
        <v>0</v>
      </c>
      <c r="H1505">
        <v>327</v>
      </c>
      <c r="I1505">
        <v>1</v>
      </c>
      <c r="J1505" t="s">
        <v>688</v>
      </c>
      <c r="L1505">
        <f t="shared" si="32"/>
        <v>53</v>
      </c>
    </row>
    <row r="1506" spans="1:12">
      <c r="A1506">
        <v>3485</v>
      </c>
      <c r="B1506" t="s">
        <v>408</v>
      </c>
      <c r="C1506">
        <v>1</v>
      </c>
      <c r="D1506">
        <v>18</v>
      </c>
      <c r="E1506">
        <v>14</v>
      </c>
      <c r="F1506">
        <v>0</v>
      </c>
      <c r="G1506">
        <v>0</v>
      </c>
      <c r="H1506">
        <v>518</v>
      </c>
      <c r="I1506">
        <v>5</v>
      </c>
      <c r="J1506" t="s">
        <v>684</v>
      </c>
      <c r="L1506" t="e">
        <f t="shared" si="32"/>
        <v>#N/A</v>
      </c>
    </row>
    <row r="1507" spans="1:12">
      <c r="A1507">
        <v>5477</v>
      </c>
      <c r="B1507" t="s">
        <v>408</v>
      </c>
      <c r="C1507">
        <v>2</v>
      </c>
      <c r="D1507">
        <v>26</v>
      </c>
      <c r="E1507">
        <v>2</v>
      </c>
      <c r="F1507">
        <v>0</v>
      </c>
      <c r="G1507">
        <v>0</v>
      </c>
      <c r="H1507">
        <v>852</v>
      </c>
      <c r="I1507">
        <v>2</v>
      </c>
      <c r="J1507" t="s">
        <v>726</v>
      </c>
      <c r="L1507">
        <f t="shared" si="32"/>
        <v>56</v>
      </c>
    </row>
    <row r="1508" spans="1:12">
      <c r="A1508">
        <v>476</v>
      </c>
      <c r="B1508" t="s">
        <v>408</v>
      </c>
      <c r="C1508">
        <v>2</v>
      </c>
      <c r="D1508">
        <v>9</v>
      </c>
      <c r="E1508">
        <v>2</v>
      </c>
      <c r="F1508">
        <v>0</v>
      </c>
      <c r="G1508">
        <v>0</v>
      </c>
      <c r="H1508">
        <v>429</v>
      </c>
      <c r="I1508">
        <v>1</v>
      </c>
      <c r="J1508" t="s">
        <v>739</v>
      </c>
      <c r="L1508" t="e">
        <f t="shared" si="32"/>
        <v>#N/A</v>
      </c>
    </row>
    <row r="1509" spans="1:12">
      <c r="A1509">
        <v>1140</v>
      </c>
      <c r="B1509" t="s">
        <v>408</v>
      </c>
      <c r="C1509">
        <v>2</v>
      </c>
      <c r="D1509">
        <v>12</v>
      </c>
      <c r="E1509">
        <v>12</v>
      </c>
      <c r="F1509">
        <v>0</v>
      </c>
      <c r="G1509">
        <v>0</v>
      </c>
      <c r="H1509">
        <v>307</v>
      </c>
      <c r="I1509">
        <v>4</v>
      </c>
      <c r="J1509" t="s">
        <v>695</v>
      </c>
      <c r="L1509" t="e">
        <f t="shared" si="32"/>
        <v>#N/A</v>
      </c>
    </row>
    <row r="1510" spans="1:12">
      <c r="A1510">
        <v>6141</v>
      </c>
      <c r="B1510" t="s">
        <v>408</v>
      </c>
      <c r="C1510">
        <v>3</v>
      </c>
      <c r="D1510">
        <v>3</v>
      </c>
      <c r="E1510">
        <v>3</v>
      </c>
      <c r="F1510">
        <v>0</v>
      </c>
      <c r="G1510">
        <v>0</v>
      </c>
      <c r="H1510">
        <v>249</v>
      </c>
      <c r="I1510">
        <v>2</v>
      </c>
      <c r="J1510" t="s">
        <v>853</v>
      </c>
      <c r="L1510" t="e">
        <f t="shared" si="32"/>
        <v>#N/A</v>
      </c>
    </row>
    <row r="1511" spans="1:12">
      <c r="A1511">
        <v>3817</v>
      </c>
      <c r="B1511" t="s">
        <v>408</v>
      </c>
      <c r="C1511">
        <v>1</v>
      </c>
      <c r="D1511">
        <v>6</v>
      </c>
      <c r="E1511">
        <v>1</v>
      </c>
      <c r="F1511">
        <v>0</v>
      </c>
      <c r="G1511">
        <v>0</v>
      </c>
      <c r="H1511">
        <v>125</v>
      </c>
      <c r="I1511">
        <v>1</v>
      </c>
      <c r="J1511" t="s">
        <v>870</v>
      </c>
      <c r="L1511" t="e">
        <f t="shared" si="32"/>
        <v>#N/A</v>
      </c>
    </row>
    <row r="1512" spans="1:12">
      <c r="A1512">
        <v>808</v>
      </c>
      <c r="B1512" t="s">
        <v>408</v>
      </c>
      <c r="C1512">
        <v>1</v>
      </c>
      <c r="D1512">
        <v>5</v>
      </c>
      <c r="E1512">
        <v>6</v>
      </c>
      <c r="F1512">
        <v>0</v>
      </c>
      <c r="G1512">
        <v>0</v>
      </c>
      <c r="H1512">
        <v>479</v>
      </c>
      <c r="I1512">
        <v>3</v>
      </c>
      <c r="J1512" t="s">
        <v>981</v>
      </c>
      <c r="L1512" t="e">
        <f t="shared" si="32"/>
        <v>#N/A</v>
      </c>
    </row>
    <row r="1513" spans="1:12">
      <c r="A1513">
        <v>4481</v>
      </c>
      <c r="B1513" t="s">
        <v>408</v>
      </c>
      <c r="C1513">
        <v>1</v>
      </c>
      <c r="D1513">
        <v>3</v>
      </c>
      <c r="E1513">
        <v>1</v>
      </c>
      <c r="F1513">
        <v>0</v>
      </c>
      <c r="G1513">
        <v>0</v>
      </c>
      <c r="H1513">
        <v>127</v>
      </c>
      <c r="I1513">
        <v>1</v>
      </c>
      <c r="J1513" t="s">
        <v>752</v>
      </c>
      <c r="L1513">
        <f t="shared" si="32"/>
        <v>11</v>
      </c>
    </row>
    <row r="1514" spans="1:12">
      <c r="A1514">
        <v>4149</v>
      </c>
      <c r="B1514" t="s">
        <v>408</v>
      </c>
      <c r="C1514">
        <v>2</v>
      </c>
      <c r="D1514">
        <v>23</v>
      </c>
      <c r="E1514">
        <v>2</v>
      </c>
      <c r="F1514">
        <v>0</v>
      </c>
      <c r="G1514">
        <v>0</v>
      </c>
      <c r="H1514">
        <v>118</v>
      </c>
      <c r="I1514">
        <v>1</v>
      </c>
      <c r="J1514" t="s">
        <v>612</v>
      </c>
      <c r="L1514">
        <f t="shared" si="32"/>
        <v>11</v>
      </c>
    </row>
    <row r="1515" spans="1:12">
      <c r="A1515">
        <v>144</v>
      </c>
      <c r="B1515" t="s">
        <v>408</v>
      </c>
      <c r="C1515">
        <v>1</v>
      </c>
      <c r="D1515">
        <v>1</v>
      </c>
      <c r="E1515">
        <v>2</v>
      </c>
      <c r="F1515">
        <v>0</v>
      </c>
      <c r="G1515">
        <v>0</v>
      </c>
      <c r="H1515">
        <v>435</v>
      </c>
      <c r="I1515">
        <v>1</v>
      </c>
      <c r="J1515" t="s">
        <v>850</v>
      </c>
      <c r="L1515" t="e">
        <f t="shared" si="32"/>
        <v>#N/A</v>
      </c>
    </row>
    <row r="1516" spans="1:12">
      <c r="A1516">
        <v>6473</v>
      </c>
      <c r="B1516" t="s">
        <v>412</v>
      </c>
      <c r="C1516">
        <v>1</v>
      </c>
      <c r="D1516">
        <v>22</v>
      </c>
      <c r="E1516">
        <v>2</v>
      </c>
      <c r="G1516">
        <v>0</v>
      </c>
      <c r="H1516">
        <v>105</v>
      </c>
      <c r="I1516">
        <v>1</v>
      </c>
      <c r="J1516" t="s">
        <v>866</v>
      </c>
      <c r="L1516">
        <f t="shared" si="32"/>
        <v>45</v>
      </c>
    </row>
    <row r="1517" spans="1:12">
      <c r="A1517">
        <v>6450</v>
      </c>
      <c r="B1517" t="s">
        <v>408</v>
      </c>
      <c r="C1517">
        <v>1</v>
      </c>
      <c r="D1517">
        <v>13</v>
      </c>
      <c r="E1517">
        <v>1</v>
      </c>
      <c r="F1517">
        <v>0</v>
      </c>
      <c r="G1517">
        <v>0</v>
      </c>
      <c r="H1517">
        <v>123</v>
      </c>
      <c r="I1517">
        <v>2</v>
      </c>
      <c r="J1517" t="s">
        <v>923</v>
      </c>
      <c r="L1517" t="e">
        <f t="shared" si="32"/>
        <v>#N/A</v>
      </c>
    </row>
    <row r="1518" spans="1:12">
      <c r="A1518">
        <v>3462</v>
      </c>
      <c r="B1518" t="s">
        <v>408</v>
      </c>
      <c r="C1518">
        <v>1</v>
      </c>
      <c r="D1518">
        <v>12</v>
      </c>
      <c r="E1518">
        <v>2</v>
      </c>
      <c r="F1518">
        <v>0</v>
      </c>
      <c r="G1518">
        <v>0</v>
      </c>
      <c r="H1518">
        <v>535</v>
      </c>
      <c r="I1518">
        <v>1</v>
      </c>
      <c r="J1518" t="s">
        <v>514</v>
      </c>
      <c r="L1518">
        <f t="shared" si="32"/>
        <v>45</v>
      </c>
    </row>
    <row r="1519" spans="1:12">
      <c r="A1519">
        <v>3794</v>
      </c>
      <c r="B1519" t="s">
        <v>408</v>
      </c>
      <c r="C1519">
        <v>1</v>
      </c>
      <c r="D1519">
        <v>4</v>
      </c>
      <c r="E1519">
        <v>0</v>
      </c>
      <c r="F1519">
        <v>1</v>
      </c>
      <c r="G1519">
        <v>0</v>
      </c>
      <c r="H1519">
        <v>205</v>
      </c>
      <c r="I1519">
        <v>2</v>
      </c>
      <c r="J1519" t="s">
        <v>430</v>
      </c>
      <c r="L1519" t="e">
        <f t="shared" si="32"/>
        <v>#N/A</v>
      </c>
    </row>
    <row r="1520" spans="1:12">
      <c r="A1520">
        <v>5454</v>
      </c>
      <c r="B1520" t="s">
        <v>408</v>
      </c>
      <c r="C1520">
        <v>2</v>
      </c>
      <c r="D1520">
        <v>5</v>
      </c>
      <c r="E1520">
        <v>2</v>
      </c>
      <c r="F1520">
        <v>0</v>
      </c>
      <c r="G1520">
        <v>0</v>
      </c>
      <c r="H1520">
        <v>582</v>
      </c>
      <c r="I1520">
        <v>2</v>
      </c>
      <c r="J1520" t="s">
        <v>1038</v>
      </c>
      <c r="L1520" t="e">
        <f t="shared" si="32"/>
        <v>#N/A</v>
      </c>
    </row>
    <row r="1521" spans="1:12">
      <c r="A1521">
        <v>499</v>
      </c>
      <c r="B1521" t="s">
        <v>408</v>
      </c>
      <c r="C1521">
        <v>1</v>
      </c>
      <c r="D1521">
        <v>11</v>
      </c>
      <c r="E1521">
        <v>12</v>
      </c>
      <c r="F1521">
        <v>0</v>
      </c>
      <c r="G1521">
        <v>0</v>
      </c>
      <c r="H1521">
        <v>420</v>
      </c>
      <c r="I1521">
        <v>4</v>
      </c>
      <c r="J1521" t="s">
        <v>435</v>
      </c>
      <c r="L1521">
        <f t="shared" si="32"/>
        <v>21</v>
      </c>
    </row>
    <row r="1522" spans="1:12">
      <c r="A1522">
        <v>167</v>
      </c>
      <c r="B1522" t="s">
        <v>408</v>
      </c>
      <c r="C1522">
        <v>1</v>
      </c>
      <c r="D1522">
        <v>8</v>
      </c>
      <c r="E1522">
        <v>2</v>
      </c>
      <c r="F1522">
        <v>0</v>
      </c>
      <c r="G1522">
        <v>0</v>
      </c>
      <c r="H1522">
        <v>409</v>
      </c>
      <c r="I1522">
        <v>1</v>
      </c>
      <c r="J1522" t="s">
        <v>967</v>
      </c>
      <c r="L1522" t="e">
        <f t="shared" si="32"/>
        <v>#N/A</v>
      </c>
    </row>
    <row r="1523" spans="1:12">
      <c r="A1523">
        <v>3130</v>
      </c>
      <c r="B1523" t="s">
        <v>408</v>
      </c>
      <c r="C1523">
        <v>1</v>
      </c>
      <c r="D1523">
        <v>40</v>
      </c>
      <c r="E1523">
        <v>6</v>
      </c>
      <c r="F1523">
        <v>0</v>
      </c>
      <c r="G1523">
        <v>0</v>
      </c>
      <c r="H1523">
        <v>310</v>
      </c>
      <c r="I1523">
        <v>6</v>
      </c>
      <c r="J1523" t="s">
        <v>421</v>
      </c>
      <c r="L1523">
        <f t="shared" si="32"/>
        <v>16</v>
      </c>
    </row>
    <row r="1524" spans="1:12">
      <c r="A1524">
        <v>831</v>
      </c>
      <c r="B1524" t="s">
        <v>408</v>
      </c>
      <c r="C1524">
        <v>1</v>
      </c>
      <c r="D1524">
        <v>21</v>
      </c>
      <c r="E1524">
        <v>1</v>
      </c>
      <c r="F1524">
        <v>0</v>
      </c>
      <c r="G1524">
        <v>0</v>
      </c>
      <c r="H1524">
        <v>430</v>
      </c>
      <c r="I1524">
        <v>1</v>
      </c>
      <c r="J1524" t="s">
        <v>267</v>
      </c>
      <c r="L1524" t="e">
        <f t="shared" si="32"/>
        <v>#N/A</v>
      </c>
    </row>
    <row r="1525" spans="1:12">
      <c r="A1525">
        <v>5786</v>
      </c>
      <c r="B1525" t="s">
        <v>408</v>
      </c>
      <c r="C1525">
        <v>2</v>
      </c>
      <c r="D1525">
        <v>15</v>
      </c>
      <c r="E1525">
        <v>28</v>
      </c>
      <c r="F1525">
        <v>0</v>
      </c>
      <c r="G1525">
        <v>0</v>
      </c>
      <c r="H1525">
        <v>485</v>
      </c>
      <c r="I1525">
        <v>7</v>
      </c>
      <c r="J1525" t="s">
        <v>657</v>
      </c>
      <c r="L1525">
        <f t="shared" si="32"/>
        <v>15</v>
      </c>
    </row>
    <row r="1526" spans="1:12">
      <c r="A1526">
        <v>1495</v>
      </c>
      <c r="B1526" t="s">
        <v>408</v>
      </c>
      <c r="C1526">
        <v>1</v>
      </c>
      <c r="D1526">
        <v>18</v>
      </c>
      <c r="E1526">
        <v>1</v>
      </c>
      <c r="F1526">
        <v>0</v>
      </c>
      <c r="G1526">
        <v>0</v>
      </c>
      <c r="H1526">
        <v>445</v>
      </c>
      <c r="I1526">
        <v>1</v>
      </c>
      <c r="J1526" t="s">
        <v>266</v>
      </c>
      <c r="L1526" t="e">
        <f t="shared" si="32"/>
        <v>#N/A</v>
      </c>
    </row>
    <row r="1527" spans="1:12">
      <c r="A1527">
        <v>4126</v>
      </c>
      <c r="B1527" t="s">
        <v>408</v>
      </c>
      <c r="C1527">
        <v>1</v>
      </c>
      <c r="D1527">
        <v>6</v>
      </c>
      <c r="E1527">
        <v>2</v>
      </c>
      <c r="F1527">
        <v>0</v>
      </c>
      <c r="G1527">
        <v>0</v>
      </c>
      <c r="H1527">
        <v>118</v>
      </c>
      <c r="I1527">
        <v>1</v>
      </c>
      <c r="J1527" t="s">
        <v>612</v>
      </c>
      <c r="L1527">
        <f t="shared" si="32"/>
        <v>11</v>
      </c>
    </row>
    <row r="1528" spans="1:12">
      <c r="A1528">
        <v>2798</v>
      </c>
      <c r="B1528" t="s">
        <v>408</v>
      </c>
      <c r="C1528">
        <v>2</v>
      </c>
      <c r="D1528">
        <v>62</v>
      </c>
      <c r="E1528">
        <v>19</v>
      </c>
      <c r="F1528">
        <v>0</v>
      </c>
      <c r="G1528">
        <v>0</v>
      </c>
      <c r="H1528">
        <v>321</v>
      </c>
      <c r="I1528">
        <v>5</v>
      </c>
      <c r="J1528" t="s">
        <v>714</v>
      </c>
      <c r="L1528">
        <f t="shared" si="32"/>
        <v>52</v>
      </c>
    </row>
    <row r="1529" spans="1:12">
      <c r="A1529">
        <v>1163</v>
      </c>
      <c r="B1529" t="s">
        <v>408</v>
      </c>
      <c r="C1529">
        <v>2</v>
      </c>
      <c r="D1529">
        <v>14</v>
      </c>
      <c r="E1529">
        <v>16</v>
      </c>
      <c r="F1529">
        <v>0</v>
      </c>
      <c r="G1529">
        <v>0</v>
      </c>
      <c r="H1529">
        <v>311</v>
      </c>
      <c r="I1529">
        <v>4</v>
      </c>
      <c r="J1529" t="s">
        <v>778</v>
      </c>
      <c r="L1529" t="e">
        <f t="shared" si="32"/>
        <v>#N/A</v>
      </c>
    </row>
    <row r="1530" spans="1:12">
      <c r="A1530">
        <v>6118</v>
      </c>
      <c r="B1530" t="s">
        <v>408</v>
      </c>
      <c r="C1530">
        <v>2</v>
      </c>
      <c r="D1530">
        <v>4</v>
      </c>
      <c r="E1530">
        <v>20</v>
      </c>
      <c r="F1530">
        <v>0</v>
      </c>
      <c r="G1530">
        <v>0</v>
      </c>
      <c r="H1530">
        <v>234</v>
      </c>
      <c r="I1530">
        <v>5</v>
      </c>
      <c r="J1530" t="s">
        <v>968</v>
      </c>
      <c r="L1530" t="e">
        <f t="shared" si="32"/>
        <v>#N/A</v>
      </c>
    </row>
    <row r="1531" spans="1:12">
      <c r="A1531">
        <v>1827</v>
      </c>
      <c r="B1531" t="s">
        <v>408</v>
      </c>
      <c r="C1531">
        <v>1</v>
      </c>
      <c r="D1531">
        <v>77</v>
      </c>
      <c r="E1531">
        <v>1</v>
      </c>
      <c r="F1531">
        <v>0</v>
      </c>
      <c r="G1531">
        <v>0</v>
      </c>
      <c r="H1531">
        <v>527</v>
      </c>
      <c r="I1531">
        <v>2</v>
      </c>
      <c r="J1531" t="s">
        <v>646</v>
      </c>
      <c r="L1531" t="e">
        <f t="shared" si="32"/>
        <v>#N/A</v>
      </c>
    </row>
    <row r="1532" spans="1:12">
      <c r="A1532">
        <v>4458</v>
      </c>
      <c r="B1532" t="s">
        <v>408</v>
      </c>
      <c r="C1532">
        <v>1</v>
      </c>
      <c r="D1532">
        <v>20</v>
      </c>
      <c r="E1532">
        <v>1</v>
      </c>
      <c r="F1532">
        <v>0</v>
      </c>
      <c r="G1532">
        <v>0</v>
      </c>
      <c r="H1532">
        <v>151</v>
      </c>
      <c r="I1532">
        <v>2</v>
      </c>
      <c r="J1532" t="s">
        <v>863</v>
      </c>
      <c r="L1532">
        <f t="shared" si="32"/>
        <v>12</v>
      </c>
    </row>
    <row r="1533" spans="1:12">
      <c r="A1533">
        <v>2466</v>
      </c>
      <c r="B1533" t="s">
        <v>408</v>
      </c>
      <c r="C1533">
        <v>2</v>
      </c>
      <c r="D1533">
        <v>6</v>
      </c>
      <c r="E1533">
        <v>4</v>
      </c>
      <c r="F1533">
        <v>0</v>
      </c>
      <c r="G1533">
        <v>0</v>
      </c>
      <c r="H1533">
        <v>329</v>
      </c>
      <c r="I1533">
        <v>2</v>
      </c>
      <c r="J1533" t="s">
        <v>855</v>
      </c>
      <c r="L1533" t="e">
        <f t="shared" si="32"/>
        <v>#N/A</v>
      </c>
    </row>
    <row r="1534" spans="1:12">
      <c r="A1534">
        <v>2274</v>
      </c>
      <c r="B1534" t="s">
        <v>408</v>
      </c>
      <c r="C1534">
        <v>1</v>
      </c>
      <c r="D1534">
        <v>16</v>
      </c>
      <c r="E1534">
        <v>8</v>
      </c>
      <c r="F1534">
        <v>0</v>
      </c>
      <c r="G1534">
        <v>0</v>
      </c>
      <c r="H1534">
        <v>524</v>
      </c>
      <c r="I1534">
        <v>6</v>
      </c>
      <c r="J1534" t="s">
        <v>666</v>
      </c>
      <c r="L1534">
        <f t="shared" si="32"/>
        <v>41</v>
      </c>
    </row>
    <row r="1535" spans="1:12">
      <c r="A1535">
        <v>3015</v>
      </c>
      <c r="B1535" t="s">
        <v>408</v>
      </c>
      <c r="C1535">
        <v>1</v>
      </c>
      <c r="D1535">
        <v>60</v>
      </c>
      <c r="E1535">
        <v>15</v>
      </c>
      <c r="F1535">
        <v>0</v>
      </c>
      <c r="G1535">
        <v>0</v>
      </c>
      <c r="H1535">
        <v>522</v>
      </c>
      <c r="I1535">
        <v>6</v>
      </c>
      <c r="J1535" t="s">
        <v>445</v>
      </c>
      <c r="L1535">
        <f t="shared" si="32"/>
        <v>37</v>
      </c>
    </row>
    <row r="1536" spans="1:12">
      <c r="A1536">
        <v>4930</v>
      </c>
      <c r="B1536" t="s">
        <v>408</v>
      </c>
      <c r="C1536">
        <v>1</v>
      </c>
      <c r="D1536">
        <v>23</v>
      </c>
      <c r="E1536">
        <v>24</v>
      </c>
      <c r="F1536">
        <v>0</v>
      </c>
      <c r="G1536">
        <v>0</v>
      </c>
      <c r="H1536">
        <v>549</v>
      </c>
      <c r="I1536">
        <v>8</v>
      </c>
      <c r="J1536" t="s">
        <v>639</v>
      </c>
      <c r="L1536">
        <f t="shared" si="32"/>
        <v>34</v>
      </c>
    </row>
    <row r="1537" spans="1:12">
      <c r="A1537">
        <v>2944</v>
      </c>
      <c r="B1537" t="s">
        <v>408</v>
      </c>
      <c r="C1537">
        <v>1</v>
      </c>
      <c r="D1537">
        <v>34</v>
      </c>
      <c r="E1537">
        <v>7</v>
      </c>
      <c r="F1537">
        <v>0</v>
      </c>
      <c r="G1537">
        <v>0</v>
      </c>
      <c r="H1537">
        <v>520</v>
      </c>
      <c r="I1537">
        <v>5</v>
      </c>
      <c r="J1537" t="s">
        <v>414</v>
      </c>
      <c r="L1537">
        <f t="shared" si="32"/>
        <v>43</v>
      </c>
    </row>
    <row r="1538" spans="1:12">
      <c r="A1538">
        <v>2938</v>
      </c>
      <c r="B1538" t="s">
        <v>408</v>
      </c>
      <c r="C1538">
        <v>1</v>
      </c>
      <c r="D1538">
        <v>37</v>
      </c>
      <c r="E1538">
        <v>6</v>
      </c>
      <c r="F1538">
        <v>0</v>
      </c>
      <c r="G1538">
        <v>0</v>
      </c>
      <c r="H1538">
        <v>520</v>
      </c>
      <c r="I1538">
        <v>3</v>
      </c>
      <c r="J1538" t="s">
        <v>414</v>
      </c>
      <c r="L1538">
        <f t="shared" si="32"/>
        <v>43</v>
      </c>
    </row>
    <row r="1539" spans="1:12">
      <c r="A1539">
        <v>1681</v>
      </c>
      <c r="B1539" t="s">
        <v>408</v>
      </c>
      <c r="C1539">
        <v>1</v>
      </c>
      <c r="D1539">
        <v>11</v>
      </c>
      <c r="E1539">
        <v>2</v>
      </c>
      <c r="F1539">
        <v>0</v>
      </c>
      <c r="G1539">
        <v>0</v>
      </c>
      <c r="H1539">
        <v>341</v>
      </c>
      <c r="I1539">
        <v>2</v>
      </c>
      <c r="J1539" t="s">
        <v>874</v>
      </c>
      <c r="L1539" t="e">
        <f t="shared" si="32"/>
        <v>#N/A</v>
      </c>
    </row>
    <row r="1540" spans="1:12">
      <c r="A1540">
        <v>2351</v>
      </c>
      <c r="B1540" t="s">
        <v>390</v>
      </c>
      <c r="C1540">
        <v>1</v>
      </c>
      <c r="D1540">
        <v>13</v>
      </c>
      <c r="E1540">
        <v>1</v>
      </c>
      <c r="F1540">
        <v>0</v>
      </c>
      <c r="G1540">
        <v>0</v>
      </c>
      <c r="H1540">
        <v>364</v>
      </c>
      <c r="I1540">
        <v>2</v>
      </c>
      <c r="J1540" t="s">
        <v>785</v>
      </c>
      <c r="L1540" t="e">
        <f t="shared" ref="L1540:L1603" si="33">VLOOKUP($J1540,$AA$3:$AB$127,2,FALSE)</f>
        <v>#N/A</v>
      </c>
    </row>
    <row r="1541" spans="1:12">
      <c r="A1541">
        <v>359</v>
      </c>
      <c r="B1541" t="s">
        <v>408</v>
      </c>
      <c r="C1541">
        <v>2</v>
      </c>
      <c r="D1541">
        <v>4</v>
      </c>
      <c r="E1541">
        <v>2</v>
      </c>
      <c r="F1541">
        <v>0</v>
      </c>
      <c r="G1541">
        <v>0</v>
      </c>
      <c r="H1541">
        <v>434</v>
      </c>
      <c r="I1541">
        <v>1</v>
      </c>
      <c r="J1541" t="s">
        <v>558</v>
      </c>
      <c r="L1541" t="e">
        <f t="shared" si="33"/>
        <v>#N/A</v>
      </c>
    </row>
    <row r="1542" spans="1:12">
      <c r="A1542">
        <v>946</v>
      </c>
      <c r="B1542" t="s">
        <v>408</v>
      </c>
      <c r="C1542">
        <v>2</v>
      </c>
      <c r="D1542">
        <v>4</v>
      </c>
      <c r="E1542">
        <v>2</v>
      </c>
      <c r="F1542">
        <v>0</v>
      </c>
      <c r="G1542">
        <v>0</v>
      </c>
      <c r="H1542">
        <v>399</v>
      </c>
      <c r="I1542">
        <v>2</v>
      </c>
      <c r="J1542" t="s">
        <v>995</v>
      </c>
      <c r="L1542" t="e">
        <f t="shared" si="33"/>
        <v>#N/A</v>
      </c>
    </row>
    <row r="1543" spans="1:12">
      <c r="A1543">
        <v>1687</v>
      </c>
      <c r="B1543" t="s">
        <v>408</v>
      </c>
      <c r="C1543">
        <v>1</v>
      </c>
      <c r="D1543">
        <v>96</v>
      </c>
      <c r="E1543">
        <v>1</v>
      </c>
      <c r="F1543">
        <v>0</v>
      </c>
      <c r="G1543">
        <v>0</v>
      </c>
      <c r="H1543">
        <v>420</v>
      </c>
      <c r="I1543">
        <v>1</v>
      </c>
      <c r="J1543" t="s">
        <v>435</v>
      </c>
      <c r="L1543">
        <f t="shared" si="33"/>
        <v>21</v>
      </c>
    </row>
    <row r="1544" spans="1:12">
      <c r="A1544">
        <v>1610</v>
      </c>
      <c r="B1544" t="s">
        <v>408</v>
      </c>
      <c r="C1544">
        <v>1</v>
      </c>
      <c r="D1544">
        <v>19</v>
      </c>
      <c r="E1544">
        <v>1</v>
      </c>
      <c r="F1544">
        <v>0</v>
      </c>
      <c r="G1544">
        <v>0</v>
      </c>
      <c r="H1544">
        <v>302</v>
      </c>
      <c r="I1544">
        <v>1</v>
      </c>
      <c r="J1544" t="s">
        <v>423</v>
      </c>
      <c r="L1544">
        <f t="shared" si="33"/>
        <v>32</v>
      </c>
    </row>
    <row r="1545" spans="1:12">
      <c r="A1545">
        <v>4266</v>
      </c>
      <c r="B1545" t="s">
        <v>390</v>
      </c>
      <c r="C1545">
        <v>1</v>
      </c>
      <c r="D1545">
        <v>4</v>
      </c>
      <c r="E1545">
        <v>1</v>
      </c>
      <c r="F1545">
        <v>0</v>
      </c>
      <c r="G1545">
        <v>0</v>
      </c>
      <c r="H1545">
        <v>117</v>
      </c>
      <c r="I1545">
        <v>1</v>
      </c>
      <c r="J1545" t="s">
        <v>837</v>
      </c>
      <c r="L1545" t="e">
        <f t="shared" si="33"/>
        <v>#N/A</v>
      </c>
    </row>
    <row r="1546" spans="1:12">
      <c r="A1546">
        <v>4272</v>
      </c>
      <c r="B1546" t="s">
        <v>408</v>
      </c>
      <c r="C1546">
        <v>1</v>
      </c>
      <c r="D1546">
        <v>1</v>
      </c>
      <c r="E1546">
        <v>1</v>
      </c>
      <c r="F1546">
        <v>0</v>
      </c>
      <c r="G1546">
        <v>0</v>
      </c>
      <c r="H1546">
        <v>281</v>
      </c>
      <c r="I1546">
        <v>2</v>
      </c>
      <c r="J1546" t="s">
        <v>963</v>
      </c>
      <c r="L1546" t="e">
        <f t="shared" si="33"/>
        <v>#N/A</v>
      </c>
    </row>
    <row r="1547" spans="1:12">
      <c r="A1547">
        <v>1023</v>
      </c>
      <c r="B1547" t="s">
        <v>408</v>
      </c>
      <c r="C1547">
        <v>2</v>
      </c>
      <c r="D1547">
        <v>9</v>
      </c>
      <c r="E1547">
        <v>2</v>
      </c>
      <c r="F1547">
        <v>0</v>
      </c>
      <c r="G1547">
        <v>0</v>
      </c>
      <c r="H1547">
        <v>708</v>
      </c>
      <c r="I1547">
        <v>2</v>
      </c>
      <c r="J1547" t="s">
        <v>818</v>
      </c>
      <c r="L1547" t="e">
        <f t="shared" si="33"/>
        <v>#N/A</v>
      </c>
    </row>
    <row r="1548" spans="1:12">
      <c r="A1548">
        <v>1017</v>
      </c>
      <c r="B1548" t="s">
        <v>408</v>
      </c>
      <c r="C1548">
        <v>2</v>
      </c>
      <c r="D1548">
        <v>10</v>
      </c>
      <c r="E1548">
        <v>2</v>
      </c>
      <c r="F1548">
        <v>0</v>
      </c>
      <c r="G1548">
        <v>0</v>
      </c>
      <c r="H1548">
        <v>702</v>
      </c>
      <c r="I1548">
        <v>2</v>
      </c>
      <c r="J1548" t="s">
        <v>764</v>
      </c>
      <c r="L1548">
        <f t="shared" si="33"/>
        <v>31</v>
      </c>
    </row>
    <row r="1549" spans="1:12">
      <c r="A1549">
        <v>5523</v>
      </c>
      <c r="B1549" t="s">
        <v>408</v>
      </c>
      <c r="C1549">
        <v>2</v>
      </c>
      <c r="D1549">
        <v>7</v>
      </c>
      <c r="E1549">
        <v>2</v>
      </c>
      <c r="F1549">
        <v>0</v>
      </c>
      <c r="G1549">
        <v>0</v>
      </c>
      <c r="H1549">
        <v>363</v>
      </c>
      <c r="I1549">
        <v>2</v>
      </c>
      <c r="J1549" t="s">
        <v>960</v>
      </c>
      <c r="L1549" t="e">
        <f t="shared" si="33"/>
        <v>#N/A</v>
      </c>
    </row>
    <row r="1550" spans="1:12">
      <c r="A1550">
        <v>353</v>
      </c>
      <c r="B1550" t="s">
        <v>408</v>
      </c>
      <c r="C1550">
        <v>1</v>
      </c>
      <c r="D1550">
        <v>11</v>
      </c>
      <c r="E1550">
        <v>1</v>
      </c>
      <c r="F1550">
        <v>0</v>
      </c>
      <c r="G1550">
        <v>0</v>
      </c>
      <c r="H1550">
        <v>413</v>
      </c>
      <c r="I1550">
        <v>2</v>
      </c>
      <c r="J1550" t="s">
        <v>833</v>
      </c>
      <c r="L1550" t="e">
        <f t="shared" si="33"/>
        <v>#N/A</v>
      </c>
    </row>
    <row r="1551" spans="1:12">
      <c r="A1551">
        <v>3679</v>
      </c>
      <c r="B1551" t="s">
        <v>408</v>
      </c>
      <c r="C1551">
        <v>1</v>
      </c>
      <c r="D1551">
        <v>175</v>
      </c>
      <c r="E1551">
        <v>14</v>
      </c>
      <c r="F1551">
        <v>3</v>
      </c>
      <c r="G1551">
        <v>0</v>
      </c>
      <c r="H1551">
        <v>523</v>
      </c>
      <c r="I1551">
        <v>5</v>
      </c>
      <c r="J1551" t="s">
        <v>428</v>
      </c>
      <c r="L1551">
        <f t="shared" si="33"/>
        <v>33</v>
      </c>
    </row>
    <row r="1552" spans="1:12">
      <c r="A1552">
        <v>3608</v>
      </c>
      <c r="B1552" t="s">
        <v>408</v>
      </c>
      <c r="C1552">
        <v>1</v>
      </c>
      <c r="D1552">
        <v>16</v>
      </c>
      <c r="E1552">
        <v>1</v>
      </c>
      <c r="F1552">
        <v>0</v>
      </c>
      <c r="G1552">
        <v>0</v>
      </c>
      <c r="H1552">
        <v>852</v>
      </c>
      <c r="I1552">
        <v>2</v>
      </c>
      <c r="J1552" t="s">
        <v>726</v>
      </c>
      <c r="L1552">
        <f t="shared" si="33"/>
        <v>56</v>
      </c>
    </row>
    <row r="1553" spans="1:12">
      <c r="A1553">
        <v>3602</v>
      </c>
      <c r="B1553" t="s">
        <v>408</v>
      </c>
      <c r="C1553">
        <v>1</v>
      </c>
      <c r="D1553">
        <v>5</v>
      </c>
      <c r="E1553">
        <v>1</v>
      </c>
      <c r="F1553">
        <v>0</v>
      </c>
      <c r="G1553">
        <v>0</v>
      </c>
      <c r="H1553">
        <v>145</v>
      </c>
      <c r="I1553">
        <v>2</v>
      </c>
      <c r="J1553" t="s">
        <v>859</v>
      </c>
      <c r="L1553" t="e">
        <f t="shared" si="33"/>
        <v>#N/A</v>
      </c>
    </row>
    <row r="1554" spans="1:12">
      <c r="A1554">
        <v>4859</v>
      </c>
      <c r="B1554" t="s">
        <v>408</v>
      </c>
      <c r="C1554">
        <v>1</v>
      </c>
      <c r="D1554">
        <v>43</v>
      </c>
      <c r="E1554">
        <v>8</v>
      </c>
      <c r="F1554">
        <v>0</v>
      </c>
      <c r="G1554">
        <v>0</v>
      </c>
      <c r="H1554">
        <v>420</v>
      </c>
      <c r="I1554">
        <v>6</v>
      </c>
      <c r="J1554" t="s">
        <v>435</v>
      </c>
      <c r="L1554">
        <f t="shared" si="33"/>
        <v>21</v>
      </c>
    </row>
    <row r="1555" spans="1:12">
      <c r="A1555">
        <v>6187</v>
      </c>
      <c r="B1555" t="s">
        <v>408</v>
      </c>
      <c r="C1555">
        <v>2</v>
      </c>
      <c r="D1555">
        <v>3</v>
      </c>
      <c r="E1555">
        <v>2</v>
      </c>
      <c r="F1555">
        <v>0</v>
      </c>
      <c r="G1555">
        <v>0</v>
      </c>
      <c r="H1555">
        <v>247</v>
      </c>
      <c r="I1555">
        <v>2</v>
      </c>
      <c r="J1555" t="s">
        <v>961</v>
      </c>
      <c r="L1555" t="e">
        <f t="shared" si="33"/>
        <v>#N/A</v>
      </c>
    </row>
    <row r="1556" spans="1:12">
      <c r="A1556">
        <v>2297</v>
      </c>
      <c r="B1556" t="s">
        <v>408</v>
      </c>
      <c r="C1556">
        <v>1</v>
      </c>
      <c r="D1556">
        <v>29</v>
      </c>
      <c r="E1556">
        <v>7</v>
      </c>
      <c r="F1556">
        <v>0</v>
      </c>
      <c r="G1556">
        <v>0</v>
      </c>
      <c r="H1556">
        <v>507</v>
      </c>
      <c r="I1556">
        <v>5</v>
      </c>
      <c r="J1556" t="s">
        <v>282</v>
      </c>
      <c r="L1556">
        <f t="shared" si="33"/>
        <v>37</v>
      </c>
    </row>
    <row r="1557" spans="1:12">
      <c r="A1557">
        <v>2961</v>
      </c>
      <c r="B1557" t="s">
        <v>408</v>
      </c>
      <c r="C1557">
        <v>1</v>
      </c>
      <c r="D1557">
        <v>16</v>
      </c>
      <c r="E1557">
        <v>10</v>
      </c>
      <c r="F1557">
        <v>0</v>
      </c>
      <c r="G1557">
        <v>0</v>
      </c>
      <c r="H1557">
        <v>509</v>
      </c>
      <c r="I1557">
        <v>4</v>
      </c>
      <c r="J1557" t="s">
        <v>776</v>
      </c>
      <c r="L1557">
        <f t="shared" si="33"/>
        <v>42</v>
      </c>
    </row>
    <row r="1558" spans="1:12">
      <c r="A1558">
        <v>2992</v>
      </c>
      <c r="B1558" t="s">
        <v>408</v>
      </c>
      <c r="C1558">
        <v>1</v>
      </c>
      <c r="D1558">
        <v>1</v>
      </c>
      <c r="E1558">
        <v>6</v>
      </c>
      <c r="F1558">
        <v>0</v>
      </c>
      <c r="G1558">
        <v>0</v>
      </c>
      <c r="H1558">
        <v>578</v>
      </c>
      <c r="I1558">
        <v>3</v>
      </c>
      <c r="J1558" t="s">
        <v>992</v>
      </c>
      <c r="L1558" t="e">
        <f t="shared" si="33"/>
        <v>#N/A</v>
      </c>
    </row>
    <row r="1559" spans="1:12">
      <c r="A1559">
        <v>3631</v>
      </c>
      <c r="B1559" t="s">
        <v>408</v>
      </c>
      <c r="C1559">
        <v>1</v>
      </c>
      <c r="D1559">
        <v>3</v>
      </c>
      <c r="E1559">
        <v>14</v>
      </c>
      <c r="F1559">
        <v>0</v>
      </c>
      <c r="G1559">
        <v>0</v>
      </c>
      <c r="H1559">
        <v>852</v>
      </c>
      <c r="I1559">
        <v>5</v>
      </c>
      <c r="J1559" t="s">
        <v>726</v>
      </c>
      <c r="L1559">
        <f t="shared" si="33"/>
        <v>56</v>
      </c>
    </row>
    <row r="1560" spans="1:12">
      <c r="A1560">
        <v>1664</v>
      </c>
      <c r="B1560" t="s">
        <v>408</v>
      </c>
      <c r="C1560">
        <v>1</v>
      </c>
      <c r="D1560">
        <v>5</v>
      </c>
      <c r="E1560">
        <v>1</v>
      </c>
      <c r="F1560">
        <v>0</v>
      </c>
      <c r="G1560">
        <v>0</v>
      </c>
      <c r="H1560">
        <v>341</v>
      </c>
      <c r="I1560">
        <v>1</v>
      </c>
      <c r="J1560" t="s">
        <v>874</v>
      </c>
      <c r="L1560" t="e">
        <f t="shared" si="33"/>
        <v>#N/A</v>
      </c>
    </row>
    <row r="1561" spans="1:12">
      <c r="A1561">
        <v>1633</v>
      </c>
      <c r="B1561" t="s">
        <v>408</v>
      </c>
      <c r="C1561">
        <v>1</v>
      </c>
      <c r="D1561">
        <v>19</v>
      </c>
      <c r="E1561">
        <v>1</v>
      </c>
      <c r="F1561">
        <v>0</v>
      </c>
      <c r="G1561">
        <v>0</v>
      </c>
      <c r="H1561">
        <v>295</v>
      </c>
      <c r="I1561">
        <v>2</v>
      </c>
      <c r="J1561" t="s">
        <v>889</v>
      </c>
      <c r="L1561" t="e">
        <f t="shared" si="33"/>
        <v>#N/A</v>
      </c>
    </row>
    <row r="1562" spans="1:12">
      <c r="A1562">
        <v>4172</v>
      </c>
      <c r="B1562" t="s">
        <v>408</v>
      </c>
      <c r="C1562">
        <v>2</v>
      </c>
      <c r="D1562">
        <v>17</v>
      </c>
      <c r="E1562">
        <v>2</v>
      </c>
      <c r="F1562">
        <v>0</v>
      </c>
      <c r="G1562">
        <v>0</v>
      </c>
      <c r="H1562">
        <v>271</v>
      </c>
      <c r="I1562">
        <v>2</v>
      </c>
      <c r="J1562" t="s">
        <v>843</v>
      </c>
      <c r="L1562" t="e">
        <f t="shared" si="33"/>
        <v>#N/A</v>
      </c>
    </row>
    <row r="1563" spans="1:12">
      <c r="A1563">
        <v>4295</v>
      </c>
      <c r="B1563" t="s">
        <v>408</v>
      </c>
      <c r="C1563">
        <v>1</v>
      </c>
      <c r="D1563">
        <v>8</v>
      </c>
      <c r="E1563">
        <v>1</v>
      </c>
      <c r="F1563">
        <v>0</v>
      </c>
      <c r="G1563">
        <v>0</v>
      </c>
      <c r="H1563">
        <v>108</v>
      </c>
      <c r="I1563">
        <v>2</v>
      </c>
      <c r="J1563" t="s">
        <v>783</v>
      </c>
      <c r="L1563" t="e">
        <f t="shared" si="33"/>
        <v>#N/A</v>
      </c>
    </row>
    <row r="1564" spans="1:12">
      <c r="A1564">
        <v>4289</v>
      </c>
      <c r="B1564" t="s">
        <v>408</v>
      </c>
      <c r="C1564">
        <v>2</v>
      </c>
      <c r="D1564">
        <v>3</v>
      </c>
      <c r="E1564">
        <v>2</v>
      </c>
      <c r="F1564">
        <v>0</v>
      </c>
      <c r="G1564">
        <v>0</v>
      </c>
      <c r="H1564">
        <v>117</v>
      </c>
      <c r="I1564">
        <v>1</v>
      </c>
      <c r="J1564" t="s">
        <v>837</v>
      </c>
      <c r="L1564" t="e">
        <f t="shared" si="33"/>
        <v>#N/A</v>
      </c>
    </row>
    <row r="1565" spans="1:12">
      <c r="A1565">
        <v>2328</v>
      </c>
      <c r="B1565" t="s">
        <v>408</v>
      </c>
      <c r="C1565">
        <v>1</v>
      </c>
      <c r="D1565">
        <v>26</v>
      </c>
      <c r="E1565">
        <v>1</v>
      </c>
      <c r="F1565">
        <v>0</v>
      </c>
      <c r="G1565">
        <v>0</v>
      </c>
      <c r="H1565">
        <v>364</v>
      </c>
      <c r="I1565">
        <v>1</v>
      </c>
      <c r="J1565" t="s">
        <v>785</v>
      </c>
      <c r="L1565" t="e">
        <f t="shared" si="33"/>
        <v>#N/A</v>
      </c>
    </row>
    <row r="1566" spans="1:12">
      <c r="A1566">
        <v>5500</v>
      </c>
      <c r="B1566" t="s">
        <v>408</v>
      </c>
      <c r="C1566">
        <v>2</v>
      </c>
      <c r="D1566">
        <v>7</v>
      </c>
      <c r="E1566">
        <v>2</v>
      </c>
      <c r="F1566">
        <v>0</v>
      </c>
      <c r="G1566">
        <v>0</v>
      </c>
      <c r="H1566">
        <v>389</v>
      </c>
      <c r="I1566">
        <v>2</v>
      </c>
      <c r="J1566" t="s">
        <v>971</v>
      </c>
      <c r="L1566" t="e">
        <f t="shared" si="33"/>
        <v>#N/A</v>
      </c>
    </row>
    <row r="1567" spans="1:12">
      <c r="A1567">
        <v>4836</v>
      </c>
      <c r="B1567" t="s">
        <v>408</v>
      </c>
      <c r="C1567">
        <v>2</v>
      </c>
      <c r="D1567">
        <v>5</v>
      </c>
      <c r="E1567">
        <v>22</v>
      </c>
      <c r="F1567">
        <v>0</v>
      </c>
      <c r="G1567">
        <v>0</v>
      </c>
      <c r="H1567">
        <v>663</v>
      </c>
      <c r="I1567">
        <v>4</v>
      </c>
      <c r="J1567" t="s">
        <v>782</v>
      </c>
      <c r="L1567" t="e">
        <f t="shared" si="33"/>
        <v>#N/A</v>
      </c>
    </row>
    <row r="1568" spans="1:12">
      <c r="A1568">
        <v>330</v>
      </c>
      <c r="B1568" t="s">
        <v>408</v>
      </c>
      <c r="C1568">
        <v>1</v>
      </c>
      <c r="D1568">
        <v>8</v>
      </c>
      <c r="E1568">
        <v>1</v>
      </c>
      <c r="F1568">
        <v>0</v>
      </c>
      <c r="G1568">
        <v>0</v>
      </c>
      <c r="H1568">
        <v>411</v>
      </c>
      <c r="I1568">
        <v>1</v>
      </c>
      <c r="J1568" t="s">
        <v>869</v>
      </c>
      <c r="L1568" t="e">
        <f t="shared" si="33"/>
        <v>#N/A</v>
      </c>
    </row>
    <row r="1569" spans="1:12">
      <c r="A1569">
        <v>336</v>
      </c>
      <c r="B1569" t="s">
        <v>408</v>
      </c>
      <c r="C1569">
        <v>1</v>
      </c>
      <c r="D1569">
        <v>16</v>
      </c>
      <c r="E1569">
        <v>1</v>
      </c>
      <c r="F1569">
        <v>0</v>
      </c>
      <c r="G1569">
        <v>0</v>
      </c>
      <c r="H1569">
        <v>434</v>
      </c>
      <c r="I1569">
        <v>2</v>
      </c>
      <c r="J1569" t="s">
        <v>558</v>
      </c>
      <c r="L1569" t="e">
        <f t="shared" si="33"/>
        <v>#N/A</v>
      </c>
    </row>
    <row r="1570" spans="1:12">
      <c r="A1570">
        <v>3625</v>
      </c>
      <c r="B1570" t="s">
        <v>391</v>
      </c>
      <c r="C1570">
        <v>1</v>
      </c>
      <c r="D1570">
        <v>6</v>
      </c>
      <c r="E1570">
        <v>18</v>
      </c>
      <c r="F1570">
        <v>0</v>
      </c>
      <c r="G1570">
        <v>0</v>
      </c>
      <c r="H1570">
        <v>852</v>
      </c>
      <c r="I1570">
        <v>5</v>
      </c>
      <c r="J1570" t="s">
        <v>726</v>
      </c>
      <c r="L1570">
        <f t="shared" si="33"/>
        <v>56</v>
      </c>
    </row>
    <row r="1571" spans="1:12">
      <c r="A1571">
        <v>453</v>
      </c>
      <c r="B1571" t="s">
        <v>408</v>
      </c>
      <c r="C1571">
        <v>1</v>
      </c>
      <c r="D1571">
        <v>4</v>
      </c>
      <c r="E1571">
        <v>1</v>
      </c>
      <c r="F1571">
        <v>0</v>
      </c>
      <c r="G1571">
        <v>0</v>
      </c>
      <c r="H1571">
        <v>401</v>
      </c>
      <c r="I1571">
        <v>1</v>
      </c>
      <c r="J1571" t="s">
        <v>434</v>
      </c>
      <c r="L1571" t="e">
        <f t="shared" si="33"/>
        <v>#N/A</v>
      </c>
    </row>
    <row r="1572" spans="1:12">
      <c r="A1572">
        <v>6164</v>
      </c>
      <c r="B1572" t="s">
        <v>412</v>
      </c>
      <c r="C1572">
        <v>1</v>
      </c>
      <c r="D1572">
        <v>8</v>
      </c>
      <c r="E1572">
        <v>1</v>
      </c>
      <c r="F1572">
        <v>0</v>
      </c>
      <c r="G1572">
        <v>0</v>
      </c>
      <c r="H1572">
        <v>241</v>
      </c>
      <c r="I1572">
        <v>2</v>
      </c>
      <c r="J1572" t="s">
        <v>842</v>
      </c>
      <c r="L1572" t="e">
        <f t="shared" si="33"/>
        <v>#N/A</v>
      </c>
    </row>
    <row r="1573" spans="1:12">
      <c r="A1573">
        <v>994</v>
      </c>
      <c r="B1573" t="s">
        <v>408</v>
      </c>
      <c r="C1573">
        <v>1</v>
      </c>
      <c r="D1573">
        <v>23</v>
      </c>
      <c r="E1573">
        <v>1</v>
      </c>
      <c r="F1573">
        <v>0</v>
      </c>
      <c r="G1573">
        <v>0</v>
      </c>
      <c r="H1573">
        <v>345</v>
      </c>
      <c r="I1573">
        <v>1</v>
      </c>
      <c r="J1573" t="s">
        <v>619</v>
      </c>
      <c r="L1573" t="e">
        <f t="shared" si="33"/>
        <v>#N/A</v>
      </c>
    </row>
    <row r="1574" spans="1:12">
      <c r="A1574">
        <v>1000</v>
      </c>
      <c r="B1574" t="s">
        <v>408</v>
      </c>
      <c r="C1574">
        <v>1</v>
      </c>
      <c r="D1574">
        <v>15</v>
      </c>
      <c r="E1574">
        <v>1</v>
      </c>
      <c r="F1574">
        <v>0</v>
      </c>
      <c r="G1574">
        <v>0</v>
      </c>
      <c r="H1574">
        <v>345</v>
      </c>
      <c r="I1574">
        <v>1</v>
      </c>
      <c r="J1574" t="s">
        <v>619</v>
      </c>
      <c r="L1574" t="e">
        <f t="shared" si="33"/>
        <v>#N/A</v>
      </c>
    </row>
    <row r="1575" spans="1:12">
      <c r="A1575">
        <v>3725</v>
      </c>
      <c r="B1575" t="s">
        <v>408</v>
      </c>
      <c r="C1575">
        <v>2</v>
      </c>
      <c r="D1575">
        <v>16</v>
      </c>
      <c r="E1575">
        <v>2</v>
      </c>
      <c r="F1575">
        <v>1</v>
      </c>
      <c r="G1575">
        <v>0</v>
      </c>
      <c r="H1575">
        <v>105</v>
      </c>
      <c r="I1575">
        <v>1</v>
      </c>
      <c r="J1575" t="s">
        <v>866</v>
      </c>
      <c r="L1575">
        <f t="shared" si="33"/>
        <v>45</v>
      </c>
    </row>
    <row r="1576" spans="1:12">
      <c r="A1576">
        <v>2228</v>
      </c>
      <c r="B1576" t="s">
        <v>408</v>
      </c>
      <c r="C1576">
        <v>1</v>
      </c>
      <c r="D1576">
        <v>11</v>
      </c>
      <c r="E1576">
        <v>8</v>
      </c>
      <c r="F1576">
        <v>0</v>
      </c>
      <c r="G1576">
        <v>0</v>
      </c>
      <c r="H1576">
        <v>502</v>
      </c>
      <c r="I1576">
        <v>5</v>
      </c>
      <c r="J1576" t="s">
        <v>682</v>
      </c>
      <c r="L1576" t="e">
        <f t="shared" si="33"/>
        <v>#N/A</v>
      </c>
    </row>
    <row r="1577" spans="1:12">
      <c r="A1577">
        <v>5053</v>
      </c>
      <c r="B1577" t="s">
        <v>408</v>
      </c>
      <c r="C1577">
        <v>2</v>
      </c>
      <c r="D1577">
        <v>13</v>
      </c>
      <c r="E1577">
        <v>2</v>
      </c>
      <c r="F1577">
        <v>0</v>
      </c>
      <c r="G1577">
        <v>0</v>
      </c>
      <c r="H1577">
        <v>609</v>
      </c>
      <c r="I1577">
        <v>2</v>
      </c>
      <c r="J1577" t="s">
        <v>1018</v>
      </c>
      <c r="L1577" t="e">
        <f t="shared" si="33"/>
        <v>#N/A</v>
      </c>
    </row>
    <row r="1578" spans="1:12">
      <c r="A1578">
        <v>2892</v>
      </c>
      <c r="B1578" t="s">
        <v>408</v>
      </c>
      <c r="C1578">
        <v>1</v>
      </c>
      <c r="D1578">
        <v>33</v>
      </c>
      <c r="E1578">
        <v>0</v>
      </c>
      <c r="F1578">
        <v>1</v>
      </c>
      <c r="G1578">
        <v>0</v>
      </c>
      <c r="H1578">
        <v>571</v>
      </c>
      <c r="I1578">
        <v>2</v>
      </c>
      <c r="J1578" t="s">
        <v>784</v>
      </c>
      <c r="L1578">
        <f t="shared" si="33"/>
        <v>51</v>
      </c>
    </row>
    <row r="1579" spans="1:12">
      <c r="A1579">
        <v>405</v>
      </c>
      <c r="B1579" t="s">
        <v>408</v>
      </c>
      <c r="C1579">
        <v>1</v>
      </c>
      <c r="D1579">
        <v>1</v>
      </c>
      <c r="E1579">
        <v>1</v>
      </c>
      <c r="F1579">
        <v>0</v>
      </c>
      <c r="G1579">
        <v>0</v>
      </c>
      <c r="H1579">
        <v>313</v>
      </c>
      <c r="I1579">
        <v>1</v>
      </c>
      <c r="J1579" t="s">
        <v>407</v>
      </c>
      <c r="L1579">
        <f t="shared" si="33"/>
        <v>33</v>
      </c>
    </row>
    <row r="1580" spans="1:12">
      <c r="A1580">
        <v>6310</v>
      </c>
      <c r="B1580" t="s">
        <v>412</v>
      </c>
      <c r="C1580">
        <v>1</v>
      </c>
      <c r="D1580">
        <v>4</v>
      </c>
      <c r="E1580">
        <v>1</v>
      </c>
      <c r="F1580">
        <v>0</v>
      </c>
      <c r="G1580">
        <v>0</v>
      </c>
      <c r="H1580">
        <v>112</v>
      </c>
      <c r="I1580">
        <v>1</v>
      </c>
      <c r="J1580" t="s">
        <v>817</v>
      </c>
      <c r="L1580" t="e">
        <f t="shared" si="33"/>
        <v>#N/A</v>
      </c>
    </row>
    <row r="1581" spans="1:12">
      <c r="A1581">
        <v>900</v>
      </c>
      <c r="B1581" t="s">
        <v>408</v>
      </c>
      <c r="C1581">
        <v>1</v>
      </c>
      <c r="D1581">
        <v>33</v>
      </c>
      <c r="E1581">
        <v>1</v>
      </c>
      <c r="F1581">
        <v>0</v>
      </c>
      <c r="G1581">
        <v>0</v>
      </c>
      <c r="H1581">
        <v>430</v>
      </c>
      <c r="I1581">
        <v>2</v>
      </c>
      <c r="J1581" t="s">
        <v>267</v>
      </c>
      <c r="L1581" t="e">
        <f t="shared" si="33"/>
        <v>#N/A</v>
      </c>
    </row>
    <row r="1582" spans="1:12">
      <c r="A1582">
        <v>1564</v>
      </c>
      <c r="B1582" t="s">
        <v>408</v>
      </c>
      <c r="C1582">
        <v>1</v>
      </c>
      <c r="D1582">
        <v>1</v>
      </c>
      <c r="E1582">
        <v>1</v>
      </c>
      <c r="F1582">
        <v>0</v>
      </c>
      <c r="G1582">
        <v>0</v>
      </c>
      <c r="H1582">
        <v>402</v>
      </c>
      <c r="I1582">
        <v>1</v>
      </c>
      <c r="J1582" t="s">
        <v>541</v>
      </c>
      <c r="L1582">
        <f t="shared" si="33"/>
        <v>21</v>
      </c>
    </row>
    <row r="1583" spans="1:12">
      <c r="A1583">
        <v>236</v>
      </c>
      <c r="B1583" t="s">
        <v>390</v>
      </c>
      <c r="C1583">
        <v>1</v>
      </c>
      <c r="D1583">
        <v>51</v>
      </c>
      <c r="E1583">
        <v>1</v>
      </c>
      <c r="F1583">
        <v>0</v>
      </c>
      <c r="G1583">
        <v>0</v>
      </c>
      <c r="H1583">
        <v>442</v>
      </c>
      <c r="I1583">
        <v>2</v>
      </c>
      <c r="J1583" t="s">
        <v>579</v>
      </c>
      <c r="L1583">
        <f t="shared" si="33"/>
        <v>21</v>
      </c>
    </row>
    <row r="1584" spans="1:12">
      <c r="A1584">
        <v>1733</v>
      </c>
      <c r="B1584" t="s">
        <v>408</v>
      </c>
      <c r="C1584">
        <v>1</v>
      </c>
      <c r="D1584">
        <v>2</v>
      </c>
      <c r="E1584">
        <v>16</v>
      </c>
      <c r="F1584">
        <v>0</v>
      </c>
      <c r="G1584">
        <v>0</v>
      </c>
      <c r="H1584">
        <v>301</v>
      </c>
      <c r="I1584">
        <v>4</v>
      </c>
      <c r="J1584" t="s">
        <v>680</v>
      </c>
      <c r="L1584" t="e">
        <f t="shared" si="33"/>
        <v>#N/A</v>
      </c>
    </row>
    <row r="1585" spans="1:12">
      <c r="A1585">
        <v>5815</v>
      </c>
      <c r="B1585" t="s">
        <v>408</v>
      </c>
      <c r="C1585">
        <v>1</v>
      </c>
      <c r="D1585">
        <v>5</v>
      </c>
      <c r="E1585">
        <v>1</v>
      </c>
      <c r="F1585">
        <v>0</v>
      </c>
      <c r="G1585">
        <v>0</v>
      </c>
      <c r="H1585">
        <v>119</v>
      </c>
      <c r="I1585">
        <v>2</v>
      </c>
      <c r="J1585" t="s">
        <v>900</v>
      </c>
      <c r="L1585" t="e">
        <f t="shared" si="33"/>
        <v>#N/A</v>
      </c>
    </row>
    <row r="1586" spans="1:12">
      <c r="A1586">
        <v>4220</v>
      </c>
      <c r="B1586" t="s">
        <v>408</v>
      </c>
      <c r="C1586">
        <v>2</v>
      </c>
      <c r="D1586">
        <v>3</v>
      </c>
      <c r="E1586">
        <v>2</v>
      </c>
      <c r="F1586">
        <v>0</v>
      </c>
      <c r="G1586">
        <v>0</v>
      </c>
      <c r="H1586">
        <v>121</v>
      </c>
      <c r="I1586">
        <v>1</v>
      </c>
      <c r="J1586" t="s">
        <v>940</v>
      </c>
      <c r="L1586" t="e">
        <f t="shared" si="33"/>
        <v>#N/A</v>
      </c>
    </row>
    <row r="1587" spans="1:12">
      <c r="A1587">
        <v>4389</v>
      </c>
      <c r="B1587" t="s">
        <v>408</v>
      </c>
      <c r="C1587">
        <v>2</v>
      </c>
      <c r="D1587">
        <v>15</v>
      </c>
      <c r="E1587">
        <v>2</v>
      </c>
      <c r="F1587">
        <v>0</v>
      </c>
      <c r="G1587">
        <v>0</v>
      </c>
      <c r="H1587">
        <v>257</v>
      </c>
      <c r="I1587">
        <v>2</v>
      </c>
      <c r="J1587" t="s">
        <v>922</v>
      </c>
      <c r="L1587" t="e">
        <f t="shared" si="33"/>
        <v>#N/A</v>
      </c>
    </row>
    <row r="1588" spans="1:12">
      <c r="A1588">
        <v>4318</v>
      </c>
      <c r="B1588" t="s">
        <v>408</v>
      </c>
      <c r="C1588">
        <v>1</v>
      </c>
      <c r="D1588">
        <v>3</v>
      </c>
      <c r="E1588">
        <v>1</v>
      </c>
      <c r="F1588">
        <v>0</v>
      </c>
      <c r="G1588">
        <v>0</v>
      </c>
      <c r="H1588">
        <v>122</v>
      </c>
      <c r="I1588">
        <v>1</v>
      </c>
      <c r="J1588" t="s">
        <v>962</v>
      </c>
      <c r="L1588" t="e">
        <f t="shared" si="33"/>
        <v>#N/A</v>
      </c>
    </row>
    <row r="1589" spans="1:12">
      <c r="A1589">
        <v>3556</v>
      </c>
      <c r="B1589" t="s">
        <v>408</v>
      </c>
      <c r="C1589">
        <v>1</v>
      </c>
      <c r="D1589">
        <v>52</v>
      </c>
      <c r="E1589">
        <v>1</v>
      </c>
      <c r="F1589">
        <v>0</v>
      </c>
      <c r="G1589">
        <v>0</v>
      </c>
      <c r="H1589">
        <v>316</v>
      </c>
      <c r="I1589">
        <v>1</v>
      </c>
      <c r="J1589" t="s">
        <v>467</v>
      </c>
      <c r="L1589">
        <f t="shared" si="33"/>
        <v>51</v>
      </c>
    </row>
    <row r="1590" spans="1:12">
      <c r="A1590">
        <v>307</v>
      </c>
      <c r="B1590" t="s">
        <v>408</v>
      </c>
      <c r="C1590">
        <v>2</v>
      </c>
      <c r="D1590">
        <v>3</v>
      </c>
      <c r="E1590">
        <v>2</v>
      </c>
      <c r="F1590">
        <v>0</v>
      </c>
      <c r="G1590">
        <v>0</v>
      </c>
      <c r="H1590">
        <v>408</v>
      </c>
      <c r="I1590">
        <v>2</v>
      </c>
      <c r="J1590" t="s">
        <v>965</v>
      </c>
      <c r="L1590" t="e">
        <f t="shared" si="33"/>
        <v>#N/A</v>
      </c>
    </row>
    <row r="1591" spans="1:12">
      <c r="A1591">
        <v>1069</v>
      </c>
      <c r="B1591" t="s">
        <v>408</v>
      </c>
      <c r="C1591">
        <v>2</v>
      </c>
      <c r="D1591">
        <v>7</v>
      </c>
      <c r="E1591">
        <v>2</v>
      </c>
      <c r="F1591">
        <v>0</v>
      </c>
      <c r="G1591">
        <v>0</v>
      </c>
      <c r="H1591">
        <v>702</v>
      </c>
      <c r="I1591">
        <v>2</v>
      </c>
      <c r="J1591" t="s">
        <v>764</v>
      </c>
      <c r="L1591">
        <f t="shared" si="33"/>
        <v>31</v>
      </c>
    </row>
    <row r="1592" spans="1:12">
      <c r="A1592">
        <v>2397</v>
      </c>
      <c r="B1592" t="s">
        <v>390</v>
      </c>
      <c r="C1592">
        <v>1</v>
      </c>
      <c r="D1592">
        <v>10</v>
      </c>
      <c r="E1592">
        <v>1</v>
      </c>
      <c r="F1592">
        <v>0</v>
      </c>
      <c r="G1592">
        <v>0</v>
      </c>
      <c r="H1592">
        <v>362</v>
      </c>
      <c r="I1592">
        <v>1</v>
      </c>
      <c r="J1592" t="s">
        <v>672</v>
      </c>
      <c r="L1592">
        <f t="shared" si="33"/>
        <v>53</v>
      </c>
    </row>
    <row r="1593" spans="1:12">
      <c r="A1593">
        <v>3061</v>
      </c>
      <c r="B1593" t="s">
        <v>408</v>
      </c>
      <c r="C1593">
        <v>1</v>
      </c>
      <c r="D1593">
        <v>81</v>
      </c>
      <c r="E1593">
        <v>6</v>
      </c>
      <c r="F1593">
        <v>0</v>
      </c>
      <c r="G1593">
        <v>0</v>
      </c>
      <c r="H1593">
        <v>302</v>
      </c>
      <c r="I1593">
        <v>6</v>
      </c>
      <c r="J1593" t="s">
        <v>423</v>
      </c>
      <c r="L1593">
        <f t="shared" si="33"/>
        <v>32</v>
      </c>
    </row>
    <row r="1594" spans="1:12">
      <c r="A1594">
        <v>6456</v>
      </c>
      <c r="B1594" t="s">
        <v>412</v>
      </c>
      <c r="C1594">
        <v>1</v>
      </c>
      <c r="D1594">
        <v>4</v>
      </c>
      <c r="E1594">
        <v>1</v>
      </c>
      <c r="F1594">
        <v>0</v>
      </c>
      <c r="G1594">
        <v>0</v>
      </c>
      <c r="H1594">
        <v>101</v>
      </c>
      <c r="I1594">
        <v>1</v>
      </c>
      <c r="J1594" t="s">
        <v>911</v>
      </c>
      <c r="L1594" t="e">
        <f t="shared" si="33"/>
        <v>#N/A</v>
      </c>
    </row>
    <row r="1595" spans="1:12">
      <c r="A1595">
        <v>3038</v>
      </c>
      <c r="B1595" t="s">
        <v>408</v>
      </c>
      <c r="C1595">
        <v>1</v>
      </c>
      <c r="D1595">
        <v>5</v>
      </c>
      <c r="E1595">
        <v>16</v>
      </c>
      <c r="F1595">
        <v>0</v>
      </c>
      <c r="G1595">
        <v>0</v>
      </c>
      <c r="H1595">
        <v>520</v>
      </c>
      <c r="I1595">
        <v>5</v>
      </c>
      <c r="J1595" t="s">
        <v>414</v>
      </c>
      <c r="L1595">
        <f t="shared" si="33"/>
        <v>43</v>
      </c>
    </row>
    <row r="1596" spans="1:12">
      <c r="A1596">
        <v>3702</v>
      </c>
      <c r="B1596" t="s">
        <v>408</v>
      </c>
      <c r="C1596">
        <v>1</v>
      </c>
      <c r="D1596">
        <v>11</v>
      </c>
      <c r="E1596">
        <v>4</v>
      </c>
      <c r="F1596">
        <v>0</v>
      </c>
      <c r="G1596">
        <v>0</v>
      </c>
      <c r="H1596">
        <v>550</v>
      </c>
      <c r="I1596">
        <v>2</v>
      </c>
      <c r="J1596" t="s">
        <v>655</v>
      </c>
      <c r="L1596" t="e">
        <f t="shared" si="33"/>
        <v>#N/A</v>
      </c>
    </row>
    <row r="1597" spans="1:12">
      <c r="A1597">
        <v>2251</v>
      </c>
      <c r="B1597" t="s">
        <v>408</v>
      </c>
      <c r="C1597">
        <v>1</v>
      </c>
      <c r="D1597">
        <v>8</v>
      </c>
      <c r="E1597">
        <v>8</v>
      </c>
      <c r="F1597">
        <v>0</v>
      </c>
      <c r="G1597">
        <v>0</v>
      </c>
      <c r="H1597">
        <v>522</v>
      </c>
      <c r="I1597">
        <v>6</v>
      </c>
      <c r="J1597" t="s">
        <v>445</v>
      </c>
      <c r="L1597">
        <f t="shared" si="33"/>
        <v>37</v>
      </c>
    </row>
    <row r="1598" spans="1:12">
      <c r="A1598">
        <v>2915</v>
      </c>
      <c r="B1598" t="s">
        <v>408</v>
      </c>
      <c r="C1598">
        <v>1</v>
      </c>
      <c r="D1598">
        <v>43</v>
      </c>
      <c r="E1598">
        <v>4</v>
      </c>
      <c r="F1598">
        <v>2</v>
      </c>
      <c r="G1598">
        <v>0</v>
      </c>
      <c r="H1598">
        <v>534</v>
      </c>
      <c r="I1598">
        <v>2</v>
      </c>
      <c r="J1598" t="s">
        <v>662</v>
      </c>
      <c r="L1598">
        <f t="shared" si="33"/>
        <v>52</v>
      </c>
    </row>
    <row r="1599" spans="1:12">
      <c r="A1599">
        <v>3579</v>
      </c>
      <c r="B1599" t="s">
        <v>408</v>
      </c>
      <c r="C1599">
        <v>1</v>
      </c>
      <c r="D1599">
        <v>3</v>
      </c>
      <c r="E1599">
        <v>1</v>
      </c>
      <c r="F1599">
        <v>0</v>
      </c>
      <c r="G1599">
        <v>0</v>
      </c>
      <c r="H1599">
        <v>157</v>
      </c>
      <c r="I1599">
        <v>2</v>
      </c>
      <c r="J1599" t="s">
        <v>993</v>
      </c>
      <c r="L1599" t="e">
        <f t="shared" si="33"/>
        <v>#N/A</v>
      </c>
    </row>
    <row r="1600" spans="1:12">
      <c r="A1600">
        <v>4243</v>
      </c>
      <c r="B1600" t="s">
        <v>408</v>
      </c>
      <c r="C1600">
        <v>2</v>
      </c>
      <c r="D1600">
        <v>21</v>
      </c>
      <c r="E1600">
        <v>2</v>
      </c>
      <c r="F1600">
        <v>4</v>
      </c>
      <c r="G1600">
        <v>0</v>
      </c>
      <c r="H1600">
        <v>111</v>
      </c>
      <c r="I1600">
        <v>1</v>
      </c>
      <c r="J1600" t="s">
        <v>511</v>
      </c>
      <c r="L1600">
        <f t="shared" si="33"/>
        <v>11</v>
      </c>
    </row>
    <row r="1601" spans="1:12">
      <c r="A1601">
        <v>259</v>
      </c>
      <c r="B1601" t="s">
        <v>408</v>
      </c>
      <c r="C1601">
        <v>2</v>
      </c>
      <c r="D1601">
        <v>15</v>
      </c>
      <c r="E1601">
        <v>2</v>
      </c>
      <c r="F1601">
        <v>0</v>
      </c>
      <c r="G1601">
        <v>0</v>
      </c>
      <c r="H1601">
        <v>448</v>
      </c>
      <c r="I1601">
        <v>1</v>
      </c>
      <c r="J1601" t="s">
        <v>879</v>
      </c>
      <c r="L1601" t="e">
        <f t="shared" si="33"/>
        <v>#N/A</v>
      </c>
    </row>
    <row r="1602" spans="1:12">
      <c r="A1602">
        <v>1587</v>
      </c>
      <c r="B1602" t="s">
        <v>408</v>
      </c>
      <c r="C1602">
        <v>2</v>
      </c>
      <c r="D1602">
        <v>11</v>
      </c>
      <c r="E1602">
        <v>2</v>
      </c>
      <c r="F1602">
        <v>0</v>
      </c>
      <c r="G1602">
        <v>0</v>
      </c>
      <c r="H1602">
        <v>403</v>
      </c>
      <c r="I1602">
        <v>1</v>
      </c>
      <c r="J1602" t="s">
        <v>956</v>
      </c>
      <c r="L1602" t="e">
        <f t="shared" si="33"/>
        <v>#N/A</v>
      </c>
    </row>
    <row r="1603" spans="1:12">
      <c r="A1603">
        <v>5128</v>
      </c>
      <c r="B1603" t="s">
        <v>408</v>
      </c>
      <c r="C1603">
        <v>1</v>
      </c>
      <c r="D1603">
        <v>1</v>
      </c>
      <c r="E1603">
        <v>1</v>
      </c>
      <c r="F1603">
        <v>0</v>
      </c>
      <c r="G1603">
        <v>0</v>
      </c>
      <c r="H1603">
        <v>116</v>
      </c>
      <c r="I1603">
        <v>1</v>
      </c>
      <c r="J1603" t="s">
        <v>1054</v>
      </c>
      <c r="L1603" t="e">
        <f t="shared" si="33"/>
        <v>#N/A</v>
      </c>
    </row>
    <row r="1604" spans="1:12">
      <c r="A1604">
        <v>2374</v>
      </c>
      <c r="B1604" t="s">
        <v>408</v>
      </c>
      <c r="C1604">
        <v>2</v>
      </c>
      <c r="D1604">
        <v>42</v>
      </c>
      <c r="E1604">
        <v>2</v>
      </c>
      <c r="F1604">
        <v>0</v>
      </c>
      <c r="G1604">
        <v>0</v>
      </c>
      <c r="H1604">
        <v>302</v>
      </c>
      <c r="I1604">
        <v>2</v>
      </c>
      <c r="J1604" t="s">
        <v>423</v>
      </c>
      <c r="L1604">
        <f t="shared" ref="L1604:L1667" si="34">VLOOKUP($J1604,$AA$3:$AB$127,2,FALSE)</f>
        <v>32</v>
      </c>
    </row>
    <row r="1605" spans="1:12">
      <c r="A1605">
        <v>4366</v>
      </c>
      <c r="B1605" t="s">
        <v>408</v>
      </c>
      <c r="C1605">
        <v>1</v>
      </c>
      <c r="D1605">
        <v>34</v>
      </c>
      <c r="E1605">
        <v>16</v>
      </c>
      <c r="F1605">
        <v>0</v>
      </c>
      <c r="G1605">
        <v>0</v>
      </c>
      <c r="H1605">
        <v>111</v>
      </c>
      <c r="I1605">
        <v>4</v>
      </c>
      <c r="J1605" t="s">
        <v>511</v>
      </c>
      <c r="L1605">
        <f t="shared" si="34"/>
        <v>11</v>
      </c>
    </row>
    <row r="1606" spans="1:12">
      <c r="A1606">
        <v>1710</v>
      </c>
      <c r="B1606" t="s">
        <v>408</v>
      </c>
      <c r="C1606">
        <v>1</v>
      </c>
      <c r="D1606">
        <v>4</v>
      </c>
      <c r="E1606">
        <v>1</v>
      </c>
      <c r="F1606">
        <v>0</v>
      </c>
      <c r="G1606">
        <v>0</v>
      </c>
      <c r="H1606">
        <v>390</v>
      </c>
      <c r="I1606">
        <v>2</v>
      </c>
      <c r="J1606" t="s">
        <v>858</v>
      </c>
      <c r="L1606" t="e">
        <f t="shared" si="34"/>
        <v>#N/A</v>
      </c>
    </row>
    <row r="1607" spans="1:12">
      <c r="A1607">
        <v>5792</v>
      </c>
      <c r="B1607" t="s">
        <v>408</v>
      </c>
      <c r="C1607">
        <v>1</v>
      </c>
      <c r="D1607">
        <v>9</v>
      </c>
      <c r="E1607">
        <v>22</v>
      </c>
      <c r="F1607">
        <v>0</v>
      </c>
      <c r="G1607">
        <v>0</v>
      </c>
      <c r="H1607">
        <v>490</v>
      </c>
      <c r="I1607">
        <v>8</v>
      </c>
      <c r="J1607" t="s">
        <v>756</v>
      </c>
      <c r="L1607" t="e">
        <f t="shared" si="34"/>
        <v>#N/A</v>
      </c>
    </row>
    <row r="1608" spans="1:12">
      <c r="A1608">
        <v>6333</v>
      </c>
      <c r="B1608" t="s">
        <v>412</v>
      </c>
      <c r="C1608">
        <v>1</v>
      </c>
      <c r="D1608">
        <v>3</v>
      </c>
      <c r="E1608">
        <v>1</v>
      </c>
      <c r="F1608">
        <v>0</v>
      </c>
      <c r="G1608">
        <v>0</v>
      </c>
      <c r="H1608">
        <v>113</v>
      </c>
      <c r="I1608">
        <v>1</v>
      </c>
      <c r="J1608" t="s">
        <v>925</v>
      </c>
      <c r="L1608" t="e">
        <f t="shared" si="34"/>
        <v>#N/A</v>
      </c>
    </row>
    <row r="1609" spans="1:12">
      <c r="A1609">
        <v>382</v>
      </c>
      <c r="B1609" t="s">
        <v>408</v>
      </c>
      <c r="C1609">
        <v>1</v>
      </c>
      <c r="D1609">
        <v>2</v>
      </c>
      <c r="E1609">
        <v>1</v>
      </c>
      <c r="F1609">
        <v>0</v>
      </c>
      <c r="G1609">
        <v>0</v>
      </c>
      <c r="H1609">
        <v>319</v>
      </c>
      <c r="I1609">
        <v>2</v>
      </c>
      <c r="J1609" t="s">
        <v>469</v>
      </c>
      <c r="L1609" t="e">
        <f t="shared" si="34"/>
        <v>#N/A</v>
      </c>
    </row>
    <row r="1610" spans="1:12">
      <c r="A1610">
        <v>1046</v>
      </c>
      <c r="B1610" t="s">
        <v>408</v>
      </c>
      <c r="C1610">
        <v>1</v>
      </c>
      <c r="D1610">
        <v>5</v>
      </c>
      <c r="E1610">
        <v>12</v>
      </c>
      <c r="F1610">
        <v>0</v>
      </c>
      <c r="G1610">
        <v>0</v>
      </c>
      <c r="H1610">
        <v>318</v>
      </c>
      <c r="I1610">
        <v>4</v>
      </c>
      <c r="J1610" t="s">
        <v>856</v>
      </c>
      <c r="L1610" t="e">
        <f t="shared" si="34"/>
        <v>#N/A</v>
      </c>
    </row>
    <row r="1611" spans="1:12">
      <c r="A1611">
        <v>6210</v>
      </c>
      <c r="B1611" t="s">
        <v>408</v>
      </c>
      <c r="C1611">
        <v>2</v>
      </c>
      <c r="D1611">
        <v>21</v>
      </c>
      <c r="E1611">
        <v>2</v>
      </c>
      <c r="F1611">
        <v>0</v>
      </c>
      <c r="G1611">
        <v>0</v>
      </c>
      <c r="H1611">
        <v>242</v>
      </c>
      <c r="I1611">
        <v>2</v>
      </c>
      <c r="J1611" t="s">
        <v>456</v>
      </c>
      <c r="L1611">
        <f t="shared" si="34"/>
        <v>13</v>
      </c>
    </row>
    <row r="1612" spans="1:12">
      <c r="A1612">
        <v>923</v>
      </c>
      <c r="B1612" t="s">
        <v>865</v>
      </c>
      <c r="C1612">
        <v>1</v>
      </c>
      <c r="D1612">
        <v>14</v>
      </c>
      <c r="E1612">
        <v>1</v>
      </c>
      <c r="F1612">
        <v>0</v>
      </c>
      <c r="G1612">
        <v>0</v>
      </c>
      <c r="H1612">
        <v>430</v>
      </c>
      <c r="I1612">
        <v>1</v>
      </c>
      <c r="J1612" t="s">
        <v>267</v>
      </c>
      <c r="L1612" t="e">
        <f t="shared" si="34"/>
        <v>#N/A</v>
      </c>
    </row>
    <row r="1613" spans="1:12">
      <c r="A1613">
        <v>5669</v>
      </c>
      <c r="B1613" t="s">
        <v>408</v>
      </c>
      <c r="C1613">
        <v>2</v>
      </c>
      <c r="D1613">
        <v>16</v>
      </c>
      <c r="E1613">
        <v>2</v>
      </c>
      <c r="F1613">
        <v>0</v>
      </c>
      <c r="G1613">
        <v>0</v>
      </c>
      <c r="H1613">
        <v>346</v>
      </c>
      <c r="I1613">
        <v>2</v>
      </c>
      <c r="J1613" t="s">
        <v>614</v>
      </c>
      <c r="L1613" t="e">
        <f t="shared" si="34"/>
        <v>#N/A</v>
      </c>
    </row>
    <row r="1614" spans="1:12">
      <c r="A1614">
        <v>1441</v>
      </c>
      <c r="B1614" t="s">
        <v>408</v>
      </c>
      <c r="C1614">
        <v>1</v>
      </c>
      <c r="D1614">
        <v>6</v>
      </c>
      <c r="E1614">
        <v>4</v>
      </c>
      <c r="F1614">
        <v>0</v>
      </c>
      <c r="G1614">
        <v>0</v>
      </c>
      <c r="H1614">
        <v>508</v>
      </c>
      <c r="I1614">
        <v>2</v>
      </c>
      <c r="J1614" t="s">
        <v>673</v>
      </c>
      <c r="L1614" t="e">
        <f t="shared" si="34"/>
        <v>#N/A</v>
      </c>
    </row>
    <row r="1615" spans="1:12">
      <c r="A1615">
        <v>2188</v>
      </c>
      <c r="B1615" t="s">
        <v>408</v>
      </c>
      <c r="C1615">
        <v>1</v>
      </c>
      <c r="D1615">
        <v>21</v>
      </c>
      <c r="E1615">
        <v>8</v>
      </c>
      <c r="F1615">
        <v>0</v>
      </c>
      <c r="G1615">
        <v>0</v>
      </c>
      <c r="H1615">
        <v>534</v>
      </c>
      <c r="I1615">
        <v>5</v>
      </c>
      <c r="J1615" t="s">
        <v>662</v>
      </c>
      <c r="L1615">
        <f t="shared" si="34"/>
        <v>52</v>
      </c>
    </row>
    <row r="1616" spans="1:12">
      <c r="A1616">
        <v>5437</v>
      </c>
      <c r="B1616" t="s">
        <v>408</v>
      </c>
      <c r="C1616">
        <v>2</v>
      </c>
      <c r="D1616">
        <v>5</v>
      </c>
      <c r="E1616">
        <v>2</v>
      </c>
      <c r="F1616">
        <v>0</v>
      </c>
      <c r="G1616">
        <v>0</v>
      </c>
      <c r="H1616">
        <v>635</v>
      </c>
      <c r="I1616">
        <v>2</v>
      </c>
      <c r="J1616" t="s">
        <v>948</v>
      </c>
      <c r="L1616" t="e">
        <f t="shared" si="34"/>
        <v>#N/A</v>
      </c>
    </row>
    <row r="1617" spans="1:12">
      <c r="A1617">
        <v>3765</v>
      </c>
      <c r="B1617" t="s">
        <v>408</v>
      </c>
      <c r="C1617">
        <v>1</v>
      </c>
      <c r="D1617">
        <v>2</v>
      </c>
      <c r="E1617">
        <v>0</v>
      </c>
      <c r="F1617">
        <v>6</v>
      </c>
      <c r="G1617">
        <v>0</v>
      </c>
      <c r="H1617">
        <v>1302</v>
      </c>
      <c r="I1617">
        <v>2</v>
      </c>
      <c r="J1617" t="s">
        <v>496</v>
      </c>
      <c r="L1617" t="e">
        <f t="shared" si="34"/>
        <v>#N/A</v>
      </c>
    </row>
    <row r="1618" spans="1:12">
      <c r="A1618">
        <v>516</v>
      </c>
      <c r="B1618" t="s">
        <v>408</v>
      </c>
      <c r="C1618">
        <v>2</v>
      </c>
      <c r="D1618">
        <v>11</v>
      </c>
      <c r="E1618">
        <v>2</v>
      </c>
      <c r="F1618">
        <v>0</v>
      </c>
      <c r="G1618">
        <v>0</v>
      </c>
      <c r="H1618">
        <v>440</v>
      </c>
      <c r="I1618">
        <v>1</v>
      </c>
      <c r="J1618" t="s">
        <v>812</v>
      </c>
      <c r="L1618">
        <f t="shared" si="34"/>
        <v>22</v>
      </c>
    </row>
    <row r="1619" spans="1:12">
      <c r="A1619">
        <v>528</v>
      </c>
      <c r="B1619" t="s">
        <v>408</v>
      </c>
      <c r="C1619">
        <v>1</v>
      </c>
      <c r="D1619">
        <v>7</v>
      </c>
      <c r="E1619">
        <v>1</v>
      </c>
      <c r="F1619">
        <v>0</v>
      </c>
      <c r="G1619">
        <v>0</v>
      </c>
      <c r="H1619">
        <v>426</v>
      </c>
      <c r="I1619">
        <v>2</v>
      </c>
      <c r="J1619" t="s">
        <v>621</v>
      </c>
      <c r="L1619" t="e">
        <f t="shared" si="34"/>
        <v>#N/A</v>
      </c>
    </row>
    <row r="1620" spans="1:12">
      <c r="A1620">
        <v>4109</v>
      </c>
      <c r="B1620" t="s">
        <v>408</v>
      </c>
      <c r="C1620">
        <v>2</v>
      </c>
      <c r="D1620">
        <v>35</v>
      </c>
      <c r="E1620">
        <v>2</v>
      </c>
      <c r="F1620">
        <v>0</v>
      </c>
      <c r="G1620">
        <v>0</v>
      </c>
      <c r="H1620">
        <v>127</v>
      </c>
      <c r="I1620">
        <v>1</v>
      </c>
      <c r="J1620" t="s">
        <v>752</v>
      </c>
      <c r="L1620">
        <f t="shared" si="34"/>
        <v>11</v>
      </c>
    </row>
    <row r="1621" spans="1:12">
      <c r="A1621">
        <v>4690</v>
      </c>
      <c r="B1621" t="s">
        <v>408</v>
      </c>
      <c r="C1621">
        <v>2</v>
      </c>
      <c r="D1621">
        <v>14</v>
      </c>
      <c r="E1621">
        <v>31</v>
      </c>
      <c r="F1621">
        <v>0</v>
      </c>
      <c r="G1621">
        <v>0</v>
      </c>
      <c r="H1621">
        <v>687</v>
      </c>
      <c r="I1621">
        <v>8</v>
      </c>
      <c r="J1621" t="s">
        <v>687</v>
      </c>
      <c r="L1621" t="e">
        <f t="shared" si="34"/>
        <v>#N/A</v>
      </c>
    </row>
    <row r="1622" spans="1:12">
      <c r="A1622">
        <v>4358</v>
      </c>
      <c r="B1622" t="s">
        <v>408</v>
      </c>
      <c r="C1622">
        <v>5</v>
      </c>
      <c r="D1622">
        <v>3</v>
      </c>
      <c r="E1622">
        <v>36</v>
      </c>
      <c r="F1622">
        <v>0</v>
      </c>
      <c r="G1622">
        <v>0</v>
      </c>
      <c r="H1622">
        <v>134</v>
      </c>
      <c r="I1622">
        <v>3</v>
      </c>
      <c r="J1622" t="s">
        <v>729</v>
      </c>
      <c r="L1622" t="e">
        <f t="shared" si="34"/>
        <v>#N/A</v>
      </c>
    </row>
    <row r="1623" spans="1:12">
      <c r="A1623">
        <v>860</v>
      </c>
      <c r="B1623" t="s">
        <v>408</v>
      </c>
      <c r="C1623">
        <v>1</v>
      </c>
      <c r="D1623">
        <v>4</v>
      </c>
      <c r="E1623">
        <v>7</v>
      </c>
      <c r="F1623">
        <v>0</v>
      </c>
      <c r="G1623">
        <v>0</v>
      </c>
      <c r="H1623">
        <v>473</v>
      </c>
      <c r="I1623">
        <v>4</v>
      </c>
      <c r="J1623" t="s">
        <v>934</v>
      </c>
      <c r="L1623" t="e">
        <f t="shared" si="34"/>
        <v>#N/A</v>
      </c>
    </row>
    <row r="1624" spans="1:12">
      <c r="A1624">
        <v>4512</v>
      </c>
      <c r="B1624" t="s">
        <v>390</v>
      </c>
      <c r="C1624">
        <v>1</v>
      </c>
      <c r="D1624">
        <v>17</v>
      </c>
      <c r="E1624">
        <v>1</v>
      </c>
      <c r="F1624">
        <v>0</v>
      </c>
      <c r="G1624">
        <v>0</v>
      </c>
      <c r="H1624">
        <v>112</v>
      </c>
      <c r="I1624">
        <v>1</v>
      </c>
      <c r="J1624" t="s">
        <v>817</v>
      </c>
      <c r="L1624" t="e">
        <f t="shared" si="34"/>
        <v>#N/A</v>
      </c>
    </row>
    <row r="1625" spans="1:12">
      <c r="A1625">
        <v>5769</v>
      </c>
      <c r="B1625" t="s">
        <v>408</v>
      </c>
      <c r="C1625">
        <v>1</v>
      </c>
      <c r="D1625">
        <v>24</v>
      </c>
      <c r="E1625">
        <v>1</v>
      </c>
      <c r="F1625">
        <v>0</v>
      </c>
      <c r="G1625">
        <v>0</v>
      </c>
      <c r="H1625">
        <v>296</v>
      </c>
      <c r="I1625">
        <v>2</v>
      </c>
      <c r="J1625" t="s">
        <v>937</v>
      </c>
      <c r="L1625" t="e">
        <f t="shared" si="34"/>
        <v>#N/A</v>
      </c>
    </row>
    <row r="1626" spans="1:12">
      <c r="A1626">
        <v>184</v>
      </c>
      <c r="B1626" t="s">
        <v>408</v>
      </c>
      <c r="C1626">
        <v>1</v>
      </c>
      <c r="D1626">
        <v>4</v>
      </c>
      <c r="E1626">
        <v>1</v>
      </c>
      <c r="F1626">
        <v>0</v>
      </c>
      <c r="G1626">
        <v>0</v>
      </c>
      <c r="H1626">
        <v>439</v>
      </c>
      <c r="I1626">
        <v>2</v>
      </c>
      <c r="J1626" t="s">
        <v>852</v>
      </c>
      <c r="L1626" t="e">
        <f t="shared" si="34"/>
        <v>#N/A</v>
      </c>
    </row>
    <row r="1627" spans="1:12">
      <c r="A1627">
        <v>4097</v>
      </c>
      <c r="B1627" t="s">
        <v>390</v>
      </c>
      <c r="C1627">
        <v>1</v>
      </c>
      <c r="D1627">
        <v>32</v>
      </c>
      <c r="E1627">
        <v>1</v>
      </c>
      <c r="F1627">
        <v>0</v>
      </c>
      <c r="G1627">
        <v>0</v>
      </c>
      <c r="H1627">
        <v>127</v>
      </c>
      <c r="I1627">
        <v>2</v>
      </c>
      <c r="J1627" t="s">
        <v>752</v>
      </c>
      <c r="L1627">
        <f t="shared" si="34"/>
        <v>11</v>
      </c>
    </row>
    <row r="1628" spans="1:12">
      <c r="A1628">
        <v>3184</v>
      </c>
      <c r="B1628" t="s">
        <v>408</v>
      </c>
      <c r="C1628">
        <v>1</v>
      </c>
      <c r="D1628">
        <v>19</v>
      </c>
      <c r="E1628">
        <v>8</v>
      </c>
      <c r="F1628">
        <v>0</v>
      </c>
      <c r="G1628">
        <v>0</v>
      </c>
      <c r="H1628">
        <v>312</v>
      </c>
      <c r="I1628">
        <v>4</v>
      </c>
      <c r="J1628" t="s">
        <v>518</v>
      </c>
      <c r="L1628" t="e">
        <f t="shared" si="34"/>
        <v>#N/A</v>
      </c>
    </row>
    <row r="1629" spans="1:12">
      <c r="A1629">
        <v>3516</v>
      </c>
      <c r="B1629" t="s">
        <v>408</v>
      </c>
      <c r="C1629">
        <v>1</v>
      </c>
      <c r="D1629">
        <v>91</v>
      </c>
      <c r="E1629">
        <v>9</v>
      </c>
      <c r="F1629">
        <v>0</v>
      </c>
      <c r="G1629">
        <v>0</v>
      </c>
      <c r="H1629">
        <v>302</v>
      </c>
      <c r="I1629">
        <v>5</v>
      </c>
      <c r="J1629" t="s">
        <v>423</v>
      </c>
      <c r="L1629">
        <f t="shared" si="34"/>
        <v>32</v>
      </c>
    </row>
    <row r="1630" spans="1:12">
      <c r="A1630">
        <v>6018</v>
      </c>
      <c r="B1630" t="s">
        <v>408</v>
      </c>
      <c r="C1630">
        <v>1</v>
      </c>
      <c r="D1630">
        <v>22</v>
      </c>
      <c r="E1630">
        <v>15</v>
      </c>
      <c r="F1630">
        <v>0</v>
      </c>
      <c r="G1630">
        <v>0</v>
      </c>
      <c r="H1630">
        <v>270</v>
      </c>
      <c r="I1630">
        <v>6</v>
      </c>
      <c r="J1630" t="s">
        <v>491</v>
      </c>
      <c r="L1630" t="e">
        <f t="shared" si="34"/>
        <v>#N/A</v>
      </c>
    </row>
    <row r="1631" spans="1:12">
      <c r="A1631">
        <v>4441</v>
      </c>
      <c r="B1631" t="s">
        <v>390</v>
      </c>
      <c r="C1631">
        <v>1</v>
      </c>
      <c r="D1631">
        <v>9</v>
      </c>
      <c r="E1631">
        <v>1</v>
      </c>
      <c r="F1631">
        <v>0</v>
      </c>
      <c r="G1631">
        <v>0</v>
      </c>
      <c r="H1631">
        <v>151</v>
      </c>
      <c r="I1631">
        <v>2</v>
      </c>
      <c r="J1631" t="s">
        <v>863</v>
      </c>
      <c r="L1631">
        <f t="shared" si="34"/>
        <v>12</v>
      </c>
    </row>
    <row r="1632" spans="1:12">
      <c r="A1632">
        <v>267</v>
      </c>
      <c r="B1632" t="s">
        <v>865</v>
      </c>
      <c r="C1632">
        <v>1</v>
      </c>
      <c r="D1632">
        <v>17</v>
      </c>
      <c r="E1632">
        <v>3</v>
      </c>
      <c r="F1632">
        <v>0</v>
      </c>
      <c r="G1632">
        <v>0</v>
      </c>
      <c r="H1632">
        <v>480</v>
      </c>
      <c r="I1632">
        <v>4</v>
      </c>
      <c r="J1632" t="s">
        <v>560</v>
      </c>
      <c r="L1632">
        <f t="shared" si="34"/>
        <v>22</v>
      </c>
    </row>
    <row r="1633" spans="1:12">
      <c r="A1633">
        <v>2437</v>
      </c>
      <c r="B1633" t="s">
        <v>408</v>
      </c>
      <c r="C1633">
        <v>1</v>
      </c>
      <c r="D1633">
        <v>11</v>
      </c>
      <c r="E1633">
        <v>1</v>
      </c>
      <c r="F1633">
        <v>0</v>
      </c>
      <c r="G1633">
        <v>0</v>
      </c>
      <c r="H1633">
        <v>588</v>
      </c>
      <c r="I1633">
        <v>1</v>
      </c>
      <c r="J1633" t="s">
        <v>913</v>
      </c>
      <c r="L1633" t="e">
        <f t="shared" si="34"/>
        <v>#N/A</v>
      </c>
    </row>
    <row r="1634" spans="1:12">
      <c r="A1634">
        <v>113</v>
      </c>
      <c r="B1634" t="s">
        <v>408</v>
      </c>
      <c r="C1634">
        <v>2</v>
      </c>
      <c r="D1634">
        <v>2</v>
      </c>
      <c r="E1634">
        <v>2</v>
      </c>
      <c r="F1634">
        <v>0</v>
      </c>
      <c r="G1634">
        <v>0</v>
      </c>
      <c r="H1634">
        <v>426</v>
      </c>
      <c r="I1634">
        <v>1</v>
      </c>
      <c r="J1634" t="s">
        <v>621</v>
      </c>
      <c r="L1634" t="e">
        <f t="shared" si="34"/>
        <v>#N/A</v>
      </c>
    </row>
    <row r="1635" spans="1:12">
      <c r="A1635">
        <v>1109</v>
      </c>
      <c r="B1635" t="s">
        <v>408</v>
      </c>
      <c r="C1635">
        <v>1</v>
      </c>
      <c r="D1635">
        <v>31</v>
      </c>
      <c r="E1635">
        <v>1</v>
      </c>
      <c r="F1635">
        <v>0</v>
      </c>
      <c r="G1635">
        <v>0</v>
      </c>
      <c r="H1635">
        <v>313</v>
      </c>
      <c r="I1635">
        <v>1</v>
      </c>
      <c r="J1635" t="s">
        <v>407</v>
      </c>
      <c r="L1635">
        <f t="shared" si="34"/>
        <v>33</v>
      </c>
    </row>
    <row r="1636" spans="1:12">
      <c r="A1636">
        <v>5686</v>
      </c>
      <c r="B1636" t="s">
        <v>412</v>
      </c>
      <c r="C1636">
        <v>1</v>
      </c>
      <c r="D1636">
        <v>38</v>
      </c>
      <c r="E1636">
        <v>1</v>
      </c>
      <c r="F1636">
        <v>0</v>
      </c>
      <c r="G1636">
        <v>0</v>
      </c>
      <c r="H1636">
        <v>313</v>
      </c>
      <c r="I1636">
        <v>2</v>
      </c>
      <c r="J1636" t="s">
        <v>407</v>
      </c>
      <c r="L1636">
        <f t="shared" si="34"/>
        <v>33</v>
      </c>
    </row>
    <row r="1637" spans="1:12">
      <c r="A1637">
        <v>4844</v>
      </c>
      <c r="B1637" t="s">
        <v>408</v>
      </c>
      <c r="C1637">
        <v>2</v>
      </c>
      <c r="D1637">
        <v>19</v>
      </c>
      <c r="E1637">
        <v>2</v>
      </c>
      <c r="F1637">
        <v>0</v>
      </c>
      <c r="G1637">
        <v>0</v>
      </c>
      <c r="H1637">
        <v>411</v>
      </c>
      <c r="I1637">
        <v>2</v>
      </c>
      <c r="J1637" t="s">
        <v>869</v>
      </c>
      <c r="L1637" t="e">
        <f t="shared" si="34"/>
        <v>#N/A</v>
      </c>
    </row>
    <row r="1638" spans="1:12">
      <c r="A1638">
        <v>1856</v>
      </c>
      <c r="B1638" t="s">
        <v>408</v>
      </c>
      <c r="C1638">
        <v>1</v>
      </c>
      <c r="D1638">
        <v>42</v>
      </c>
      <c r="E1638">
        <v>1</v>
      </c>
      <c r="F1638">
        <v>0</v>
      </c>
      <c r="G1638">
        <v>0</v>
      </c>
      <c r="H1638">
        <v>340</v>
      </c>
      <c r="I1638">
        <v>1</v>
      </c>
      <c r="J1638" t="s">
        <v>451</v>
      </c>
      <c r="L1638">
        <f t="shared" si="34"/>
        <v>31</v>
      </c>
    </row>
    <row r="1639" spans="1:12">
      <c r="A1639">
        <v>2769</v>
      </c>
      <c r="B1639" t="s">
        <v>408</v>
      </c>
      <c r="C1639">
        <v>1</v>
      </c>
      <c r="D1639">
        <v>11</v>
      </c>
      <c r="E1639">
        <v>1</v>
      </c>
      <c r="F1639">
        <v>0</v>
      </c>
      <c r="G1639">
        <v>0</v>
      </c>
      <c r="H1639">
        <v>589</v>
      </c>
      <c r="I1639">
        <v>2</v>
      </c>
      <c r="J1639" t="s">
        <v>996</v>
      </c>
      <c r="L1639" t="e">
        <f t="shared" si="34"/>
        <v>#N/A</v>
      </c>
    </row>
    <row r="1640" spans="1:12">
      <c r="A1640">
        <v>5082</v>
      </c>
      <c r="B1640" t="s">
        <v>408</v>
      </c>
      <c r="C1640">
        <v>1</v>
      </c>
      <c r="D1640">
        <v>31</v>
      </c>
      <c r="E1640">
        <v>15</v>
      </c>
      <c r="F1640">
        <v>0</v>
      </c>
      <c r="G1640">
        <v>0</v>
      </c>
      <c r="H1640">
        <v>535</v>
      </c>
      <c r="I1640">
        <v>6</v>
      </c>
      <c r="J1640" t="s">
        <v>514</v>
      </c>
      <c r="L1640">
        <f t="shared" si="34"/>
        <v>45</v>
      </c>
    </row>
    <row r="1641" spans="1:12">
      <c r="A1641">
        <v>3871</v>
      </c>
      <c r="B1641" t="s">
        <v>408</v>
      </c>
      <c r="C1641">
        <v>1</v>
      </c>
      <c r="D1641">
        <v>8</v>
      </c>
      <c r="E1641">
        <v>1</v>
      </c>
      <c r="F1641">
        <v>0</v>
      </c>
      <c r="G1641">
        <v>0</v>
      </c>
      <c r="H1641">
        <v>103</v>
      </c>
      <c r="I1641">
        <v>2</v>
      </c>
      <c r="J1641" t="s">
        <v>811</v>
      </c>
      <c r="L1641" t="e">
        <f t="shared" si="34"/>
        <v>#N/A</v>
      </c>
    </row>
    <row r="1642" spans="1:12">
      <c r="A1642">
        <v>3422</v>
      </c>
      <c r="B1642" t="s">
        <v>408</v>
      </c>
      <c r="C1642">
        <v>2</v>
      </c>
      <c r="D1642">
        <v>2</v>
      </c>
      <c r="E1642">
        <v>32</v>
      </c>
      <c r="F1642">
        <v>0</v>
      </c>
      <c r="G1642">
        <v>0</v>
      </c>
      <c r="H1642">
        <v>535</v>
      </c>
      <c r="I1642">
        <v>5</v>
      </c>
      <c r="J1642" t="s">
        <v>514</v>
      </c>
      <c r="L1642">
        <f t="shared" si="34"/>
        <v>45</v>
      </c>
    </row>
    <row r="1643" spans="1:12">
      <c r="A1643">
        <v>2875</v>
      </c>
      <c r="B1643" t="s">
        <v>408</v>
      </c>
      <c r="C1643">
        <v>2</v>
      </c>
      <c r="D1643">
        <v>128</v>
      </c>
      <c r="E1643">
        <v>0</v>
      </c>
      <c r="F1643">
        <v>3</v>
      </c>
      <c r="G1643">
        <v>0</v>
      </c>
      <c r="H1643">
        <v>523</v>
      </c>
      <c r="I1643">
        <v>1</v>
      </c>
      <c r="J1643" t="s">
        <v>428</v>
      </c>
      <c r="L1643">
        <f t="shared" si="34"/>
        <v>33</v>
      </c>
    </row>
    <row r="1644" spans="1:12">
      <c r="A1644">
        <v>3410</v>
      </c>
      <c r="B1644" t="s">
        <v>408</v>
      </c>
      <c r="C1644">
        <v>1</v>
      </c>
      <c r="D1644">
        <v>7</v>
      </c>
      <c r="E1644">
        <v>10</v>
      </c>
      <c r="F1644">
        <v>0</v>
      </c>
      <c r="G1644">
        <v>0</v>
      </c>
      <c r="H1644">
        <v>316</v>
      </c>
      <c r="I1644">
        <v>5</v>
      </c>
      <c r="J1644" t="s">
        <v>467</v>
      </c>
      <c r="L1644">
        <f t="shared" si="34"/>
        <v>51</v>
      </c>
    </row>
    <row r="1645" spans="1:12">
      <c r="A1645">
        <v>1547</v>
      </c>
      <c r="B1645" t="s">
        <v>408</v>
      </c>
      <c r="C1645">
        <v>2</v>
      </c>
      <c r="D1645">
        <v>4</v>
      </c>
      <c r="E1645">
        <v>2</v>
      </c>
      <c r="F1645">
        <v>0</v>
      </c>
      <c r="G1645">
        <v>0</v>
      </c>
      <c r="H1645">
        <v>438</v>
      </c>
      <c r="I1645">
        <v>1</v>
      </c>
      <c r="J1645" t="s">
        <v>703</v>
      </c>
      <c r="L1645">
        <f t="shared" si="34"/>
        <v>21</v>
      </c>
    </row>
    <row r="1646" spans="1:12">
      <c r="A1646">
        <v>4203</v>
      </c>
      <c r="B1646" t="s">
        <v>408</v>
      </c>
      <c r="C1646">
        <v>1</v>
      </c>
      <c r="D1646">
        <v>12</v>
      </c>
      <c r="E1646">
        <v>1</v>
      </c>
      <c r="F1646">
        <v>0</v>
      </c>
      <c r="G1646">
        <v>0</v>
      </c>
      <c r="H1646">
        <v>120</v>
      </c>
      <c r="I1646">
        <v>1</v>
      </c>
      <c r="J1646" t="s">
        <v>930</v>
      </c>
      <c r="L1646" t="e">
        <f t="shared" si="34"/>
        <v>#N/A</v>
      </c>
    </row>
    <row r="1647" spans="1:12">
      <c r="A1647">
        <v>4750</v>
      </c>
      <c r="B1647" t="s">
        <v>408</v>
      </c>
      <c r="C1647">
        <v>1</v>
      </c>
      <c r="D1647">
        <v>16</v>
      </c>
      <c r="E1647">
        <v>20</v>
      </c>
      <c r="F1647">
        <v>0</v>
      </c>
      <c r="G1647">
        <v>0</v>
      </c>
      <c r="H1647">
        <v>665</v>
      </c>
      <c r="I1647">
        <v>9</v>
      </c>
      <c r="J1647" t="s">
        <v>668</v>
      </c>
      <c r="L1647" t="e">
        <f t="shared" si="34"/>
        <v>#N/A</v>
      </c>
    </row>
    <row r="1648" spans="1:12">
      <c r="A1648">
        <v>871</v>
      </c>
      <c r="B1648" t="s">
        <v>408</v>
      </c>
      <c r="C1648">
        <v>1</v>
      </c>
      <c r="D1648">
        <v>2</v>
      </c>
      <c r="E1648">
        <v>9</v>
      </c>
      <c r="F1648">
        <v>0</v>
      </c>
      <c r="G1648">
        <v>0</v>
      </c>
      <c r="H1648">
        <v>471</v>
      </c>
      <c r="I1648">
        <v>4</v>
      </c>
      <c r="J1648" t="s">
        <v>991</v>
      </c>
      <c r="L1648" t="e">
        <f t="shared" si="34"/>
        <v>#N/A</v>
      </c>
    </row>
    <row r="1649" spans="1:12">
      <c r="A1649">
        <v>754</v>
      </c>
      <c r="B1649" t="s">
        <v>408</v>
      </c>
      <c r="C1649">
        <v>1</v>
      </c>
      <c r="D1649">
        <v>27</v>
      </c>
      <c r="E1649">
        <v>1</v>
      </c>
      <c r="F1649">
        <v>0</v>
      </c>
      <c r="G1649">
        <v>0</v>
      </c>
      <c r="H1649">
        <v>418</v>
      </c>
      <c r="I1649">
        <v>1</v>
      </c>
      <c r="J1649" t="s">
        <v>659</v>
      </c>
      <c r="L1649" t="e">
        <f t="shared" si="34"/>
        <v>#N/A</v>
      </c>
    </row>
    <row r="1650" spans="1:12">
      <c r="A1650">
        <v>6410</v>
      </c>
      <c r="B1650" t="s">
        <v>412</v>
      </c>
      <c r="C1650">
        <v>1</v>
      </c>
      <c r="D1650">
        <v>8</v>
      </c>
      <c r="E1650">
        <v>1</v>
      </c>
      <c r="F1650">
        <v>0</v>
      </c>
      <c r="G1650">
        <v>0</v>
      </c>
      <c r="H1650">
        <v>402</v>
      </c>
      <c r="I1650">
        <v>1</v>
      </c>
      <c r="J1650" t="s">
        <v>541</v>
      </c>
      <c r="L1650">
        <f t="shared" si="34"/>
        <v>21</v>
      </c>
    </row>
    <row r="1651" spans="1:12">
      <c r="A1651">
        <v>6373</v>
      </c>
      <c r="B1651" t="s">
        <v>412</v>
      </c>
      <c r="C1651">
        <v>3</v>
      </c>
      <c r="D1651">
        <v>10</v>
      </c>
      <c r="E1651">
        <v>3</v>
      </c>
      <c r="F1651">
        <v>0</v>
      </c>
      <c r="G1651">
        <v>0</v>
      </c>
      <c r="H1651">
        <v>438</v>
      </c>
      <c r="I1651">
        <v>1</v>
      </c>
      <c r="J1651" t="s">
        <v>703</v>
      </c>
      <c r="L1651">
        <f t="shared" si="34"/>
        <v>21</v>
      </c>
    </row>
    <row r="1652" spans="1:12">
      <c r="A1652">
        <v>5377</v>
      </c>
      <c r="B1652" t="s">
        <v>408</v>
      </c>
      <c r="C1652">
        <v>1</v>
      </c>
      <c r="D1652">
        <v>30</v>
      </c>
      <c r="E1652">
        <v>1</v>
      </c>
      <c r="F1652">
        <v>0</v>
      </c>
      <c r="G1652">
        <v>0</v>
      </c>
      <c r="H1652">
        <v>621</v>
      </c>
      <c r="I1652">
        <v>2</v>
      </c>
      <c r="J1652" t="s">
        <v>861</v>
      </c>
      <c r="L1652">
        <f t="shared" si="34"/>
        <v>56</v>
      </c>
    </row>
    <row r="1653" spans="1:12">
      <c r="A1653">
        <v>1215</v>
      </c>
      <c r="B1653" t="s">
        <v>408</v>
      </c>
      <c r="C1653">
        <v>2</v>
      </c>
      <c r="D1653">
        <v>15</v>
      </c>
      <c r="E1653">
        <v>22</v>
      </c>
      <c r="F1653">
        <v>1</v>
      </c>
      <c r="G1653">
        <v>0</v>
      </c>
      <c r="H1653">
        <v>318</v>
      </c>
      <c r="I1653">
        <v>6</v>
      </c>
      <c r="J1653" t="s">
        <v>856</v>
      </c>
      <c r="L1653" t="e">
        <f t="shared" si="34"/>
        <v>#N/A</v>
      </c>
    </row>
    <row r="1654" spans="1:12">
      <c r="A1654">
        <v>2543</v>
      </c>
      <c r="B1654" t="s">
        <v>408</v>
      </c>
      <c r="C1654">
        <v>1</v>
      </c>
      <c r="D1654">
        <v>15</v>
      </c>
      <c r="E1654">
        <v>1</v>
      </c>
      <c r="F1654">
        <v>0</v>
      </c>
      <c r="G1654">
        <v>0</v>
      </c>
      <c r="H1654">
        <v>354</v>
      </c>
      <c r="I1654">
        <v>2</v>
      </c>
      <c r="J1654" t="s">
        <v>893</v>
      </c>
      <c r="L1654" t="e">
        <f t="shared" si="34"/>
        <v>#N/A</v>
      </c>
    </row>
    <row r="1655" spans="1:12">
      <c r="A1655">
        <v>3078</v>
      </c>
      <c r="B1655" t="s">
        <v>408</v>
      </c>
      <c r="C1655">
        <v>1</v>
      </c>
      <c r="D1655">
        <v>14</v>
      </c>
      <c r="E1655">
        <v>4</v>
      </c>
      <c r="F1655">
        <v>0</v>
      </c>
      <c r="G1655">
        <v>0</v>
      </c>
      <c r="H1655">
        <v>375</v>
      </c>
      <c r="I1655">
        <v>2</v>
      </c>
      <c r="J1655" t="s">
        <v>721</v>
      </c>
      <c r="L1655" t="e">
        <f t="shared" si="34"/>
        <v>#N/A</v>
      </c>
    </row>
    <row r="1656" spans="1:12">
      <c r="A1656">
        <v>6078</v>
      </c>
      <c r="B1656" t="s">
        <v>408</v>
      </c>
      <c r="C1656">
        <v>3</v>
      </c>
      <c r="D1656">
        <v>21</v>
      </c>
      <c r="E1656">
        <v>3</v>
      </c>
      <c r="F1656">
        <v>0</v>
      </c>
      <c r="G1656">
        <v>0</v>
      </c>
      <c r="H1656">
        <v>232</v>
      </c>
      <c r="I1656">
        <v>2</v>
      </c>
      <c r="J1656" t="s">
        <v>896</v>
      </c>
      <c r="L1656">
        <f t="shared" si="34"/>
        <v>13</v>
      </c>
    </row>
    <row r="1657" spans="1:12">
      <c r="A1657">
        <v>1750</v>
      </c>
      <c r="B1657" t="s">
        <v>408</v>
      </c>
      <c r="C1657">
        <v>1</v>
      </c>
      <c r="D1657">
        <v>2</v>
      </c>
      <c r="E1657">
        <v>2</v>
      </c>
      <c r="F1657">
        <v>0</v>
      </c>
      <c r="G1657">
        <v>0</v>
      </c>
      <c r="H1657">
        <v>464</v>
      </c>
      <c r="I1657">
        <v>2</v>
      </c>
      <c r="J1657" t="s">
        <v>754</v>
      </c>
      <c r="L1657" t="e">
        <f t="shared" si="34"/>
        <v>#N/A</v>
      </c>
    </row>
    <row r="1658" spans="1:12">
      <c r="A1658">
        <v>3754</v>
      </c>
      <c r="B1658" t="s">
        <v>408</v>
      </c>
      <c r="C1658">
        <v>1</v>
      </c>
      <c r="D1658">
        <v>8</v>
      </c>
      <c r="E1658">
        <v>0</v>
      </c>
      <c r="F1658">
        <v>1</v>
      </c>
      <c r="G1658">
        <v>0</v>
      </c>
      <c r="H1658">
        <v>206</v>
      </c>
      <c r="I1658">
        <v>1</v>
      </c>
      <c r="J1658" t="s">
        <v>490</v>
      </c>
      <c r="L1658" t="e">
        <f t="shared" si="34"/>
        <v>#N/A</v>
      </c>
    </row>
    <row r="1659" spans="1:12">
      <c r="A1659">
        <v>422</v>
      </c>
      <c r="B1659" t="s">
        <v>408</v>
      </c>
      <c r="C1659">
        <v>1</v>
      </c>
      <c r="D1659">
        <v>20</v>
      </c>
      <c r="E1659">
        <v>9</v>
      </c>
      <c r="F1659">
        <v>0</v>
      </c>
      <c r="G1659">
        <v>0</v>
      </c>
      <c r="H1659">
        <v>552</v>
      </c>
      <c r="I1659">
        <v>7</v>
      </c>
      <c r="J1659" t="s">
        <v>566</v>
      </c>
      <c r="L1659">
        <f t="shared" si="34"/>
        <v>34</v>
      </c>
    </row>
    <row r="1660" spans="1:12">
      <c r="A1660">
        <v>2082</v>
      </c>
      <c r="B1660" t="s">
        <v>408</v>
      </c>
      <c r="C1660">
        <v>3</v>
      </c>
      <c r="D1660">
        <v>30</v>
      </c>
      <c r="E1660">
        <v>9</v>
      </c>
      <c r="F1660">
        <v>4</v>
      </c>
      <c r="G1660">
        <v>0</v>
      </c>
      <c r="H1660">
        <v>527</v>
      </c>
      <c r="I1660">
        <v>4</v>
      </c>
      <c r="J1660" t="s">
        <v>646</v>
      </c>
      <c r="L1660" t="e">
        <f t="shared" si="34"/>
        <v>#N/A</v>
      </c>
    </row>
    <row r="1661" spans="1:12">
      <c r="A1661">
        <v>1203</v>
      </c>
      <c r="B1661" t="s">
        <v>408</v>
      </c>
      <c r="C1661">
        <v>1</v>
      </c>
      <c r="D1661">
        <v>7</v>
      </c>
      <c r="E1661">
        <v>1</v>
      </c>
      <c r="F1661">
        <v>0</v>
      </c>
      <c r="G1661">
        <v>0</v>
      </c>
      <c r="H1661">
        <v>319</v>
      </c>
      <c r="I1661">
        <v>2</v>
      </c>
      <c r="J1661" t="s">
        <v>469</v>
      </c>
      <c r="L1661" t="e">
        <f t="shared" si="34"/>
        <v>#N/A</v>
      </c>
    </row>
    <row r="1662" spans="1:12">
      <c r="A1662">
        <v>2234</v>
      </c>
      <c r="B1662" t="s">
        <v>408</v>
      </c>
      <c r="C1662">
        <v>3</v>
      </c>
      <c r="D1662">
        <v>15</v>
      </c>
      <c r="E1662">
        <v>18</v>
      </c>
      <c r="F1662">
        <v>1</v>
      </c>
      <c r="G1662">
        <v>0</v>
      </c>
      <c r="H1662">
        <v>503</v>
      </c>
      <c r="I1662">
        <v>6</v>
      </c>
      <c r="J1662" t="s">
        <v>719</v>
      </c>
      <c r="L1662" t="e">
        <f t="shared" si="34"/>
        <v>#N/A</v>
      </c>
    </row>
    <row r="1663" spans="1:12">
      <c r="A1663">
        <v>562</v>
      </c>
      <c r="B1663" t="s">
        <v>408</v>
      </c>
      <c r="C1663">
        <v>1</v>
      </c>
      <c r="D1663">
        <v>7</v>
      </c>
      <c r="E1663">
        <v>12</v>
      </c>
      <c r="F1663">
        <v>0</v>
      </c>
      <c r="G1663">
        <v>0</v>
      </c>
      <c r="H1663">
        <v>544</v>
      </c>
      <c r="I1663">
        <v>4</v>
      </c>
      <c r="J1663" t="s">
        <v>868</v>
      </c>
      <c r="L1663" t="e">
        <f t="shared" si="34"/>
        <v>#N/A</v>
      </c>
    </row>
    <row r="1664" spans="1:12">
      <c r="A1664">
        <v>1309</v>
      </c>
      <c r="B1664" t="s">
        <v>408</v>
      </c>
      <c r="C1664">
        <v>1</v>
      </c>
      <c r="D1664">
        <v>5</v>
      </c>
      <c r="E1664">
        <v>13</v>
      </c>
      <c r="F1664">
        <v>0</v>
      </c>
      <c r="G1664">
        <v>0</v>
      </c>
      <c r="H1664">
        <v>533</v>
      </c>
      <c r="I1664">
        <v>4</v>
      </c>
      <c r="J1664" t="s">
        <v>637</v>
      </c>
      <c r="L1664">
        <f t="shared" si="34"/>
        <v>35</v>
      </c>
    </row>
    <row r="1665" spans="1:12">
      <c r="A1665">
        <v>1395</v>
      </c>
      <c r="B1665" t="s">
        <v>408</v>
      </c>
      <c r="C1665">
        <v>2</v>
      </c>
      <c r="D1665">
        <v>7</v>
      </c>
      <c r="E1665">
        <v>18</v>
      </c>
      <c r="F1665">
        <v>0</v>
      </c>
      <c r="G1665">
        <v>0</v>
      </c>
      <c r="H1665">
        <v>525</v>
      </c>
      <c r="I1665">
        <v>7</v>
      </c>
      <c r="J1665" t="s">
        <v>1019</v>
      </c>
      <c r="L1665">
        <f t="shared" si="34"/>
        <v>37</v>
      </c>
    </row>
    <row r="1666" spans="1:12">
      <c r="A1666">
        <v>2984</v>
      </c>
      <c r="B1666" t="s">
        <v>408</v>
      </c>
      <c r="C1666">
        <v>1</v>
      </c>
      <c r="D1666">
        <v>6</v>
      </c>
      <c r="E1666">
        <v>10</v>
      </c>
      <c r="F1666">
        <v>0</v>
      </c>
      <c r="G1666">
        <v>0</v>
      </c>
      <c r="H1666">
        <v>578</v>
      </c>
      <c r="I1666">
        <v>6</v>
      </c>
      <c r="J1666" t="s">
        <v>992</v>
      </c>
      <c r="L1666" t="e">
        <f t="shared" si="34"/>
        <v>#N/A</v>
      </c>
    </row>
    <row r="1667" spans="1:12">
      <c r="A1667">
        <v>6218</v>
      </c>
      <c r="B1667" t="s">
        <v>408</v>
      </c>
      <c r="C1667">
        <v>1</v>
      </c>
      <c r="D1667">
        <v>40</v>
      </c>
      <c r="E1667">
        <v>21</v>
      </c>
      <c r="F1667">
        <v>0</v>
      </c>
      <c r="G1667">
        <v>0</v>
      </c>
      <c r="H1667">
        <v>533</v>
      </c>
      <c r="I1667">
        <v>6</v>
      </c>
      <c r="J1667" t="s">
        <v>637</v>
      </c>
      <c r="L1667">
        <f t="shared" si="34"/>
        <v>35</v>
      </c>
    </row>
    <row r="1668" spans="1:12">
      <c r="A1668">
        <v>230</v>
      </c>
      <c r="B1668" t="s">
        <v>408</v>
      </c>
      <c r="C1668">
        <v>2</v>
      </c>
      <c r="D1668">
        <v>4</v>
      </c>
      <c r="E1668">
        <v>2</v>
      </c>
      <c r="F1668">
        <v>0</v>
      </c>
      <c r="G1668">
        <v>0</v>
      </c>
      <c r="H1668">
        <v>447</v>
      </c>
      <c r="I1668">
        <v>1</v>
      </c>
      <c r="J1668" t="s">
        <v>416</v>
      </c>
      <c r="L1668" t="e">
        <f t="shared" ref="L1668:L1731" si="35">VLOOKUP($J1668,$AA$3:$AB$127,2,FALSE)</f>
        <v>#N/A</v>
      </c>
    </row>
    <row r="1669" spans="1:12">
      <c r="A1669">
        <v>5886</v>
      </c>
      <c r="B1669" t="s">
        <v>408</v>
      </c>
      <c r="C1669">
        <v>1</v>
      </c>
      <c r="D1669">
        <v>17</v>
      </c>
      <c r="E1669">
        <v>1</v>
      </c>
      <c r="F1669">
        <v>0</v>
      </c>
      <c r="G1669">
        <v>0</v>
      </c>
      <c r="H1669">
        <v>219</v>
      </c>
      <c r="I1669">
        <v>2</v>
      </c>
      <c r="J1669" t="s">
        <v>966</v>
      </c>
      <c r="L1669" t="e">
        <f t="shared" si="35"/>
        <v>#N/A</v>
      </c>
    </row>
    <row r="1670" spans="1:12">
      <c r="A1670">
        <v>4644</v>
      </c>
      <c r="B1670" t="s">
        <v>408</v>
      </c>
      <c r="C1670">
        <v>1</v>
      </c>
      <c r="D1670">
        <v>9</v>
      </c>
      <c r="E1670">
        <v>24</v>
      </c>
      <c r="F1670">
        <v>0</v>
      </c>
      <c r="G1670">
        <v>0</v>
      </c>
      <c r="H1670">
        <v>668</v>
      </c>
      <c r="I1670">
        <v>9</v>
      </c>
      <c r="J1670" t="s">
        <v>696</v>
      </c>
      <c r="L1670" t="e">
        <f t="shared" si="35"/>
        <v>#N/A</v>
      </c>
    </row>
    <row r="1671" spans="1:12">
      <c r="A1671">
        <v>5972</v>
      </c>
      <c r="B1671" t="s">
        <v>408</v>
      </c>
      <c r="C1671">
        <v>5</v>
      </c>
      <c r="D1671">
        <v>12</v>
      </c>
      <c r="E1671">
        <v>30</v>
      </c>
      <c r="F1671">
        <v>0</v>
      </c>
      <c r="G1671">
        <v>0</v>
      </c>
      <c r="H1671">
        <v>135</v>
      </c>
      <c r="I1671">
        <v>4</v>
      </c>
      <c r="J1671" t="s">
        <v>663</v>
      </c>
      <c r="L1671" t="e">
        <f t="shared" si="35"/>
        <v>#N/A</v>
      </c>
    </row>
    <row r="1672" spans="1:12">
      <c r="A1672">
        <v>4890</v>
      </c>
      <c r="B1672" t="s">
        <v>408</v>
      </c>
      <c r="C1672">
        <v>2</v>
      </c>
      <c r="D1672">
        <v>1</v>
      </c>
      <c r="E1672">
        <v>2</v>
      </c>
      <c r="F1672">
        <v>0</v>
      </c>
      <c r="G1672">
        <v>0</v>
      </c>
      <c r="H1672">
        <v>479</v>
      </c>
      <c r="I1672">
        <v>2</v>
      </c>
      <c r="J1672" t="s">
        <v>981</v>
      </c>
      <c r="L1672" t="e">
        <f t="shared" si="35"/>
        <v>#N/A</v>
      </c>
    </row>
    <row r="1673" spans="1:12">
      <c r="A1673">
        <v>1641</v>
      </c>
      <c r="B1673" t="s">
        <v>408</v>
      </c>
      <c r="C1673">
        <v>1</v>
      </c>
      <c r="D1673">
        <v>5</v>
      </c>
      <c r="E1673">
        <v>1</v>
      </c>
      <c r="F1673">
        <v>0</v>
      </c>
      <c r="G1673">
        <v>0</v>
      </c>
      <c r="H1673">
        <v>295</v>
      </c>
      <c r="I1673">
        <v>1</v>
      </c>
      <c r="J1673" t="s">
        <v>889</v>
      </c>
      <c r="L1673" t="e">
        <f t="shared" si="35"/>
        <v>#N/A</v>
      </c>
    </row>
    <row r="1674" spans="1:12">
      <c r="A1674">
        <v>4312</v>
      </c>
      <c r="B1674" t="s">
        <v>408</v>
      </c>
      <c r="C1674">
        <v>2</v>
      </c>
      <c r="D1674">
        <v>4</v>
      </c>
      <c r="E1674">
        <v>2</v>
      </c>
      <c r="F1674">
        <v>0</v>
      </c>
      <c r="G1674">
        <v>0</v>
      </c>
      <c r="H1674">
        <v>122</v>
      </c>
      <c r="I1674">
        <v>1</v>
      </c>
      <c r="J1674" t="s">
        <v>962</v>
      </c>
      <c r="L1674" t="e">
        <f t="shared" si="35"/>
        <v>#N/A</v>
      </c>
    </row>
    <row r="1675" spans="1:12">
      <c r="A1675">
        <v>1558</v>
      </c>
      <c r="B1675" t="s">
        <v>408</v>
      </c>
      <c r="C1675">
        <v>1</v>
      </c>
      <c r="D1675">
        <v>2</v>
      </c>
      <c r="E1675">
        <v>1</v>
      </c>
      <c r="F1675">
        <v>0</v>
      </c>
      <c r="G1675">
        <v>0</v>
      </c>
      <c r="H1675">
        <v>445</v>
      </c>
      <c r="I1675">
        <v>1</v>
      </c>
      <c r="J1675" t="s">
        <v>266</v>
      </c>
      <c r="L1675" t="e">
        <f t="shared" si="35"/>
        <v>#N/A</v>
      </c>
    </row>
    <row r="1676" spans="1:12">
      <c r="A1676">
        <v>3067</v>
      </c>
      <c r="B1676" t="s">
        <v>408</v>
      </c>
      <c r="C1676">
        <v>1</v>
      </c>
      <c r="D1676">
        <v>2</v>
      </c>
      <c r="E1676">
        <v>6</v>
      </c>
      <c r="F1676">
        <v>0</v>
      </c>
      <c r="G1676">
        <v>0</v>
      </c>
      <c r="H1676">
        <v>264</v>
      </c>
      <c r="I1676">
        <v>5</v>
      </c>
      <c r="J1676" t="s">
        <v>1010</v>
      </c>
      <c r="L1676" t="e">
        <f t="shared" si="35"/>
        <v>#N/A</v>
      </c>
    </row>
    <row r="1677" spans="1:12">
      <c r="A1677">
        <v>4558</v>
      </c>
      <c r="B1677" t="s">
        <v>408</v>
      </c>
      <c r="C1677">
        <v>6</v>
      </c>
      <c r="D1677">
        <v>11</v>
      </c>
      <c r="E1677">
        <v>6</v>
      </c>
      <c r="F1677">
        <v>0</v>
      </c>
      <c r="G1677">
        <v>0</v>
      </c>
      <c r="H1677">
        <v>133</v>
      </c>
      <c r="I1677">
        <v>2</v>
      </c>
      <c r="J1677" t="s">
        <v>877</v>
      </c>
      <c r="L1677">
        <f t="shared" si="35"/>
        <v>12</v>
      </c>
    </row>
    <row r="1678" spans="1:12">
      <c r="A1678">
        <v>1902</v>
      </c>
      <c r="B1678" t="s">
        <v>408</v>
      </c>
      <c r="C1678">
        <v>1</v>
      </c>
      <c r="D1678">
        <v>6</v>
      </c>
      <c r="E1678">
        <v>28</v>
      </c>
      <c r="F1678">
        <v>0</v>
      </c>
      <c r="G1678">
        <v>0</v>
      </c>
      <c r="H1678">
        <v>395</v>
      </c>
      <c r="I1678">
        <v>8</v>
      </c>
      <c r="J1678" t="s">
        <v>920</v>
      </c>
      <c r="L1678" t="e">
        <f t="shared" si="35"/>
        <v>#N/A</v>
      </c>
    </row>
    <row r="1679" spans="1:12">
      <c r="A1679">
        <v>4063</v>
      </c>
      <c r="B1679" t="s">
        <v>408</v>
      </c>
      <c r="C1679">
        <v>1</v>
      </c>
      <c r="D1679">
        <v>10</v>
      </c>
      <c r="E1679">
        <v>6</v>
      </c>
      <c r="F1679">
        <v>0</v>
      </c>
      <c r="G1679">
        <v>0</v>
      </c>
      <c r="H1679">
        <v>276</v>
      </c>
      <c r="I1679">
        <v>4</v>
      </c>
      <c r="J1679" t="s">
        <v>945</v>
      </c>
      <c r="L1679" t="e">
        <f t="shared" si="35"/>
        <v>#N/A</v>
      </c>
    </row>
    <row r="1680" spans="1:12">
      <c r="A1680">
        <v>4395</v>
      </c>
      <c r="B1680" t="s">
        <v>408</v>
      </c>
      <c r="C1680">
        <v>1</v>
      </c>
      <c r="D1680">
        <v>9</v>
      </c>
      <c r="E1680">
        <v>6</v>
      </c>
      <c r="F1680">
        <v>0</v>
      </c>
      <c r="G1680">
        <v>0</v>
      </c>
      <c r="H1680">
        <v>256</v>
      </c>
      <c r="I1680">
        <v>3</v>
      </c>
      <c r="J1680" t="s">
        <v>437</v>
      </c>
      <c r="L1680" t="e">
        <f t="shared" si="35"/>
        <v>#N/A</v>
      </c>
    </row>
    <row r="1681" spans="1:12">
      <c r="A1681">
        <v>6316</v>
      </c>
      <c r="B1681" t="s">
        <v>412</v>
      </c>
      <c r="C1681">
        <v>1</v>
      </c>
      <c r="D1681">
        <v>28</v>
      </c>
      <c r="E1681">
        <v>1</v>
      </c>
      <c r="F1681">
        <v>0</v>
      </c>
      <c r="G1681">
        <v>0</v>
      </c>
      <c r="H1681">
        <v>111</v>
      </c>
      <c r="I1681">
        <v>1</v>
      </c>
      <c r="J1681" t="s">
        <v>511</v>
      </c>
      <c r="L1681">
        <f t="shared" si="35"/>
        <v>11</v>
      </c>
    </row>
    <row r="1682" spans="1:12">
      <c r="A1682">
        <v>3562</v>
      </c>
      <c r="B1682" t="s">
        <v>408</v>
      </c>
      <c r="C1682">
        <v>1</v>
      </c>
      <c r="D1682">
        <v>56</v>
      </c>
      <c r="E1682">
        <v>1</v>
      </c>
      <c r="F1682">
        <v>0</v>
      </c>
      <c r="G1682">
        <v>0</v>
      </c>
      <c r="H1682">
        <v>316</v>
      </c>
      <c r="I1682">
        <v>1</v>
      </c>
      <c r="J1682" t="s">
        <v>467</v>
      </c>
      <c r="L1682">
        <f t="shared" si="35"/>
        <v>51</v>
      </c>
    </row>
    <row r="1683" spans="1:12">
      <c r="A1683">
        <v>67</v>
      </c>
      <c r="B1683" t="s">
        <v>390</v>
      </c>
      <c r="C1683">
        <v>1</v>
      </c>
      <c r="D1683">
        <v>48</v>
      </c>
      <c r="E1683">
        <v>1</v>
      </c>
      <c r="F1683">
        <v>0</v>
      </c>
      <c r="G1683">
        <v>0</v>
      </c>
      <c r="H1683">
        <v>429</v>
      </c>
      <c r="I1683">
        <v>1</v>
      </c>
      <c r="J1683" t="s">
        <v>739</v>
      </c>
      <c r="L1683" t="e">
        <f t="shared" si="35"/>
        <v>#N/A</v>
      </c>
    </row>
    <row r="1684" spans="1:12">
      <c r="A1684">
        <v>313</v>
      </c>
      <c r="B1684" t="s">
        <v>390</v>
      </c>
      <c r="C1684">
        <v>1</v>
      </c>
      <c r="D1684">
        <v>9</v>
      </c>
      <c r="E1684">
        <v>1</v>
      </c>
      <c r="F1684">
        <v>0</v>
      </c>
      <c r="G1684">
        <v>0</v>
      </c>
      <c r="H1684">
        <v>432</v>
      </c>
      <c r="I1684">
        <v>1</v>
      </c>
      <c r="J1684" t="s">
        <v>723</v>
      </c>
      <c r="L1684" t="e">
        <f t="shared" si="35"/>
        <v>#N/A</v>
      </c>
    </row>
    <row r="1685" spans="1:12">
      <c r="A1685">
        <v>1063</v>
      </c>
      <c r="B1685" t="s">
        <v>408</v>
      </c>
      <c r="C1685">
        <v>1</v>
      </c>
      <c r="D1685">
        <v>3</v>
      </c>
      <c r="E1685">
        <v>7</v>
      </c>
      <c r="F1685">
        <v>0</v>
      </c>
      <c r="G1685">
        <v>0</v>
      </c>
      <c r="H1685">
        <v>318</v>
      </c>
      <c r="I1685">
        <v>3</v>
      </c>
      <c r="J1685" t="s">
        <v>856</v>
      </c>
      <c r="L1685" t="e">
        <f t="shared" si="35"/>
        <v>#N/A</v>
      </c>
    </row>
    <row r="1686" spans="1:12">
      <c r="A1686">
        <v>1890</v>
      </c>
      <c r="B1686" t="s">
        <v>408</v>
      </c>
      <c r="C1686">
        <v>2</v>
      </c>
      <c r="D1686">
        <v>34</v>
      </c>
      <c r="E1686">
        <v>2</v>
      </c>
      <c r="F1686">
        <v>0</v>
      </c>
      <c r="G1686">
        <v>0</v>
      </c>
      <c r="H1686">
        <v>340</v>
      </c>
      <c r="I1686">
        <v>2</v>
      </c>
      <c r="J1686" t="s">
        <v>451</v>
      </c>
      <c r="L1686">
        <f t="shared" si="35"/>
        <v>31</v>
      </c>
    </row>
    <row r="1687" spans="1:12">
      <c r="A1687">
        <v>2391</v>
      </c>
      <c r="B1687" t="s">
        <v>408</v>
      </c>
      <c r="C1687">
        <v>1</v>
      </c>
      <c r="D1687">
        <v>7</v>
      </c>
      <c r="E1687">
        <v>1</v>
      </c>
      <c r="F1687">
        <v>0</v>
      </c>
      <c r="G1687">
        <v>0</v>
      </c>
      <c r="H1687">
        <v>373</v>
      </c>
      <c r="I1687">
        <v>1</v>
      </c>
      <c r="J1687" t="s">
        <v>728</v>
      </c>
      <c r="L1687" t="e">
        <f t="shared" si="35"/>
        <v>#N/A</v>
      </c>
    </row>
    <row r="1688" spans="1:12">
      <c r="A1688">
        <v>3316</v>
      </c>
      <c r="B1688" t="s">
        <v>408</v>
      </c>
      <c r="C1688">
        <v>1</v>
      </c>
      <c r="D1688">
        <v>74</v>
      </c>
      <c r="E1688">
        <v>8</v>
      </c>
      <c r="F1688">
        <v>0</v>
      </c>
      <c r="G1688">
        <v>0</v>
      </c>
      <c r="H1688">
        <v>321</v>
      </c>
      <c r="I1688">
        <v>5</v>
      </c>
      <c r="J1688" t="s">
        <v>714</v>
      </c>
      <c r="L1688">
        <f t="shared" si="35"/>
        <v>52</v>
      </c>
    </row>
    <row r="1689" spans="1:12">
      <c r="A1689">
        <v>5391</v>
      </c>
      <c r="B1689" t="s">
        <v>408</v>
      </c>
      <c r="C1689">
        <v>2</v>
      </c>
      <c r="D1689">
        <v>2</v>
      </c>
      <c r="E1689">
        <v>2</v>
      </c>
      <c r="F1689">
        <v>0</v>
      </c>
      <c r="G1689">
        <v>0</v>
      </c>
      <c r="H1689">
        <v>631</v>
      </c>
      <c r="I1689">
        <v>2</v>
      </c>
      <c r="J1689" t="s">
        <v>951</v>
      </c>
      <c r="L1689" t="e">
        <f t="shared" si="35"/>
        <v>#N/A</v>
      </c>
    </row>
    <row r="1690" spans="1:12">
      <c r="A1690">
        <v>2735</v>
      </c>
      <c r="B1690" t="s">
        <v>408</v>
      </c>
      <c r="C1690">
        <v>1</v>
      </c>
      <c r="D1690">
        <v>6</v>
      </c>
      <c r="E1690">
        <v>32</v>
      </c>
      <c r="F1690">
        <v>0</v>
      </c>
      <c r="G1690">
        <v>0</v>
      </c>
      <c r="H1690">
        <v>139</v>
      </c>
      <c r="I1690">
        <v>9</v>
      </c>
      <c r="J1690" t="s">
        <v>689</v>
      </c>
      <c r="L1690" t="e">
        <f t="shared" si="35"/>
        <v>#N/A</v>
      </c>
    </row>
    <row r="1691" spans="1:12">
      <c r="A1691">
        <v>3230</v>
      </c>
      <c r="B1691" t="s">
        <v>408</v>
      </c>
      <c r="C1691">
        <v>2</v>
      </c>
      <c r="D1691">
        <v>11</v>
      </c>
      <c r="E1691">
        <v>2</v>
      </c>
      <c r="F1691">
        <v>0</v>
      </c>
      <c r="G1691">
        <v>0</v>
      </c>
      <c r="H1691">
        <v>369</v>
      </c>
      <c r="I1691">
        <v>1</v>
      </c>
      <c r="J1691" t="s">
        <v>417</v>
      </c>
      <c r="L1691">
        <f t="shared" si="35"/>
        <v>55</v>
      </c>
    </row>
    <row r="1692" spans="1:12">
      <c r="A1692">
        <v>2723</v>
      </c>
      <c r="B1692" t="s">
        <v>408</v>
      </c>
      <c r="C1692">
        <v>1</v>
      </c>
      <c r="D1692">
        <v>5</v>
      </c>
      <c r="E1692">
        <v>1</v>
      </c>
      <c r="F1692">
        <v>0</v>
      </c>
      <c r="G1692">
        <v>0</v>
      </c>
      <c r="H1692">
        <v>350</v>
      </c>
      <c r="I1692">
        <v>1</v>
      </c>
      <c r="J1692" t="s">
        <v>713</v>
      </c>
      <c r="L1692" t="e">
        <f t="shared" si="35"/>
        <v>#N/A</v>
      </c>
    </row>
    <row r="1693" spans="1:12">
      <c r="A1693">
        <v>3917</v>
      </c>
      <c r="B1693" t="s">
        <v>408</v>
      </c>
      <c r="C1693">
        <v>1</v>
      </c>
      <c r="D1693">
        <v>8</v>
      </c>
      <c r="E1693">
        <v>1</v>
      </c>
      <c r="F1693">
        <v>0</v>
      </c>
      <c r="G1693">
        <v>0</v>
      </c>
      <c r="H1693">
        <v>102</v>
      </c>
      <c r="I1693">
        <v>1</v>
      </c>
      <c r="J1693" t="s">
        <v>810</v>
      </c>
      <c r="L1693" t="e">
        <f t="shared" si="35"/>
        <v>#N/A</v>
      </c>
    </row>
    <row r="1694" spans="1:12">
      <c r="A1694">
        <v>5036</v>
      </c>
      <c r="B1694" t="s">
        <v>479</v>
      </c>
      <c r="C1694">
        <v>1</v>
      </c>
      <c r="D1694">
        <v>1</v>
      </c>
      <c r="E1694">
        <v>1</v>
      </c>
      <c r="F1694">
        <v>0</v>
      </c>
      <c r="G1694">
        <v>0</v>
      </c>
      <c r="H1694">
        <v>554</v>
      </c>
      <c r="I1694">
        <v>2</v>
      </c>
      <c r="J1694" t="s">
        <v>671</v>
      </c>
      <c r="L1694">
        <f t="shared" si="35"/>
        <v>44</v>
      </c>
    </row>
    <row r="1695" spans="1:12">
      <c r="A1695">
        <v>3671</v>
      </c>
      <c r="B1695" t="s">
        <v>408</v>
      </c>
      <c r="C1695">
        <v>1</v>
      </c>
      <c r="D1695">
        <v>15</v>
      </c>
      <c r="E1695">
        <v>6</v>
      </c>
      <c r="F1695">
        <v>0</v>
      </c>
      <c r="G1695">
        <v>0</v>
      </c>
      <c r="H1695">
        <v>550</v>
      </c>
      <c r="I1695">
        <v>3</v>
      </c>
      <c r="J1695" t="s">
        <v>655</v>
      </c>
      <c r="L1695" t="e">
        <f t="shared" si="35"/>
        <v>#N/A</v>
      </c>
    </row>
    <row r="1696" spans="1:12">
      <c r="A1696">
        <v>622</v>
      </c>
      <c r="B1696" t="s">
        <v>408</v>
      </c>
      <c r="C1696">
        <v>2</v>
      </c>
      <c r="D1696">
        <v>34</v>
      </c>
      <c r="E1696">
        <v>8</v>
      </c>
      <c r="F1696">
        <v>0</v>
      </c>
      <c r="G1696">
        <v>0</v>
      </c>
      <c r="H1696">
        <v>529</v>
      </c>
      <c r="I1696">
        <v>2</v>
      </c>
      <c r="J1696" t="s">
        <v>519</v>
      </c>
      <c r="L1696" t="e">
        <f t="shared" si="35"/>
        <v>#N/A</v>
      </c>
    </row>
    <row r="1697" spans="1:12">
      <c r="A1697">
        <v>2245</v>
      </c>
      <c r="B1697" t="s">
        <v>408</v>
      </c>
      <c r="C1697">
        <v>1</v>
      </c>
      <c r="D1697">
        <v>20</v>
      </c>
      <c r="E1697">
        <v>8</v>
      </c>
      <c r="F1697">
        <v>0</v>
      </c>
      <c r="G1697">
        <v>0</v>
      </c>
      <c r="H1697">
        <v>522</v>
      </c>
      <c r="I1697">
        <v>6</v>
      </c>
      <c r="J1697" t="s">
        <v>445</v>
      </c>
      <c r="L1697">
        <f t="shared" si="35"/>
        <v>37</v>
      </c>
    </row>
    <row r="1698" spans="1:12">
      <c r="A1698">
        <v>6327</v>
      </c>
      <c r="B1698" t="s">
        <v>412</v>
      </c>
      <c r="C1698">
        <v>1</v>
      </c>
      <c r="D1698">
        <v>16</v>
      </c>
      <c r="E1698">
        <v>1</v>
      </c>
      <c r="F1698">
        <v>0</v>
      </c>
      <c r="G1698">
        <v>0</v>
      </c>
      <c r="H1698">
        <v>111</v>
      </c>
      <c r="I1698">
        <v>1</v>
      </c>
      <c r="J1698" t="s">
        <v>511</v>
      </c>
      <c r="L1698">
        <f t="shared" si="35"/>
        <v>11</v>
      </c>
    </row>
    <row r="1699" spans="1:12">
      <c r="A1699">
        <v>708</v>
      </c>
      <c r="B1699" t="s">
        <v>408</v>
      </c>
      <c r="C1699">
        <v>1</v>
      </c>
      <c r="D1699">
        <v>8</v>
      </c>
      <c r="E1699">
        <v>1</v>
      </c>
      <c r="F1699">
        <v>1</v>
      </c>
      <c r="G1699">
        <v>0</v>
      </c>
      <c r="H1699">
        <v>422</v>
      </c>
      <c r="I1699">
        <v>1</v>
      </c>
      <c r="J1699" t="s">
        <v>899</v>
      </c>
      <c r="L1699" t="e">
        <f t="shared" si="35"/>
        <v>#N/A</v>
      </c>
    </row>
    <row r="1700" spans="1:12">
      <c r="A1700">
        <v>4704</v>
      </c>
      <c r="B1700" t="s">
        <v>408</v>
      </c>
      <c r="C1700">
        <v>1</v>
      </c>
      <c r="D1700">
        <v>1</v>
      </c>
      <c r="E1700">
        <v>38</v>
      </c>
      <c r="F1700">
        <v>0</v>
      </c>
      <c r="G1700">
        <v>0</v>
      </c>
      <c r="H1700">
        <v>699</v>
      </c>
      <c r="I1700">
        <v>10</v>
      </c>
      <c r="J1700" t="s">
        <v>664</v>
      </c>
      <c r="L1700" t="e">
        <f t="shared" si="35"/>
        <v>#N/A</v>
      </c>
    </row>
    <row r="1701" spans="1:12">
      <c r="A1701">
        <v>917</v>
      </c>
      <c r="B1701" t="s">
        <v>871</v>
      </c>
      <c r="C1701">
        <v>1</v>
      </c>
      <c r="D1701">
        <v>89</v>
      </c>
      <c r="E1701">
        <v>1</v>
      </c>
      <c r="F1701">
        <v>0</v>
      </c>
      <c r="G1701">
        <v>0</v>
      </c>
      <c r="H1701">
        <v>420</v>
      </c>
      <c r="I1701">
        <v>1</v>
      </c>
      <c r="J1701" t="s">
        <v>435</v>
      </c>
      <c r="L1701">
        <f t="shared" si="35"/>
        <v>21</v>
      </c>
    </row>
    <row r="1702" spans="1:12">
      <c r="A1702">
        <v>954</v>
      </c>
      <c r="B1702" t="s">
        <v>408</v>
      </c>
      <c r="C1702">
        <v>2</v>
      </c>
      <c r="D1702">
        <v>42</v>
      </c>
      <c r="E1702">
        <v>2</v>
      </c>
      <c r="F1702">
        <v>0</v>
      </c>
      <c r="G1702">
        <v>0</v>
      </c>
      <c r="H1702">
        <v>322</v>
      </c>
      <c r="I1702">
        <v>2</v>
      </c>
      <c r="J1702" t="s">
        <v>815</v>
      </c>
      <c r="L1702">
        <f t="shared" si="35"/>
        <v>31</v>
      </c>
    </row>
    <row r="1703" spans="1:12">
      <c r="A1703">
        <v>2589</v>
      </c>
      <c r="B1703" t="s">
        <v>408</v>
      </c>
      <c r="C1703">
        <v>2</v>
      </c>
      <c r="D1703">
        <v>56</v>
      </c>
      <c r="E1703">
        <v>2</v>
      </c>
      <c r="F1703">
        <v>0</v>
      </c>
      <c r="G1703">
        <v>0</v>
      </c>
      <c r="H1703">
        <v>302</v>
      </c>
      <c r="I1703">
        <v>1</v>
      </c>
      <c r="J1703" t="s">
        <v>423</v>
      </c>
      <c r="L1703">
        <f t="shared" si="35"/>
        <v>32</v>
      </c>
    </row>
    <row r="1704" spans="1:12">
      <c r="A1704">
        <v>4003</v>
      </c>
      <c r="B1704" t="s">
        <v>408</v>
      </c>
      <c r="C1704">
        <v>1</v>
      </c>
      <c r="D1704">
        <v>6</v>
      </c>
      <c r="E1704">
        <v>1</v>
      </c>
      <c r="F1704">
        <v>0</v>
      </c>
      <c r="G1704">
        <v>0</v>
      </c>
      <c r="H1704">
        <v>119</v>
      </c>
      <c r="I1704">
        <v>2</v>
      </c>
      <c r="J1704" t="s">
        <v>900</v>
      </c>
      <c r="L1704" t="e">
        <f t="shared" si="35"/>
        <v>#N/A</v>
      </c>
    </row>
    <row r="1705" spans="1:12">
      <c r="A1705">
        <v>1704</v>
      </c>
      <c r="B1705" t="s">
        <v>408</v>
      </c>
      <c r="C1705">
        <v>1</v>
      </c>
      <c r="D1705">
        <v>15</v>
      </c>
      <c r="E1705">
        <v>2</v>
      </c>
      <c r="F1705">
        <v>0</v>
      </c>
      <c r="G1705">
        <v>0</v>
      </c>
      <c r="H1705">
        <v>302</v>
      </c>
      <c r="I1705">
        <v>2</v>
      </c>
      <c r="J1705" t="s">
        <v>423</v>
      </c>
      <c r="L1705">
        <f t="shared" si="35"/>
        <v>32</v>
      </c>
    </row>
    <row r="1706" spans="1:12">
      <c r="A1706">
        <v>4249</v>
      </c>
      <c r="B1706" t="s">
        <v>408</v>
      </c>
      <c r="C1706">
        <v>2</v>
      </c>
      <c r="D1706">
        <v>17</v>
      </c>
      <c r="E1706">
        <v>2</v>
      </c>
      <c r="F1706">
        <v>0</v>
      </c>
      <c r="G1706">
        <v>0</v>
      </c>
      <c r="H1706">
        <v>111</v>
      </c>
      <c r="I1706">
        <v>1</v>
      </c>
      <c r="J1706" t="s">
        <v>511</v>
      </c>
      <c r="L1706">
        <f t="shared" si="35"/>
        <v>11</v>
      </c>
    </row>
    <row r="1707" spans="1:12">
      <c r="A1707">
        <v>2036</v>
      </c>
      <c r="B1707" t="s">
        <v>408</v>
      </c>
      <c r="C1707">
        <v>2</v>
      </c>
      <c r="D1707">
        <v>1</v>
      </c>
      <c r="E1707">
        <v>4</v>
      </c>
      <c r="F1707">
        <v>0</v>
      </c>
      <c r="G1707">
        <v>0</v>
      </c>
      <c r="H1707">
        <v>333</v>
      </c>
      <c r="I1707">
        <v>2</v>
      </c>
      <c r="J1707" t="s">
        <v>681</v>
      </c>
      <c r="L1707">
        <f t="shared" si="35"/>
        <v>31</v>
      </c>
    </row>
    <row r="1708" spans="1:12">
      <c r="A1708">
        <v>2380</v>
      </c>
      <c r="B1708" t="s">
        <v>408</v>
      </c>
      <c r="C1708">
        <v>1</v>
      </c>
      <c r="D1708">
        <v>37</v>
      </c>
      <c r="E1708">
        <v>1</v>
      </c>
      <c r="F1708">
        <v>0</v>
      </c>
      <c r="G1708">
        <v>0</v>
      </c>
      <c r="H1708">
        <v>327</v>
      </c>
      <c r="I1708">
        <v>2</v>
      </c>
      <c r="J1708" t="s">
        <v>688</v>
      </c>
      <c r="L1708">
        <f t="shared" si="35"/>
        <v>53</v>
      </c>
    </row>
    <row r="1709" spans="1:12">
      <c r="A1709">
        <v>2577</v>
      </c>
      <c r="B1709" t="s">
        <v>408</v>
      </c>
      <c r="C1709">
        <v>1</v>
      </c>
      <c r="D1709">
        <v>2</v>
      </c>
      <c r="E1709">
        <v>1</v>
      </c>
      <c r="F1709">
        <v>0</v>
      </c>
      <c r="G1709">
        <v>0</v>
      </c>
      <c r="H1709">
        <v>353</v>
      </c>
      <c r="I1709">
        <v>1</v>
      </c>
      <c r="J1709" t="s">
        <v>644</v>
      </c>
      <c r="L1709" t="e">
        <f t="shared" si="35"/>
        <v>#N/A</v>
      </c>
    </row>
    <row r="1710" spans="1:12">
      <c r="A1710">
        <v>5245</v>
      </c>
      <c r="B1710" t="s">
        <v>408</v>
      </c>
      <c r="C1710">
        <v>2</v>
      </c>
      <c r="D1710">
        <v>14</v>
      </c>
      <c r="E1710">
        <v>2</v>
      </c>
      <c r="F1710">
        <v>0</v>
      </c>
      <c r="G1710">
        <v>0</v>
      </c>
      <c r="H1710">
        <v>624</v>
      </c>
      <c r="I1710">
        <v>2</v>
      </c>
      <c r="J1710" t="s">
        <v>884</v>
      </c>
      <c r="L1710" t="e">
        <f t="shared" si="35"/>
        <v>#N/A</v>
      </c>
    </row>
    <row r="1711" spans="1:12">
      <c r="A1711">
        <v>2921</v>
      </c>
      <c r="B1711" t="s">
        <v>408</v>
      </c>
      <c r="C1711">
        <v>2</v>
      </c>
      <c r="D1711">
        <v>42</v>
      </c>
      <c r="E1711">
        <v>3</v>
      </c>
      <c r="F1711">
        <v>0</v>
      </c>
      <c r="G1711">
        <v>0</v>
      </c>
      <c r="H1711">
        <v>534</v>
      </c>
      <c r="I1711">
        <v>2</v>
      </c>
      <c r="J1711" t="s">
        <v>662</v>
      </c>
      <c r="L1711">
        <f t="shared" si="35"/>
        <v>52</v>
      </c>
    </row>
    <row r="1712" spans="1:12">
      <c r="A1712">
        <v>1249</v>
      </c>
      <c r="B1712" t="s">
        <v>408</v>
      </c>
      <c r="C1712">
        <v>1</v>
      </c>
      <c r="D1712">
        <v>7</v>
      </c>
      <c r="E1712">
        <v>1</v>
      </c>
      <c r="F1712">
        <v>0</v>
      </c>
      <c r="G1712">
        <v>0</v>
      </c>
      <c r="H1712">
        <v>501</v>
      </c>
      <c r="I1712">
        <v>1</v>
      </c>
      <c r="J1712" t="s">
        <v>918</v>
      </c>
      <c r="L1712">
        <f t="shared" si="35"/>
        <v>35</v>
      </c>
    </row>
    <row r="1713" spans="1:12">
      <c r="A1713">
        <v>2048</v>
      </c>
      <c r="B1713" t="s">
        <v>390</v>
      </c>
      <c r="C1713">
        <v>1</v>
      </c>
      <c r="D1713">
        <v>101</v>
      </c>
      <c r="E1713">
        <v>13</v>
      </c>
      <c r="F1713">
        <v>0</v>
      </c>
      <c r="G1713">
        <v>0</v>
      </c>
      <c r="H1713">
        <v>523</v>
      </c>
      <c r="I1713">
        <v>6</v>
      </c>
      <c r="J1713" t="s">
        <v>428</v>
      </c>
      <c r="L1713">
        <f t="shared" si="35"/>
        <v>33</v>
      </c>
    </row>
    <row r="1714" spans="1:12">
      <c r="A1714">
        <v>3376</v>
      </c>
      <c r="B1714" t="s">
        <v>408</v>
      </c>
      <c r="C1714">
        <v>2</v>
      </c>
      <c r="D1714">
        <v>4</v>
      </c>
      <c r="E1714">
        <v>2</v>
      </c>
      <c r="F1714">
        <v>0</v>
      </c>
      <c r="G1714">
        <v>0</v>
      </c>
      <c r="H1714">
        <v>652</v>
      </c>
      <c r="I1714">
        <v>2</v>
      </c>
      <c r="J1714" t="s">
        <v>902</v>
      </c>
      <c r="L1714">
        <f t="shared" si="35"/>
        <v>55</v>
      </c>
    </row>
    <row r="1715" spans="1:12">
      <c r="A1715">
        <v>5331</v>
      </c>
      <c r="B1715" t="s">
        <v>408</v>
      </c>
      <c r="C1715">
        <v>2</v>
      </c>
      <c r="D1715">
        <v>90</v>
      </c>
      <c r="E1715">
        <v>2</v>
      </c>
      <c r="F1715">
        <v>0</v>
      </c>
      <c r="G1715">
        <v>0</v>
      </c>
      <c r="H1715">
        <v>620</v>
      </c>
      <c r="I1715">
        <v>2</v>
      </c>
      <c r="J1715" t="s">
        <v>827</v>
      </c>
      <c r="L1715">
        <f t="shared" si="35"/>
        <v>56</v>
      </c>
    </row>
    <row r="1716" spans="1:12">
      <c r="A1716">
        <v>376</v>
      </c>
      <c r="B1716" t="s">
        <v>408</v>
      </c>
      <c r="C1716">
        <v>1</v>
      </c>
      <c r="D1716">
        <v>3</v>
      </c>
      <c r="E1716">
        <v>1</v>
      </c>
      <c r="F1716">
        <v>0</v>
      </c>
      <c r="G1716">
        <v>0</v>
      </c>
      <c r="H1716">
        <v>523</v>
      </c>
      <c r="I1716">
        <v>2</v>
      </c>
      <c r="J1716" t="s">
        <v>428</v>
      </c>
      <c r="L1716">
        <f t="shared" si="35"/>
        <v>33</v>
      </c>
    </row>
    <row r="1717" spans="1:12">
      <c r="A1717">
        <v>3857</v>
      </c>
      <c r="B1717" t="s">
        <v>408</v>
      </c>
      <c r="C1717">
        <v>1</v>
      </c>
      <c r="D1717">
        <v>6</v>
      </c>
      <c r="E1717">
        <v>1</v>
      </c>
      <c r="F1717">
        <v>0</v>
      </c>
      <c r="G1717">
        <v>0</v>
      </c>
      <c r="H1717">
        <v>109</v>
      </c>
      <c r="I1717">
        <v>1</v>
      </c>
      <c r="J1717" t="s">
        <v>807</v>
      </c>
      <c r="L1717">
        <f t="shared" si="35"/>
        <v>45</v>
      </c>
    </row>
    <row r="1718" spans="1:12">
      <c r="A1718">
        <v>1355</v>
      </c>
      <c r="B1718" t="s">
        <v>408</v>
      </c>
      <c r="C1718">
        <v>1</v>
      </c>
      <c r="D1718">
        <v>8</v>
      </c>
      <c r="E1718">
        <v>10</v>
      </c>
      <c r="F1718">
        <v>0</v>
      </c>
      <c r="G1718">
        <v>0</v>
      </c>
      <c r="H1718">
        <v>502</v>
      </c>
      <c r="I1718">
        <v>7</v>
      </c>
      <c r="J1718" t="s">
        <v>682</v>
      </c>
      <c r="L1718" t="e">
        <f t="shared" si="35"/>
        <v>#N/A</v>
      </c>
    </row>
    <row r="1719" spans="1:12">
      <c r="A1719">
        <v>2932</v>
      </c>
      <c r="B1719" t="s">
        <v>408</v>
      </c>
      <c r="C1719">
        <v>1</v>
      </c>
      <c r="D1719">
        <v>31</v>
      </c>
      <c r="E1719">
        <v>21</v>
      </c>
      <c r="F1719">
        <v>0</v>
      </c>
      <c r="G1719">
        <v>0</v>
      </c>
      <c r="H1719">
        <v>517</v>
      </c>
      <c r="I1719">
        <v>6</v>
      </c>
      <c r="J1719" t="s">
        <v>685</v>
      </c>
      <c r="L1719">
        <f t="shared" si="35"/>
        <v>43</v>
      </c>
    </row>
    <row r="1720" spans="1:12">
      <c r="A1720">
        <v>3021</v>
      </c>
      <c r="B1720" t="s">
        <v>408</v>
      </c>
      <c r="C1720">
        <v>1</v>
      </c>
      <c r="D1720">
        <v>13</v>
      </c>
      <c r="E1720">
        <v>13</v>
      </c>
      <c r="F1720">
        <v>0</v>
      </c>
      <c r="G1720">
        <v>0</v>
      </c>
      <c r="H1720">
        <v>517</v>
      </c>
      <c r="I1720">
        <v>5</v>
      </c>
      <c r="J1720" t="s">
        <v>685</v>
      </c>
      <c r="L1720">
        <f t="shared" si="35"/>
        <v>43</v>
      </c>
    </row>
    <row r="1721" spans="1:12">
      <c r="A1721">
        <v>4598</v>
      </c>
      <c r="B1721" t="s">
        <v>408</v>
      </c>
      <c r="C1721">
        <v>1</v>
      </c>
      <c r="D1721">
        <v>6</v>
      </c>
      <c r="E1721">
        <v>13</v>
      </c>
      <c r="F1721">
        <v>0</v>
      </c>
      <c r="G1721">
        <v>0</v>
      </c>
      <c r="H1721">
        <v>671</v>
      </c>
      <c r="I1721">
        <v>6</v>
      </c>
      <c r="J1721" t="s">
        <v>661</v>
      </c>
      <c r="L1721" t="e">
        <f t="shared" si="35"/>
        <v>#N/A</v>
      </c>
    </row>
    <row r="1722" spans="1:12">
      <c r="A1722">
        <v>1604</v>
      </c>
      <c r="B1722" t="s">
        <v>408</v>
      </c>
      <c r="C1722">
        <v>1</v>
      </c>
      <c r="D1722">
        <v>31</v>
      </c>
      <c r="E1722">
        <v>1</v>
      </c>
      <c r="F1722">
        <v>0</v>
      </c>
      <c r="G1722">
        <v>0</v>
      </c>
      <c r="H1722">
        <v>302</v>
      </c>
      <c r="I1722">
        <v>1</v>
      </c>
      <c r="J1722" t="s">
        <v>423</v>
      </c>
      <c r="L1722">
        <f t="shared" si="35"/>
        <v>32</v>
      </c>
    </row>
    <row r="1723" spans="1:12">
      <c r="A1723">
        <v>276</v>
      </c>
      <c r="B1723" t="s">
        <v>408</v>
      </c>
      <c r="C1723">
        <v>1</v>
      </c>
      <c r="D1723">
        <v>4</v>
      </c>
      <c r="E1723">
        <v>7</v>
      </c>
      <c r="F1723">
        <v>0</v>
      </c>
      <c r="G1723">
        <v>0</v>
      </c>
      <c r="H1723">
        <v>470</v>
      </c>
      <c r="I1723">
        <v>4</v>
      </c>
      <c r="J1723" t="s">
        <v>898</v>
      </c>
      <c r="L1723" t="e">
        <f t="shared" si="35"/>
        <v>#N/A</v>
      </c>
    </row>
    <row r="1724" spans="1:12">
      <c r="A1724">
        <v>5926</v>
      </c>
      <c r="B1724" t="s">
        <v>408</v>
      </c>
      <c r="C1724">
        <v>2</v>
      </c>
      <c r="D1724">
        <v>8</v>
      </c>
      <c r="E1724">
        <v>2</v>
      </c>
      <c r="F1724">
        <v>0</v>
      </c>
      <c r="G1724">
        <v>0</v>
      </c>
      <c r="H1724">
        <v>226</v>
      </c>
      <c r="I1724">
        <v>2</v>
      </c>
      <c r="J1724" t="s">
        <v>1031</v>
      </c>
      <c r="L1724" t="e">
        <f t="shared" si="35"/>
        <v>#N/A</v>
      </c>
    </row>
    <row r="1725" spans="1:12">
      <c r="A1725">
        <v>768</v>
      </c>
      <c r="B1725" t="s">
        <v>408</v>
      </c>
      <c r="C1725">
        <v>1</v>
      </c>
      <c r="D1725">
        <v>29</v>
      </c>
      <c r="E1725">
        <v>1</v>
      </c>
      <c r="F1725">
        <v>0</v>
      </c>
      <c r="G1725">
        <v>0</v>
      </c>
      <c r="H1725">
        <v>418</v>
      </c>
      <c r="I1725">
        <v>1</v>
      </c>
      <c r="J1725" t="s">
        <v>659</v>
      </c>
      <c r="L1725" t="e">
        <f t="shared" si="35"/>
        <v>#N/A</v>
      </c>
    </row>
    <row r="1726" spans="1:12">
      <c r="A1726">
        <v>5932</v>
      </c>
      <c r="B1726" t="s">
        <v>408</v>
      </c>
      <c r="C1726">
        <v>1</v>
      </c>
      <c r="D1726">
        <v>17</v>
      </c>
      <c r="E1726">
        <v>1</v>
      </c>
      <c r="F1726">
        <v>0</v>
      </c>
      <c r="G1726">
        <v>0</v>
      </c>
      <c r="H1726">
        <v>280</v>
      </c>
      <c r="I1726">
        <v>1</v>
      </c>
      <c r="J1726" t="s">
        <v>791</v>
      </c>
      <c r="L1726" t="e">
        <f t="shared" si="35"/>
        <v>#N/A</v>
      </c>
    </row>
    <row r="1727" spans="1:12">
      <c r="A1727">
        <v>4604</v>
      </c>
      <c r="B1727" t="s">
        <v>408</v>
      </c>
      <c r="C1727">
        <v>1</v>
      </c>
      <c r="D1727">
        <v>5</v>
      </c>
      <c r="E1727">
        <v>30</v>
      </c>
      <c r="F1727">
        <v>0</v>
      </c>
      <c r="G1727">
        <v>0</v>
      </c>
      <c r="H1727">
        <v>689</v>
      </c>
      <c r="I1727">
        <v>9</v>
      </c>
      <c r="J1727" t="s">
        <v>743</v>
      </c>
      <c r="L1727" t="e">
        <f t="shared" si="35"/>
        <v>#N/A</v>
      </c>
    </row>
    <row r="1728" spans="1:12">
      <c r="A1728">
        <v>3270</v>
      </c>
      <c r="B1728" t="s">
        <v>408</v>
      </c>
      <c r="C1728">
        <v>1</v>
      </c>
      <c r="D1728">
        <v>4</v>
      </c>
      <c r="E1728">
        <v>32</v>
      </c>
      <c r="F1728">
        <v>0</v>
      </c>
      <c r="G1728">
        <v>0</v>
      </c>
      <c r="H1728">
        <v>367</v>
      </c>
      <c r="I1728">
        <v>9</v>
      </c>
      <c r="J1728" t="s">
        <v>531</v>
      </c>
      <c r="L1728" t="e">
        <f t="shared" si="35"/>
        <v>#N/A</v>
      </c>
    </row>
    <row r="1729" spans="1:12">
      <c r="A1729">
        <v>27</v>
      </c>
      <c r="B1729" t="s">
        <v>408</v>
      </c>
      <c r="C1729">
        <v>1</v>
      </c>
      <c r="D1729">
        <v>13</v>
      </c>
      <c r="E1729">
        <v>1</v>
      </c>
      <c r="F1729">
        <v>0</v>
      </c>
      <c r="G1729">
        <v>0</v>
      </c>
      <c r="H1729">
        <v>432</v>
      </c>
      <c r="I1729">
        <v>1</v>
      </c>
      <c r="J1729" t="s">
        <v>723</v>
      </c>
      <c r="L1729" t="e">
        <f t="shared" si="35"/>
        <v>#N/A</v>
      </c>
    </row>
    <row r="1730" spans="1:12">
      <c r="A1730">
        <v>3276</v>
      </c>
      <c r="B1730" t="s">
        <v>408</v>
      </c>
      <c r="C1730">
        <v>1</v>
      </c>
      <c r="D1730">
        <v>3</v>
      </c>
      <c r="E1730">
        <v>3</v>
      </c>
      <c r="F1730">
        <v>0</v>
      </c>
      <c r="G1730">
        <v>0</v>
      </c>
      <c r="H1730">
        <v>334</v>
      </c>
      <c r="I1730">
        <v>2</v>
      </c>
      <c r="J1730" t="s">
        <v>669</v>
      </c>
      <c r="L1730">
        <f t="shared" si="35"/>
        <v>54</v>
      </c>
    </row>
    <row r="1731" spans="1:12">
      <c r="A1731">
        <v>21</v>
      </c>
      <c r="B1731" t="s">
        <v>408</v>
      </c>
      <c r="C1731">
        <v>1</v>
      </c>
      <c r="D1731">
        <v>15</v>
      </c>
      <c r="E1731">
        <v>1</v>
      </c>
      <c r="F1731">
        <v>0</v>
      </c>
      <c r="G1731">
        <v>0</v>
      </c>
      <c r="H1731">
        <v>434</v>
      </c>
      <c r="I1731">
        <v>2</v>
      </c>
      <c r="J1731" t="s">
        <v>558</v>
      </c>
      <c r="L1731" t="e">
        <f t="shared" si="35"/>
        <v>#N/A</v>
      </c>
    </row>
    <row r="1732" spans="1:12">
      <c r="A1732">
        <v>1693</v>
      </c>
      <c r="B1732" t="s">
        <v>408</v>
      </c>
      <c r="C1732">
        <v>1</v>
      </c>
      <c r="D1732">
        <v>17</v>
      </c>
      <c r="E1732">
        <v>2</v>
      </c>
      <c r="F1732">
        <v>0</v>
      </c>
      <c r="G1732">
        <v>0</v>
      </c>
      <c r="H1732">
        <v>339</v>
      </c>
      <c r="I1732">
        <v>1</v>
      </c>
      <c r="J1732" t="s">
        <v>462</v>
      </c>
      <c r="L1732" t="e">
        <f t="shared" ref="L1732:L1795" si="36">VLOOKUP($J1732,$AA$3:$AB$127,2,FALSE)</f>
        <v>#N/A</v>
      </c>
    </row>
    <row r="1733" spans="1:12">
      <c r="A1733">
        <v>1349</v>
      </c>
      <c r="B1733" t="s">
        <v>408</v>
      </c>
      <c r="C1733">
        <v>2</v>
      </c>
      <c r="D1733">
        <v>58</v>
      </c>
      <c r="E1733">
        <v>14</v>
      </c>
      <c r="F1733">
        <v>16</v>
      </c>
      <c r="G1733">
        <v>0</v>
      </c>
      <c r="H1733">
        <v>523</v>
      </c>
      <c r="I1733">
        <v>8</v>
      </c>
      <c r="J1733" t="s">
        <v>428</v>
      </c>
      <c r="L1733">
        <f t="shared" si="36"/>
        <v>33</v>
      </c>
    </row>
    <row r="1734" spans="1:12">
      <c r="A1734">
        <v>1942</v>
      </c>
      <c r="B1734" t="s">
        <v>408</v>
      </c>
      <c r="C1734">
        <v>2</v>
      </c>
      <c r="D1734">
        <v>8</v>
      </c>
      <c r="E1734">
        <v>17</v>
      </c>
      <c r="F1734">
        <v>0</v>
      </c>
      <c r="G1734">
        <v>0</v>
      </c>
      <c r="H1734">
        <v>590</v>
      </c>
      <c r="I1734">
        <v>5</v>
      </c>
      <c r="J1734" t="s">
        <v>932</v>
      </c>
      <c r="L1734">
        <f t="shared" si="36"/>
        <v>52</v>
      </c>
    </row>
    <row r="1735" spans="1:12">
      <c r="A1735">
        <v>2683</v>
      </c>
      <c r="B1735" t="s">
        <v>408</v>
      </c>
      <c r="C1735">
        <v>2</v>
      </c>
      <c r="D1735">
        <v>80</v>
      </c>
      <c r="E1735">
        <v>32</v>
      </c>
      <c r="F1735">
        <v>0</v>
      </c>
      <c r="G1735">
        <v>0</v>
      </c>
      <c r="H1735">
        <v>534</v>
      </c>
      <c r="I1735">
        <v>4</v>
      </c>
      <c r="J1735" t="s">
        <v>662</v>
      </c>
      <c r="L1735">
        <f t="shared" si="36"/>
        <v>52</v>
      </c>
    </row>
    <row r="1736" spans="1:12">
      <c r="A1736">
        <v>5191</v>
      </c>
      <c r="B1736" t="s">
        <v>408</v>
      </c>
      <c r="C1736">
        <v>5</v>
      </c>
      <c r="D1736">
        <v>13</v>
      </c>
      <c r="E1736">
        <v>0</v>
      </c>
      <c r="F1736">
        <v>5</v>
      </c>
      <c r="G1736">
        <v>0</v>
      </c>
      <c r="H1736">
        <v>205</v>
      </c>
      <c r="I1736">
        <v>4</v>
      </c>
      <c r="J1736" t="s">
        <v>430</v>
      </c>
      <c r="L1736" t="e">
        <f t="shared" si="36"/>
        <v>#N/A</v>
      </c>
    </row>
    <row r="1737" spans="1:12">
      <c r="A1737">
        <v>5677</v>
      </c>
      <c r="B1737" t="s">
        <v>408</v>
      </c>
      <c r="C1737">
        <v>1</v>
      </c>
      <c r="D1737">
        <v>6</v>
      </c>
      <c r="E1737">
        <v>17</v>
      </c>
      <c r="F1737">
        <v>0</v>
      </c>
      <c r="G1737">
        <v>0</v>
      </c>
      <c r="H1737">
        <v>344</v>
      </c>
      <c r="I1737">
        <v>8</v>
      </c>
      <c r="J1737" t="s">
        <v>867</v>
      </c>
      <c r="L1737" t="e">
        <f t="shared" si="36"/>
        <v>#N/A</v>
      </c>
    </row>
    <row r="1738" spans="1:12">
      <c r="A1738">
        <v>3662</v>
      </c>
      <c r="B1738" t="s">
        <v>408</v>
      </c>
      <c r="C1738">
        <v>1</v>
      </c>
      <c r="D1738">
        <v>9</v>
      </c>
      <c r="E1738">
        <v>6</v>
      </c>
      <c r="F1738">
        <v>0</v>
      </c>
      <c r="G1738">
        <v>0</v>
      </c>
      <c r="H1738">
        <v>550</v>
      </c>
      <c r="I1738">
        <v>3</v>
      </c>
      <c r="J1738" t="s">
        <v>655</v>
      </c>
      <c r="L1738" t="e">
        <f t="shared" si="36"/>
        <v>#N/A</v>
      </c>
    </row>
    <row r="1739" spans="1:12">
      <c r="A1739">
        <v>3619</v>
      </c>
      <c r="B1739" t="s">
        <v>408</v>
      </c>
      <c r="C1739">
        <v>1</v>
      </c>
      <c r="D1739">
        <v>1</v>
      </c>
      <c r="E1739">
        <v>1</v>
      </c>
      <c r="F1739">
        <v>0</v>
      </c>
      <c r="G1739">
        <v>0</v>
      </c>
      <c r="H1739">
        <v>580</v>
      </c>
      <c r="I1739">
        <v>2</v>
      </c>
      <c r="J1739" t="s">
        <v>919</v>
      </c>
      <c r="L1739" t="e">
        <f t="shared" si="36"/>
        <v>#N/A</v>
      </c>
    </row>
    <row r="1740" spans="1:12">
      <c r="A1740">
        <v>1996</v>
      </c>
      <c r="B1740" t="s">
        <v>408</v>
      </c>
      <c r="C1740">
        <v>1</v>
      </c>
      <c r="D1740">
        <v>14</v>
      </c>
      <c r="E1740">
        <v>1</v>
      </c>
      <c r="F1740">
        <v>0</v>
      </c>
      <c r="G1740">
        <v>0</v>
      </c>
      <c r="H1740">
        <v>330</v>
      </c>
      <c r="I1740">
        <v>1</v>
      </c>
      <c r="J1740" t="s">
        <v>830</v>
      </c>
      <c r="L1740">
        <f t="shared" si="36"/>
        <v>32</v>
      </c>
    </row>
    <row r="1741" spans="1:12">
      <c r="A1741">
        <v>2629</v>
      </c>
      <c r="B1741" t="s">
        <v>408</v>
      </c>
      <c r="C1741">
        <v>1</v>
      </c>
      <c r="D1741">
        <v>2</v>
      </c>
      <c r="E1741">
        <v>1</v>
      </c>
      <c r="F1741">
        <v>0</v>
      </c>
      <c r="G1741">
        <v>0</v>
      </c>
      <c r="H1741">
        <v>455</v>
      </c>
      <c r="I1741">
        <v>2</v>
      </c>
      <c r="J1741" t="s">
        <v>941</v>
      </c>
      <c r="L1741" t="e">
        <f t="shared" si="36"/>
        <v>#N/A</v>
      </c>
    </row>
    <row r="1742" spans="1:12">
      <c r="A1742">
        <v>668</v>
      </c>
      <c r="B1742" t="s">
        <v>408</v>
      </c>
      <c r="C1742">
        <v>2</v>
      </c>
      <c r="D1742">
        <v>12</v>
      </c>
      <c r="E1742">
        <v>2</v>
      </c>
      <c r="F1742">
        <v>0</v>
      </c>
      <c r="G1742">
        <v>0</v>
      </c>
      <c r="H1742">
        <v>441</v>
      </c>
      <c r="I1742">
        <v>1</v>
      </c>
      <c r="J1742" t="s">
        <v>568</v>
      </c>
      <c r="L1742" t="e">
        <f t="shared" si="36"/>
        <v>#N/A</v>
      </c>
    </row>
    <row r="1743" spans="1:12">
      <c r="A1743">
        <v>2334</v>
      </c>
      <c r="B1743" t="s">
        <v>390</v>
      </c>
      <c r="C1743">
        <v>1</v>
      </c>
      <c r="D1743">
        <v>22</v>
      </c>
      <c r="E1743">
        <v>1</v>
      </c>
      <c r="F1743">
        <v>0</v>
      </c>
      <c r="G1743">
        <v>0</v>
      </c>
      <c r="H1743">
        <v>364</v>
      </c>
      <c r="I1743">
        <v>2</v>
      </c>
      <c r="J1743" t="s">
        <v>785</v>
      </c>
      <c r="L1743" t="e">
        <f t="shared" si="36"/>
        <v>#N/A</v>
      </c>
    </row>
    <row r="1744" spans="1:12">
      <c r="A1744">
        <v>5832</v>
      </c>
      <c r="B1744" t="s">
        <v>408</v>
      </c>
      <c r="C1744">
        <v>2</v>
      </c>
      <c r="D1744">
        <v>5</v>
      </c>
      <c r="E1744">
        <v>2</v>
      </c>
      <c r="F1744">
        <v>0</v>
      </c>
      <c r="G1744">
        <v>0</v>
      </c>
      <c r="H1744">
        <v>221</v>
      </c>
      <c r="I1744">
        <v>2</v>
      </c>
      <c r="J1744" t="s">
        <v>972</v>
      </c>
      <c r="L1744" t="e">
        <f t="shared" si="36"/>
        <v>#N/A</v>
      </c>
    </row>
    <row r="1745" spans="1:12">
      <c r="A1745">
        <v>4498</v>
      </c>
      <c r="B1745" t="s">
        <v>408</v>
      </c>
      <c r="C1745">
        <v>1</v>
      </c>
      <c r="D1745">
        <v>27</v>
      </c>
      <c r="E1745">
        <v>1</v>
      </c>
      <c r="F1745">
        <v>0</v>
      </c>
      <c r="G1745">
        <v>0</v>
      </c>
      <c r="H1745">
        <v>112</v>
      </c>
      <c r="I1745">
        <v>1</v>
      </c>
      <c r="J1745" t="s">
        <v>817</v>
      </c>
      <c r="L1745" t="e">
        <f t="shared" si="36"/>
        <v>#N/A</v>
      </c>
    </row>
    <row r="1746" spans="1:12">
      <c r="A1746">
        <v>121</v>
      </c>
      <c r="B1746" t="s">
        <v>408</v>
      </c>
      <c r="C1746">
        <v>1</v>
      </c>
      <c r="D1746">
        <v>9</v>
      </c>
      <c r="E1746">
        <v>2</v>
      </c>
      <c r="F1746">
        <v>0</v>
      </c>
      <c r="G1746">
        <v>0</v>
      </c>
      <c r="H1746">
        <v>437</v>
      </c>
      <c r="I1746">
        <v>1</v>
      </c>
      <c r="J1746" t="s">
        <v>914</v>
      </c>
      <c r="L1746" t="e">
        <f t="shared" si="36"/>
        <v>#N/A</v>
      </c>
    </row>
    <row r="1747" spans="1:12">
      <c r="A1747">
        <v>662</v>
      </c>
      <c r="B1747" t="s">
        <v>408</v>
      </c>
      <c r="C1747">
        <v>1</v>
      </c>
      <c r="D1747">
        <v>52</v>
      </c>
      <c r="E1747">
        <v>2</v>
      </c>
      <c r="F1747">
        <v>0</v>
      </c>
      <c r="G1747">
        <v>0</v>
      </c>
      <c r="H1747">
        <v>438</v>
      </c>
      <c r="I1747">
        <v>1</v>
      </c>
      <c r="J1747" t="s">
        <v>703</v>
      </c>
      <c r="L1747">
        <f t="shared" si="36"/>
        <v>21</v>
      </c>
    </row>
    <row r="1748" spans="1:12">
      <c r="A1748">
        <v>127</v>
      </c>
      <c r="B1748" t="s">
        <v>408</v>
      </c>
      <c r="C1748">
        <v>1</v>
      </c>
      <c r="D1748">
        <v>4</v>
      </c>
      <c r="E1748">
        <v>2</v>
      </c>
      <c r="F1748">
        <v>0</v>
      </c>
      <c r="G1748">
        <v>0</v>
      </c>
      <c r="H1748">
        <v>437</v>
      </c>
      <c r="I1748">
        <v>1</v>
      </c>
      <c r="J1748" t="s">
        <v>914</v>
      </c>
      <c r="L1748" t="e">
        <f t="shared" si="36"/>
        <v>#N/A</v>
      </c>
    </row>
    <row r="1749" spans="1:12">
      <c r="A1749">
        <v>963</v>
      </c>
      <c r="B1749" t="s">
        <v>408</v>
      </c>
      <c r="C1749">
        <v>2</v>
      </c>
      <c r="D1749">
        <v>35</v>
      </c>
      <c r="E1749">
        <v>2</v>
      </c>
      <c r="F1749">
        <v>0</v>
      </c>
      <c r="G1749">
        <v>0</v>
      </c>
      <c r="H1749">
        <v>322</v>
      </c>
      <c r="I1749">
        <v>2</v>
      </c>
      <c r="J1749" t="s">
        <v>815</v>
      </c>
      <c r="L1749">
        <f t="shared" si="36"/>
        <v>31</v>
      </c>
    </row>
    <row r="1750" spans="1:12">
      <c r="A1750">
        <v>5826</v>
      </c>
      <c r="B1750" t="s">
        <v>408</v>
      </c>
      <c r="C1750">
        <v>2</v>
      </c>
      <c r="D1750">
        <v>8</v>
      </c>
      <c r="E1750">
        <v>2</v>
      </c>
      <c r="F1750">
        <v>0</v>
      </c>
      <c r="G1750">
        <v>0</v>
      </c>
      <c r="H1750">
        <v>121</v>
      </c>
      <c r="I1750">
        <v>1</v>
      </c>
      <c r="J1750" t="s">
        <v>940</v>
      </c>
      <c r="L1750" t="e">
        <f t="shared" si="36"/>
        <v>#N/A</v>
      </c>
    </row>
    <row r="1751" spans="1:12">
      <c r="A1751">
        <v>3957</v>
      </c>
      <c r="B1751" t="s">
        <v>390</v>
      </c>
      <c r="C1751">
        <v>1</v>
      </c>
      <c r="D1751">
        <v>23</v>
      </c>
      <c r="E1751">
        <v>1</v>
      </c>
      <c r="F1751">
        <v>0</v>
      </c>
      <c r="G1751">
        <v>0</v>
      </c>
      <c r="H1751">
        <v>117</v>
      </c>
      <c r="I1751">
        <v>1</v>
      </c>
      <c r="J1751" t="s">
        <v>837</v>
      </c>
      <c r="L1751" t="e">
        <f t="shared" si="36"/>
        <v>#N/A</v>
      </c>
    </row>
    <row r="1752" spans="1:12">
      <c r="A1752">
        <v>3963</v>
      </c>
      <c r="B1752" t="s">
        <v>408</v>
      </c>
      <c r="C1752">
        <v>2</v>
      </c>
      <c r="D1752">
        <v>23</v>
      </c>
      <c r="E1752">
        <v>2</v>
      </c>
      <c r="F1752">
        <v>0</v>
      </c>
      <c r="G1752">
        <v>0</v>
      </c>
      <c r="H1752">
        <v>117</v>
      </c>
      <c r="I1752">
        <v>1</v>
      </c>
      <c r="J1752" t="s">
        <v>837</v>
      </c>
      <c r="L1752" t="e">
        <f t="shared" si="36"/>
        <v>#N/A</v>
      </c>
    </row>
    <row r="1753" spans="1:12">
      <c r="A1753">
        <v>4504</v>
      </c>
      <c r="B1753" t="s">
        <v>408</v>
      </c>
      <c r="C1753">
        <v>1</v>
      </c>
      <c r="D1753">
        <v>21</v>
      </c>
      <c r="E1753">
        <v>1</v>
      </c>
      <c r="F1753">
        <v>0</v>
      </c>
      <c r="G1753">
        <v>0</v>
      </c>
      <c r="H1753">
        <v>112</v>
      </c>
      <c r="I1753">
        <v>2</v>
      </c>
      <c r="J1753" t="s">
        <v>817</v>
      </c>
      <c r="L1753" t="e">
        <f t="shared" si="36"/>
        <v>#N/A</v>
      </c>
    </row>
    <row r="1754" spans="1:12">
      <c r="A1754">
        <v>1455</v>
      </c>
      <c r="B1754" t="s">
        <v>408</v>
      </c>
      <c r="C1754">
        <v>1</v>
      </c>
      <c r="D1754">
        <v>16</v>
      </c>
      <c r="E1754">
        <v>1</v>
      </c>
      <c r="F1754">
        <v>0</v>
      </c>
      <c r="G1754">
        <v>0</v>
      </c>
      <c r="H1754">
        <v>355</v>
      </c>
      <c r="I1754">
        <v>2</v>
      </c>
      <c r="J1754" t="s">
        <v>838</v>
      </c>
      <c r="L1754" t="e">
        <f t="shared" si="36"/>
        <v>#N/A</v>
      </c>
    </row>
    <row r="1755" spans="1:12">
      <c r="A1755">
        <v>5285</v>
      </c>
      <c r="B1755" t="s">
        <v>408</v>
      </c>
      <c r="C1755">
        <v>2</v>
      </c>
      <c r="D1755">
        <v>10</v>
      </c>
      <c r="E1755">
        <v>2</v>
      </c>
      <c r="F1755">
        <v>0</v>
      </c>
      <c r="G1755">
        <v>0</v>
      </c>
      <c r="H1755">
        <v>627</v>
      </c>
      <c r="I1755">
        <v>2</v>
      </c>
      <c r="J1755" t="s">
        <v>779</v>
      </c>
      <c r="L1755" t="e">
        <f t="shared" si="36"/>
        <v>#N/A</v>
      </c>
    </row>
    <row r="1756" spans="1:12">
      <c r="A1756">
        <v>5291</v>
      </c>
      <c r="B1756" t="s">
        <v>408</v>
      </c>
      <c r="C1756">
        <v>2</v>
      </c>
      <c r="D1756">
        <v>109</v>
      </c>
      <c r="E1756">
        <v>2</v>
      </c>
      <c r="F1756">
        <v>0</v>
      </c>
      <c r="G1756">
        <v>0</v>
      </c>
      <c r="H1756">
        <v>620</v>
      </c>
      <c r="I1756">
        <v>2</v>
      </c>
      <c r="J1756" t="s">
        <v>827</v>
      </c>
      <c r="L1756">
        <f t="shared" si="36"/>
        <v>56</v>
      </c>
    </row>
    <row r="1757" spans="1:12">
      <c r="A1757">
        <v>1006</v>
      </c>
      <c r="B1757" t="s">
        <v>408</v>
      </c>
      <c r="C1757">
        <v>1</v>
      </c>
      <c r="D1757">
        <v>16</v>
      </c>
      <c r="E1757">
        <v>1</v>
      </c>
      <c r="F1757">
        <v>0</v>
      </c>
      <c r="G1757">
        <v>0</v>
      </c>
      <c r="H1757">
        <v>345</v>
      </c>
      <c r="I1757">
        <v>1</v>
      </c>
      <c r="J1757" t="s">
        <v>619</v>
      </c>
      <c r="L1757" t="e">
        <f t="shared" si="36"/>
        <v>#N/A</v>
      </c>
    </row>
    <row r="1758" spans="1:12">
      <c r="A1758">
        <v>5629</v>
      </c>
      <c r="B1758" t="s">
        <v>412</v>
      </c>
      <c r="C1758">
        <v>1</v>
      </c>
      <c r="D1758">
        <v>10</v>
      </c>
      <c r="E1758">
        <v>1</v>
      </c>
      <c r="F1758">
        <v>0</v>
      </c>
      <c r="G1758">
        <v>0</v>
      </c>
      <c r="H1758">
        <v>353</v>
      </c>
      <c r="I1758">
        <v>2</v>
      </c>
      <c r="J1758" t="s">
        <v>644</v>
      </c>
      <c r="L1758" t="e">
        <f t="shared" si="36"/>
        <v>#N/A</v>
      </c>
    </row>
    <row r="1759" spans="1:12">
      <c r="A1759">
        <v>3170</v>
      </c>
      <c r="B1759" t="s">
        <v>408</v>
      </c>
      <c r="C1759">
        <v>2</v>
      </c>
      <c r="D1759">
        <v>11</v>
      </c>
      <c r="E1759">
        <v>2</v>
      </c>
      <c r="F1759">
        <v>0</v>
      </c>
      <c r="G1759">
        <v>0</v>
      </c>
      <c r="H1759">
        <v>335</v>
      </c>
      <c r="I1759">
        <v>2</v>
      </c>
      <c r="J1759" t="s">
        <v>720</v>
      </c>
      <c r="L1759" t="e">
        <f t="shared" si="36"/>
        <v>#N/A</v>
      </c>
    </row>
    <row r="1760" spans="1:12">
      <c r="A1760">
        <v>6170</v>
      </c>
      <c r="B1760" t="s">
        <v>408</v>
      </c>
      <c r="C1760">
        <v>1</v>
      </c>
      <c r="D1760">
        <v>27</v>
      </c>
      <c r="E1760">
        <v>10</v>
      </c>
      <c r="F1760">
        <v>0</v>
      </c>
      <c r="G1760">
        <v>0</v>
      </c>
      <c r="H1760">
        <v>270</v>
      </c>
      <c r="I1760">
        <v>6</v>
      </c>
      <c r="J1760" t="s">
        <v>491</v>
      </c>
      <c r="L1760" t="e">
        <f t="shared" si="36"/>
        <v>#N/A</v>
      </c>
    </row>
    <row r="1761" spans="1:12">
      <c r="A1761">
        <v>6467</v>
      </c>
      <c r="B1761" t="s">
        <v>412</v>
      </c>
      <c r="C1761">
        <v>1</v>
      </c>
      <c r="D1761">
        <v>11</v>
      </c>
      <c r="E1761">
        <v>1</v>
      </c>
      <c r="F1761">
        <v>0</v>
      </c>
      <c r="G1761">
        <v>0</v>
      </c>
      <c r="H1761">
        <v>102</v>
      </c>
      <c r="I1761">
        <v>2</v>
      </c>
      <c r="J1761" t="s">
        <v>810</v>
      </c>
      <c r="L1761" t="e">
        <f t="shared" si="36"/>
        <v>#N/A</v>
      </c>
    </row>
    <row r="1762" spans="1:12">
      <c r="A1762">
        <v>6224</v>
      </c>
      <c r="B1762" t="s">
        <v>408</v>
      </c>
      <c r="C1762">
        <v>1</v>
      </c>
      <c r="D1762">
        <v>4</v>
      </c>
      <c r="E1762">
        <v>10</v>
      </c>
      <c r="F1762">
        <v>0</v>
      </c>
      <c r="G1762">
        <v>0</v>
      </c>
      <c r="H1762">
        <v>546</v>
      </c>
      <c r="I1762">
        <v>7</v>
      </c>
      <c r="J1762" t="s">
        <v>654</v>
      </c>
      <c r="L1762" t="e">
        <f t="shared" si="36"/>
        <v>#N/A</v>
      </c>
    </row>
    <row r="1763" spans="1:12">
      <c r="A1763">
        <v>568</v>
      </c>
      <c r="B1763" t="s">
        <v>408</v>
      </c>
      <c r="C1763">
        <v>1</v>
      </c>
      <c r="D1763">
        <v>12</v>
      </c>
      <c r="E1763">
        <v>18</v>
      </c>
      <c r="F1763">
        <v>0</v>
      </c>
      <c r="G1763">
        <v>0</v>
      </c>
      <c r="H1763">
        <v>544</v>
      </c>
      <c r="I1763">
        <v>7</v>
      </c>
      <c r="J1763" t="s">
        <v>868</v>
      </c>
      <c r="L1763" t="e">
        <f t="shared" si="36"/>
        <v>#N/A</v>
      </c>
    </row>
    <row r="1764" spans="1:12">
      <c r="A1764">
        <v>1401</v>
      </c>
      <c r="B1764" t="s">
        <v>408</v>
      </c>
      <c r="C1764">
        <v>2</v>
      </c>
      <c r="D1764">
        <v>5</v>
      </c>
      <c r="E1764">
        <v>27</v>
      </c>
      <c r="F1764">
        <v>0</v>
      </c>
      <c r="G1764">
        <v>0</v>
      </c>
      <c r="H1764">
        <v>525</v>
      </c>
      <c r="I1764">
        <v>7</v>
      </c>
      <c r="J1764" t="s">
        <v>1019</v>
      </c>
      <c r="L1764">
        <f t="shared" si="36"/>
        <v>37</v>
      </c>
    </row>
    <row r="1765" spans="1:12">
      <c r="A1765">
        <v>2975</v>
      </c>
      <c r="B1765" t="s">
        <v>408</v>
      </c>
      <c r="C1765">
        <v>1</v>
      </c>
      <c r="D1765">
        <v>30</v>
      </c>
      <c r="E1765">
        <v>24</v>
      </c>
      <c r="F1765">
        <v>0</v>
      </c>
      <c r="G1765">
        <v>0</v>
      </c>
      <c r="H1765">
        <v>534</v>
      </c>
      <c r="I1765">
        <v>7</v>
      </c>
      <c r="J1765" t="s">
        <v>662</v>
      </c>
      <c r="L1765">
        <f t="shared" si="36"/>
        <v>52</v>
      </c>
    </row>
    <row r="1766" spans="1:12">
      <c r="A1766">
        <v>2978</v>
      </c>
      <c r="B1766" t="s">
        <v>408</v>
      </c>
      <c r="C1766">
        <v>1</v>
      </c>
      <c r="D1766">
        <v>9</v>
      </c>
      <c r="E1766">
        <v>16</v>
      </c>
      <c r="F1766">
        <v>0</v>
      </c>
      <c r="G1766">
        <v>0</v>
      </c>
      <c r="H1766">
        <v>570</v>
      </c>
      <c r="I1766">
        <v>5</v>
      </c>
      <c r="J1766" t="s">
        <v>959</v>
      </c>
      <c r="L1766">
        <f t="shared" si="36"/>
        <v>42</v>
      </c>
    </row>
    <row r="1767" spans="1:12">
      <c r="A1767">
        <v>4650</v>
      </c>
      <c r="B1767" t="s">
        <v>408</v>
      </c>
      <c r="C1767">
        <v>1</v>
      </c>
      <c r="D1767">
        <v>13</v>
      </c>
      <c r="E1767">
        <v>17</v>
      </c>
      <c r="F1767">
        <v>0</v>
      </c>
      <c r="G1767">
        <v>0</v>
      </c>
      <c r="H1767">
        <v>670</v>
      </c>
      <c r="I1767">
        <v>8</v>
      </c>
      <c r="J1767" t="s">
        <v>781</v>
      </c>
      <c r="L1767" t="e">
        <f t="shared" si="36"/>
        <v>#N/A</v>
      </c>
    </row>
    <row r="1768" spans="1:12">
      <c r="A1768">
        <v>3811</v>
      </c>
      <c r="B1768" t="s">
        <v>408</v>
      </c>
      <c r="C1768">
        <v>1</v>
      </c>
      <c r="D1768">
        <v>3</v>
      </c>
      <c r="E1768">
        <v>1</v>
      </c>
      <c r="F1768">
        <v>0</v>
      </c>
      <c r="G1768">
        <v>0</v>
      </c>
      <c r="H1768">
        <v>116</v>
      </c>
      <c r="I1768">
        <v>1</v>
      </c>
      <c r="J1768" t="s">
        <v>928</v>
      </c>
      <c r="L1768" t="e">
        <f t="shared" si="36"/>
        <v>#N/A</v>
      </c>
    </row>
    <row r="1769" spans="1:12">
      <c r="A1769">
        <v>814</v>
      </c>
      <c r="B1769" t="s">
        <v>408</v>
      </c>
      <c r="C1769">
        <v>1</v>
      </c>
      <c r="D1769">
        <v>6</v>
      </c>
      <c r="E1769">
        <v>6</v>
      </c>
      <c r="F1769">
        <v>0</v>
      </c>
      <c r="G1769">
        <v>0</v>
      </c>
      <c r="H1769">
        <v>478</v>
      </c>
      <c r="I1769">
        <v>4</v>
      </c>
      <c r="J1769" t="s">
        <v>1035</v>
      </c>
      <c r="L1769" t="e">
        <f t="shared" si="36"/>
        <v>#N/A</v>
      </c>
    </row>
    <row r="1770" spans="1:12">
      <c r="A1770">
        <v>1650</v>
      </c>
      <c r="B1770" t="s">
        <v>408</v>
      </c>
      <c r="C1770">
        <v>1</v>
      </c>
      <c r="D1770">
        <v>4</v>
      </c>
      <c r="E1770">
        <v>1</v>
      </c>
      <c r="F1770">
        <v>0</v>
      </c>
      <c r="G1770">
        <v>0</v>
      </c>
      <c r="H1770">
        <v>715</v>
      </c>
      <c r="I1770">
        <v>3</v>
      </c>
      <c r="J1770" t="s">
        <v>1032</v>
      </c>
      <c r="L1770" t="e">
        <f t="shared" si="36"/>
        <v>#N/A</v>
      </c>
    </row>
    <row r="1771" spans="1:12">
      <c r="A1771">
        <v>1647</v>
      </c>
      <c r="B1771" t="s">
        <v>408</v>
      </c>
      <c r="C1771">
        <v>1</v>
      </c>
      <c r="D1771">
        <v>10</v>
      </c>
      <c r="E1771">
        <v>2</v>
      </c>
      <c r="F1771">
        <v>0</v>
      </c>
      <c r="G1771">
        <v>0</v>
      </c>
      <c r="H1771">
        <v>715</v>
      </c>
      <c r="I1771">
        <v>3</v>
      </c>
      <c r="J1771" t="s">
        <v>1032</v>
      </c>
      <c r="L1771" t="e">
        <f t="shared" si="36"/>
        <v>#N/A</v>
      </c>
    </row>
    <row r="1772" spans="1:12">
      <c r="A1772">
        <v>4303</v>
      </c>
      <c r="B1772" t="s">
        <v>408</v>
      </c>
      <c r="C1772">
        <v>1</v>
      </c>
      <c r="D1772">
        <v>2</v>
      </c>
      <c r="E1772">
        <v>1</v>
      </c>
      <c r="F1772">
        <v>0</v>
      </c>
      <c r="G1772">
        <v>0</v>
      </c>
      <c r="H1772">
        <v>108</v>
      </c>
      <c r="I1772">
        <v>1</v>
      </c>
      <c r="J1772" t="s">
        <v>783</v>
      </c>
      <c r="L1772" t="e">
        <f t="shared" si="36"/>
        <v>#N/A</v>
      </c>
    </row>
    <row r="1773" spans="1:12">
      <c r="A1773">
        <v>4306</v>
      </c>
      <c r="B1773" t="s">
        <v>390</v>
      </c>
      <c r="C1773">
        <v>1</v>
      </c>
      <c r="D1773">
        <v>1</v>
      </c>
      <c r="E1773">
        <v>1</v>
      </c>
      <c r="F1773">
        <v>0</v>
      </c>
      <c r="G1773">
        <v>0</v>
      </c>
      <c r="H1773">
        <v>108</v>
      </c>
      <c r="I1773">
        <v>1</v>
      </c>
      <c r="J1773" t="s">
        <v>783</v>
      </c>
      <c r="L1773" t="e">
        <f t="shared" si="36"/>
        <v>#N/A</v>
      </c>
    </row>
    <row r="1774" spans="1:12">
      <c r="A1774">
        <v>1057</v>
      </c>
      <c r="B1774" t="s">
        <v>865</v>
      </c>
      <c r="C1774">
        <v>1</v>
      </c>
      <c r="D1774">
        <v>58</v>
      </c>
      <c r="E1774">
        <v>1</v>
      </c>
      <c r="F1774">
        <v>0</v>
      </c>
      <c r="G1774">
        <v>0</v>
      </c>
      <c r="H1774">
        <v>420</v>
      </c>
      <c r="I1774">
        <v>1</v>
      </c>
      <c r="J1774" t="s">
        <v>435</v>
      </c>
      <c r="L1774">
        <f t="shared" si="36"/>
        <v>21</v>
      </c>
    </row>
    <row r="1775" spans="1:12">
      <c r="A1775">
        <v>1896</v>
      </c>
      <c r="B1775" t="s">
        <v>408</v>
      </c>
      <c r="C1775">
        <v>2</v>
      </c>
      <c r="D1775">
        <v>18</v>
      </c>
      <c r="E1775">
        <v>2</v>
      </c>
      <c r="F1775">
        <v>0</v>
      </c>
      <c r="G1775">
        <v>0</v>
      </c>
      <c r="H1775">
        <v>702</v>
      </c>
      <c r="I1775">
        <v>2</v>
      </c>
      <c r="J1775" t="s">
        <v>764</v>
      </c>
      <c r="L1775">
        <f t="shared" si="36"/>
        <v>31</v>
      </c>
    </row>
    <row r="1776" spans="1:12">
      <c r="A1776">
        <v>2729</v>
      </c>
      <c r="B1776" t="s">
        <v>408</v>
      </c>
      <c r="C1776">
        <v>1</v>
      </c>
      <c r="D1776">
        <v>9</v>
      </c>
      <c r="E1776">
        <v>1</v>
      </c>
      <c r="F1776">
        <v>0</v>
      </c>
      <c r="G1776">
        <v>0</v>
      </c>
      <c r="H1776">
        <v>462</v>
      </c>
      <c r="I1776">
        <v>2</v>
      </c>
      <c r="J1776" t="s">
        <v>676</v>
      </c>
      <c r="L1776">
        <f t="shared" si="36"/>
        <v>53</v>
      </c>
    </row>
    <row r="1777" spans="1:12">
      <c r="A1777">
        <v>322</v>
      </c>
      <c r="B1777" t="s">
        <v>390</v>
      </c>
      <c r="C1777">
        <v>1</v>
      </c>
      <c r="D1777">
        <v>9</v>
      </c>
      <c r="E1777">
        <v>1</v>
      </c>
      <c r="F1777">
        <v>0</v>
      </c>
      <c r="G1777">
        <v>0</v>
      </c>
      <c r="H1777">
        <v>411</v>
      </c>
      <c r="I1777">
        <v>2</v>
      </c>
      <c r="J1777" t="s">
        <v>869</v>
      </c>
      <c r="L1777" t="e">
        <f t="shared" si="36"/>
        <v>#N/A</v>
      </c>
    </row>
    <row r="1778" spans="1:12">
      <c r="A1778">
        <v>2483</v>
      </c>
      <c r="B1778" t="s">
        <v>408</v>
      </c>
      <c r="C1778">
        <v>2</v>
      </c>
      <c r="D1778">
        <v>20</v>
      </c>
      <c r="E1778">
        <v>2</v>
      </c>
      <c r="F1778">
        <v>0</v>
      </c>
      <c r="G1778">
        <v>0</v>
      </c>
      <c r="H1778">
        <v>358</v>
      </c>
      <c r="I1778">
        <v>2</v>
      </c>
      <c r="J1778" t="s">
        <v>716</v>
      </c>
      <c r="L1778" t="e">
        <f t="shared" si="36"/>
        <v>#N/A</v>
      </c>
    </row>
    <row r="1779" spans="1:12">
      <c r="A1779">
        <v>4057</v>
      </c>
      <c r="B1779" t="s">
        <v>408</v>
      </c>
      <c r="C1779">
        <v>2</v>
      </c>
      <c r="D1779">
        <v>1</v>
      </c>
      <c r="E1779">
        <v>2</v>
      </c>
      <c r="F1779">
        <v>0</v>
      </c>
      <c r="G1779">
        <v>0</v>
      </c>
      <c r="H1779">
        <v>259</v>
      </c>
      <c r="I1779">
        <v>2</v>
      </c>
      <c r="J1779" t="s">
        <v>926</v>
      </c>
      <c r="L1779" t="e">
        <f t="shared" si="36"/>
        <v>#N/A</v>
      </c>
    </row>
    <row r="1780" spans="1:12">
      <c r="A1780">
        <v>2142</v>
      </c>
      <c r="B1780" t="s">
        <v>408</v>
      </c>
      <c r="C1780">
        <v>1</v>
      </c>
      <c r="D1780">
        <v>7</v>
      </c>
      <c r="E1780">
        <v>0</v>
      </c>
      <c r="F1780">
        <v>1</v>
      </c>
      <c r="G1780">
        <v>0</v>
      </c>
      <c r="H1780">
        <v>521</v>
      </c>
      <c r="I1780">
        <v>2</v>
      </c>
      <c r="J1780" t="s">
        <v>910</v>
      </c>
      <c r="L1780">
        <f t="shared" si="36"/>
        <v>36</v>
      </c>
    </row>
    <row r="1781" spans="1:12">
      <c r="A1781">
        <v>5385</v>
      </c>
      <c r="B1781" t="s">
        <v>408</v>
      </c>
      <c r="C1781">
        <v>2</v>
      </c>
      <c r="D1781">
        <v>21</v>
      </c>
      <c r="E1781">
        <v>2</v>
      </c>
      <c r="F1781">
        <v>0</v>
      </c>
      <c r="G1781">
        <v>0</v>
      </c>
      <c r="H1781">
        <v>631</v>
      </c>
      <c r="I1781">
        <v>2</v>
      </c>
      <c r="J1781" t="s">
        <v>951</v>
      </c>
      <c r="L1781" t="e">
        <f t="shared" si="36"/>
        <v>#N/A</v>
      </c>
    </row>
    <row r="1782" spans="1:12">
      <c r="A1782">
        <v>3224</v>
      </c>
      <c r="B1782" t="s">
        <v>390</v>
      </c>
      <c r="C1782">
        <v>1</v>
      </c>
      <c r="D1782">
        <v>14</v>
      </c>
      <c r="E1782">
        <v>1</v>
      </c>
      <c r="F1782">
        <v>0</v>
      </c>
      <c r="G1782">
        <v>0</v>
      </c>
      <c r="H1782">
        <v>350</v>
      </c>
      <c r="I1782">
        <v>2</v>
      </c>
      <c r="J1782" t="s">
        <v>713</v>
      </c>
      <c r="L1782" t="e">
        <f t="shared" si="36"/>
        <v>#N/A</v>
      </c>
    </row>
    <row r="1783" spans="1:12">
      <c r="A1783">
        <v>5483</v>
      </c>
      <c r="B1783" t="s">
        <v>408</v>
      </c>
      <c r="C1783">
        <v>2</v>
      </c>
      <c r="D1783">
        <v>56</v>
      </c>
      <c r="E1783">
        <v>2</v>
      </c>
      <c r="F1783">
        <v>0</v>
      </c>
      <c r="G1783">
        <v>0</v>
      </c>
      <c r="H1783">
        <v>852</v>
      </c>
      <c r="I1783">
        <v>2</v>
      </c>
      <c r="J1783" t="s">
        <v>726</v>
      </c>
      <c r="L1783">
        <f t="shared" si="36"/>
        <v>56</v>
      </c>
    </row>
    <row r="1784" spans="1:12">
      <c r="A1784">
        <v>3568</v>
      </c>
      <c r="B1784" t="s">
        <v>408</v>
      </c>
      <c r="C1784">
        <v>2</v>
      </c>
      <c r="D1784">
        <v>13</v>
      </c>
      <c r="E1784">
        <v>2</v>
      </c>
      <c r="F1784">
        <v>0</v>
      </c>
      <c r="G1784">
        <v>0</v>
      </c>
      <c r="H1784">
        <v>138</v>
      </c>
      <c r="I1784">
        <v>2</v>
      </c>
      <c r="J1784" t="s">
        <v>917</v>
      </c>
      <c r="L1784">
        <f t="shared" si="36"/>
        <v>54</v>
      </c>
    </row>
    <row r="1785" spans="1:12">
      <c r="A1785">
        <v>319</v>
      </c>
      <c r="B1785" t="s">
        <v>408</v>
      </c>
      <c r="C1785">
        <v>1</v>
      </c>
      <c r="D1785">
        <v>15</v>
      </c>
      <c r="E1785">
        <v>1</v>
      </c>
      <c r="F1785">
        <v>0</v>
      </c>
      <c r="G1785">
        <v>0</v>
      </c>
      <c r="H1785">
        <v>436</v>
      </c>
      <c r="I1785">
        <v>1</v>
      </c>
      <c r="J1785" t="s">
        <v>725</v>
      </c>
      <c r="L1785" t="e">
        <f t="shared" si="36"/>
        <v>#N/A</v>
      </c>
    </row>
    <row r="1786" spans="1:12">
      <c r="A1786">
        <v>3911</v>
      </c>
      <c r="B1786" t="s">
        <v>408</v>
      </c>
      <c r="C1786">
        <v>1</v>
      </c>
      <c r="D1786">
        <v>8</v>
      </c>
      <c r="E1786">
        <v>1</v>
      </c>
      <c r="F1786">
        <v>0</v>
      </c>
      <c r="G1786">
        <v>0</v>
      </c>
      <c r="H1786">
        <v>101</v>
      </c>
      <c r="I1786">
        <v>1</v>
      </c>
      <c r="J1786" t="s">
        <v>911</v>
      </c>
      <c r="L1786" t="e">
        <f t="shared" si="36"/>
        <v>#N/A</v>
      </c>
    </row>
    <row r="1787" spans="1:12">
      <c r="A1787">
        <v>2288</v>
      </c>
      <c r="B1787" t="s">
        <v>408</v>
      </c>
      <c r="C1787">
        <v>1</v>
      </c>
      <c r="D1787">
        <v>8</v>
      </c>
      <c r="E1787">
        <v>8</v>
      </c>
      <c r="F1787">
        <v>0</v>
      </c>
      <c r="G1787">
        <v>0</v>
      </c>
      <c r="H1787">
        <v>503</v>
      </c>
      <c r="I1787">
        <v>5</v>
      </c>
      <c r="J1787" t="s">
        <v>719</v>
      </c>
      <c r="L1787" t="e">
        <f t="shared" si="36"/>
        <v>#N/A</v>
      </c>
    </row>
    <row r="1788" spans="1:12">
      <c r="A1788">
        <v>3665</v>
      </c>
      <c r="B1788" t="s">
        <v>408</v>
      </c>
      <c r="C1788">
        <v>1</v>
      </c>
      <c r="D1788">
        <v>3</v>
      </c>
      <c r="E1788">
        <v>6</v>
      </c>
      <c r="F1788">
        <v>0</v>
      </c>
      <c r="G1788">
        <v>0</v>
      </c>
      <c r="H1788">
        <v>550</v>
      </c>
      <c r="I1788">
        <v>3</v>
      </c>
      <c r="J1788" t="s">
        <v>655</v>
      </c>
      <c r="L1788" t="e">
        <f t="shared" si="36"/>
        <v>#N/A</v>
      </c>
    </row>
    <row r="1789" spans="1:12">
      <c r="A1789">
        <v>4993</v>
      </c>
      <c r="B1789" t="s">
        <v>408</v>
      </c>
      <c r="C1789">
        <v>1</v>
      </c>
      <c r="D1789">
        <v>26</v>
      </c>
      <c r="E1789">
        <v>1</v>
      </c>
      <c r="F1789">
        <v>0</v>
      </c>
      <c r="G1789">
        <v>0</v>
      </c>
      <c r="H1789">
        <v>522</v>
      </c>
      <c r="I1789">
        <v>1</v>
      </c>
      <c r="J1789" t="s">
        <v>445</v>
      </c>
      <c r="L1789">
        <f t="shared" si="36"/>
        <v>37</v>
      </c>
    </row>
    <row r="1790" spans="1:12">
      <c r="A1790">
        <v>3616</v>
      </c>
      <c r="B1790" t="s">
        <v>408</v>
      </c>
      <c r="C1790">
        <v>1</v>
      </c>
      <c r="D1790">
        <v>7</v>
      </c>
      <c r="E1790">
        <v>1</v>
      </c>
      <c r="F1790">
        <v>0</v>
      </c>
      <c r="G1790">
        <v>0</v>
      </c>
      <c r="H1790">
        <v>580</v>
      </c>
      <c r="I1790">
        <v>2</v>
      </c>
      <c r="J1790" t="s">
        <v>919</v>
      </c>
      <c r="L1790" t="e">
        <f t="shared" si="36"/>
        <v>#N/A</v>
      </c>
    </row>
    <row r="1791" spans="1:12">
      <c r="A1791">
        <v>1255</v>
      </c>
      <c r="B1791" t="s">
        <v>408</v>
      </c>
      <c r="C1791">
        <v>2</v>
      </c>
      <c r="D1791">
        <v>4</v>
      </c>
      <c r="E1791">
        <v>2</v>
      </c>
      <c r="F1791">
        <v>0</v>
      </c>
      <c r="G1791">
        <v>0</v>
      </c>
      <c r="H1791">
        <v>555</v>
      </c>
      <c r="I1791">
        <v>1</v>
      </c>
      <c r="J1791" t="s">
        <v>983</v>
      </c>
      <c r="L1791" t="e">
        <f t="shared" si="36"/>
        <v>#N/A</v>
      </c>
    </row>
    <row r="1792" spans="1:12">
      <c r="A1792">
        <v>173</v>
      </c>
      <c r="B1792" t="s">
        <v>408</v>
      </c>
      <c r="C1792">
        <v>3</v>
      </c>
      <c r="D1792">
        <v>2</v>
      </c>
      <c r="E1792">
        <v>2</v>
      </c>
      <c r="F1792">
        <v>0</v>
      </c>
      <c r="G1792">
        <v>0</v>
      </c>
      <c r="H1792">
        <v>439</v>
      </c>
      <c r="I1792">
        <v>1</v>
      </c>
      <c r="J1792" t="s">
        <v>852</v>
      </c>
      <c r="L1792" t="e">
        <f t="shared" si="36"/>
        <v>#N/A</v>
      </c>
    </row>
    <row r="1793" spans="1:12">
      <c r="A1793">
        <v>714</v>
      </c>
      <c r="B1793" t="s">
        <v>408</v>
      </c>
      <c r="C1793">
        <v>3</v>
      </c>
      <c r="D1793">
        <v>4</v>
      </c>
      <c r="E1793">
        <v>17</v>
      </c>
      <c r="F1793">
        <v>0</v>
      </c>
      <c r="G1793">
        <v>0</v>
      </c>
      <c r="H1793">
        <v>568</v>
      </c>
      <c r="I1793">
        <v>4</v>
      </c>
      <c r="J1793" t="s">
        <v>944</v>
      </c>
      <c r="L1793" t="e">
        <f t="shared" si="36"/>
        <v>#N/A</v>
      </c>
    </row>
    <row r="1794" spans="1:12">
      <c r="A1794">
        <v>5878</v>
      </c>
      <c r="B1794" t="s">
        <v>412</v>
      </c>
      <c r="C1794">
        <v>1</v>
      </c>
      <c r="D1794">
        <v>4</v>
      </c>
      <c r="E1794">
        <v>1</v>
      </c>
      <c r="F1794">
        <v>0</v>
      </c>
      <c r="G1794">
        <v>0</v>
      </c>
      <c r="H1794">
        <v>216</v>
      </c>
      <c r="I1794">
        <v>2</v>
      </c>
      <c r="J1794" t="s">
        <v>658</v>
      </c>
      <c r="L1794" t="e">
        <f t="shared" si="36"/>
        <v>#N/A</v>
      </c>
    </row>
    <row r="1795" spans="1:12">
      <c r="A1795">
        <v>4157</v>
      </c>
      <c r="B1795" t="s">
        <v>408</v>
      </c>
      <c r="C1795">
        <v>1</v>
      </c>
      <c r="D1795">
        <v>30</v>
      </c>
      <c r="E1795">
        <v>2</v>
      </c>
      <c r="F1795">
        <v>0</v>
      </c>
      <c r="G1795">
        <v>0</v>
      </c>
      <c r="H1795">
        <v>118</v>
      </c>
      <c r="I1795">
        <v>2</v>
      </c>
      <c r="J1795" t="s">
        <v>612</v>
      </c>
      <c r="L1795">
        <f t="shared" si="36"/>
        <v>11</v>
      </c>
    </row>
    <row r="1796" spans="1:12">
      <c r="A1796">
        <v>6419</v>
      </c>
      <c r="B1796" t="s">
        <v>408</v>
      </c>
      <c r="C1796">
        <v>1</v>
      </c>
      <c r="D1796">
        <v>19</v>
      </c>
      <c r="E1796">
        <v>1</v>
      </c>
      <c r="F1796">
        <v>0</v>
      </c>
      <c r="G1796">
        <v>0</v>
      </c>
      <c r="H1796">
        <v>435</v>
      </c>
      <c r="I1796">
        <v>1</v>
      </c>
      <c r="J1796" t="s">
        <v>850</v>
      </c>
      <c r="L1796" t="e">
        <f t="shared" ref="L1796:L1859" si="37">VLOOKUP($J1796,$AA$3:$AB$127,2,FALSE)</f>
        <v>#N/A</v>
      </c>
    </row>
    <row r="1797" spans="1:12">
      <c r="A1797">
        <v>4698</v>
      </c>
      <c r="B1797" t="s">
        <v>408</v>
      </c>
      <c r="C1797">
        <v>2</v>
      </c>
      <c r="D1797">
        <v>19</v>
      </c>
      <c r="E1797">
        <v>36</v>
      </c>
      <c r="F1797">
        <v>0</v>
      </c>
      <c r="G1797">
        <v>0</v>
      </c>
      <c r="H1797">
        <v>670</v>
      </c>
      <c r="I1797">
        <v>8</v>
      </c>
      <c r="J1797" t="s">
        <v>781</v>
      </c>
      <c r="L1797" t="e">
        <f t="shared" si="37"/>
        <v>#N/A</v>
      </c>
    </row>
    <row r="1798" spans="1:12">
      <c r="A1798">
        <v>1796</v>
      </c>
      <c r="B1798" t="s">
        <v>408</v>
      </c>
      <c r="C1798">
        <v>1</v>
      </c>
      <c r="D1798">
        <v>16</v>
      </c>
      <c r="E1798">
        <v>1</v>
      </c>
      <c r="F1798">
        <v>0</v>
      </c>
      <c r="G1798">
        <v>0</v>
      </c>
      <c r="H1798">
        <v>346</v>
      </c>
      <c r="I1798">
        <v>1</v>
      </c>
      <c r="J1798" t="s">
        <v>614</v>
      </c>
      <c r="L1798" t="e">
        <f t="shared" si="37"/>
        <v>#N/A</v>
      </c>
    </row>
    <row r="1799" spans="1:12">
      <c r="A1799">
        <v>3124</v>
      </c>
      <c r="B1799" t="s">
        <v>408</v>
      </c>
      <c r="C1799">
        <v>1</v>
      </c>
      <c r="D1799">
        <v>16</v>
      </c>
      <c r="E1799">
        <v>6</v>
      </c>
      <c r="F1799">
        <v>0</v>
      </c>
      <c r="G1799">
        <v>0</v>
      </c>
      <c r="H1799">
        <v>263</v>
      </c>
      <c r="I1799">
        <v>6</v>
      </c>
      <c r="J1799" t="s">
        <v>985</v>
      </c>
      <c r="L1799" t="e">
        <f t="shared" si="37"/>
        <v>#N/A</v>
      </c>
    </row>
    <row r="1800" spans="1:12">
      <c r="A1800">
        <v>4796</v>
      </c>
      <c r="B1800" t="s">
        <v>408</v>
      </c>
      <c r="C1800">
        <v>1</v>
      </c>
      <c r="D1800">
        <v>9</v>
      </c>
      <c r="E1800">
        <v>24</v>
      </c>
      <c r="F1800">
        <v>0</v>
      </c>
      <c r="G1800">
        <v>0</v>
      </c>
      <c r="H1800">
        <v>660</v>
      </c>
      <c r="I1800">
        <v>9</v>
      </c>
      <c r="J1800" t="s">
        <v>952</v>
      </c>
      <c r="L1800" t="e">
        <f t="shared" si="37"/>
        <v>#N/A</v>
      </c>
    </row>
    <row r="1801" spans="1:12">
      <c r="A1801">
        <v>1501</v>
      </c>
      <c r="B1801" t="s">
        <v>408</v>
      </c>
      <c r="C1801">
        <v>1</v>
      </c>
      <c r="D1801">
        <v>10</v>
      </c>
      <c r="E1801">
        <v>1</v>
      </c>
      <c r="F1801">
        <v>0</v>
      </c>
      <c r="G1801">
        <v>0</v>
      </c>
      <c r="H1801">
        <v>445</v>
      </c>
      <c r="I1801">
        <v>1</v>
      </c>
      <c r="J1801" t="s">
        <v>266</v>
      </c>
      <c r="L1801" t="e">
        <f t="shared" si="37"/>
        <v>#N/A</v>
      </c>
    </row>
    <row r="1802" spans="1:12">
      <c r="A1802">
        <v>2337</v>
      </c>
      <c r="B1802" t="s">
        <v>408</v>
      </c>
      <c r="C1802">
        <v>1</v>
      </c>
      <c r="D1802">
        <v>17</v>
      </c>
      <c r="E1802">
        <v>1</v>
      </c>
      <c r="F1802">
        <v>0</v>
      </c>
      <c r="G1802">
        <v>0</v>
      </c>
      <c r="H1802">
        <v>356</v>
      </c>
      <c r="I1802">
        <v>2</v>
      </c>
      <c r="J1802" t="s">
        <v>848</v>
      </c>
      <c r="L1802" t="e">
        <f t="shared" si="37"/>
        <v>#N/A</v>
      </c>
    </row>
    <row r="1803" spans="1:12">
      <c r="A1803">
        <v>4255</v>
      </c>
      <c r="B1803" t="s">
        <v>408</v>
      </c>
      <c r="C1803">
        <v>1</v>
      </c>
      <c r="D1803">
        <v>2</v>
      </c>
      <c r="E1803">
        <v>1</v>
      </c>
      <c r="F1803">
        <v>0</v>
      </c>
      <c r="G1803">
        <v>0</v>
      </c>
      <c r="H1803">
        <v>118</v>
      </c>
      <c r="I1803">
        <v>1</v>
      </c>
      <c r="J1803" t="s">
        <v>612</v>
      </c>
      <c r="L1803">
        <f t="shared" si="37"/>
        <v>11</v>
      </c>
    </row>
    <row r="1804" spans="1:12">
      <c r="A1804">
        <v>6124</v>
      </c>
      <c r="B1804" t="s">
        <v>408</v>
      </c>
      <c r="C1804">
        <v>1</v>
      </c>
      <c r="D1804">
        <v>16</v>
      </c>
      <c r="E1804">
        <v>15</v>
      </c>
      <c r="F1804">
        <v>0</v>
      </c>
      <c r="G1804">
        <v>0</v>
      </c>
      <c r="H1804">
        <v>234</v>
      </c>
      <c r="I1804">
        <v>5</v>
      </c>
      <c r="J1804" t="s">
        <v>968</v>
      </c>
      <c r="L1804" t="e">
        <f t="shared" si="37"/>
        <v>#N/A</v>
      </c>
    </row>
    <row r="1805" spans="1:12">
      <c r="A1805">
        <v>1009</v>
      </c>
      <c r="B1805" t="s">
        <v>408</v>
      </c>
      <c r="C1805">
        <v>1</v>
      </c>
      <c r="D1805">
        <v>22</v>
      </c>
      <c r="E1805">
        <v>1</v>
      </c>
      <c r="F1805">
        <v>0</v>
      </c>
      <c r="G1805">
        <v>0</v>
      </c>
      <c r="H1805">
        <v>345</v>
      </c>
      <c r="I1805">
        <v>1</v>
      </c>
      <c r="J1805" t="s">
        <v>619</v>
      </c>
      <c r="L1805" t="e">
        <f t="shared" si="37"/>
        <v>#N/A</v>
      </c>
    </row>
    <row r="1806" spans="1:12">
      <c r="A1806">
        <v>2042</v>
      </c>
      <c r="B1806" t="s">
        <v>408</v>
      </c>
      <c r="C1806">
        <v>1</v>
      </c>
      <c r="D1806">
        <v>1</v>
      </c>
      <c r="E1806">
        <v>1</v>
      </c>
      <c r="F1806">
        <v>0</v>
      </c>
      <c r="G1806">
        <v>0</v>
      </c>
      <c r="H1806">
        <v>345</v>
      </c>
      <c r="I1806">
        <v>1</v>
      </c>
      <c r="J1806" t="s">
        <v>619</v>
      </c>
      <c r="L1806" t="e">
        <f t="shared" si="37"/>
        <v>#N/A</v>
      </c>
    </row>
    <row r="1807" spans="1:12">
      <c r="A1807">
        <v>2583</v>
      </c>
      <c r="B1807" t="s">
        <v>408</v>
      </c>
      <c r="C1807">
        <v>2</v>
      </c>
      <c r="D1807">
        <v>29</v>
      </c>
      <c r="E1807">
        <v>2</v>
      </c>
      <c r="F1807">
        <v>0</v>
      </c>
      <c r="G1807">
        <v>0</v>
      </c>
      <c r="H1807">
        <v>310</v>
      </c>
      <c r="I1807">
        <v>1</v>
      </c>
      <c r="J1807" t="s">
        <v>421</v>
      </c>
      <c r="L1807">
        <f t="shared" si="37"/>
        <v>16</v>
      </c>
    </row>
    <row r="1808" spans="1:12">
      <c r="A1808">
        <v>4452</v>
      </c>
      <c r="B1808" t="s">
        <v>408</v>
      </c>
      <c r="C1808">
        <v>2</v>
      </c>
      <c r="D1808">
        <v>17</v>
      </c>
      <c r="E1808">
        <v>2</v>
      </c>
      <c r="F1808">
        <v>0</v>
      </c>
      <c r="G1808">
        <v>0</v>
      </c>
      <c r="H1808">
        <v>151</v>
      </c>
      <c r="I1808">
        <v>1</v>
      </c>
      <c r="J1808" t="s">
        <v>863</v>
      </c>
      <c r="L1808">
        <f t="shared" si="37"/>
        <v>12</v>
      </c>
    </row>
    <row r="1809" spans="1:12">
      <c r="A1809">
        <v>960</v>
      </c>
      <c r="B1809" t="s">
        <v>408</v>
      </c>
      <c r="C1809">
        <v>1</v>
      </c>
      <c r="D1809">
        <v>7</v>
      </c>
      <c r="E1809">
        <v>1</v>
      </c>
      <c r="F1809">
        <v>0</v>
      </c>
      <c r="G1809">
        <v>0</v>
      </c>
      <c r="H1809">
        <v>711</v>
      </c>
      <c r="I1809">
        <v>2</v>
      </c>
      <c r="J1809" t="s">
        <v>777</v>
      </c>
      <c r="L1809" t="e">
        <f t="shared" si="37"/>
        <v>#N/A</v>
      </c>
    </row>
    <row r="1810" spans="1:12">
      <c r="A1810">
        <v>2829</v>
      </c>
      <c r="B1810" t="s">
        <v>408</v>
      </c>
      <c r="C1810">
        <v>3</v>
      </c>
      <c r="D1810">
        <v>117</v>
      </c>
      <c r="E1810">
        <v>15</v>
      </c>
      <c r="F1810">
        <v>5</v>
      </c>
      <c r="G1810">
        <v>0</v>
      </c>
      <c r="H1810">
        <v>523</v>
      </c>
      <c r="I1810">
        <v>6</v>
      </c>
      <c r="J1810" t="s">
        <v>428</v>
      </c>
      <c r="L1810">
        <f t="shared" si="37"/>
        <v>33</v>
      </c>
    </row>
    <row r="1811" spans="1:12">
      <c r="A1811">
        <v>3370</v>
      </c>
      <c r="B1811" t="s">
        <v>408</v>
      </c>
      <c r="C1811">
        <v>2</v>
      </c>
      <c r="D1811">
        <v>7</v>
      </c>
      <c r="E1811">
        <v>2</v>
      </c>
      <c r="F1811">
        <v>0</v>
      </c>
      <c r="G1811">
        <v>0</v>
      </c>
      <c r="H1811">
        <v>652</v>
      </c>
      <c r="I1811">
        <v>2</v>
      </c>
      <c r="J1811" t="s">
        <v>902</v>
      </c>
      <c r="L1811">
        <f t="shared" si="37"/>
        <v>55</v>
      </c>
    </row>
    <row r="1812" spans="1:12">
      <c r="A1812">
        <v>468</v>
      </c>
      <c r="B1812" t="s">
        <v>408</v>
      </c>
      <c r="C1812">
        <v>1</v>
      </c>
      <c r="D1812">
        <v>6</v>
      </c>
      <c r="E1812">
        <v>1</v>
      </c>
      <c r="F1812">
        <v>0</v>
      </c>
      <c r="G1812">
        <v>0</v>
      </c>
      <c r="H1812">
        <v>429</v>
      </c>
      <c r="I1812">
        <v>2</v>
      </c>
      <c r="J1812" t="s">
        <v>739</v>
      </c>
      <c r="L1812" t="e">
        <f t="shared" si="37"/>
        <v>#N/A</v>
      </c>
    </row>
    <row r="1813" spans="1:12">
      <c r="A1813">
        <v>370</v>
      </c>
      <c r="B1813" t="s">
        <v>408</v>
      </c>
      <c r="C1813">
        <v>1</v>
      </c>
      <c r="D1813">
        <v>1</v>
      </c>
      <c r="E1813">
        <v>16</v>
      </c>
      <c r="F1813">
        <v>0</v>
      </c>
      <c r="G1813">
        <v>0</v>
      </c>
      <c r="H1813">
        <v>530</v>
      </c>
      <c r="I1813">
        <v>6</v>
      </c>
      <c r="J1813" t="s">
        <v>933</v>
      </c>
      <c r="L1813" t="e">
        <f t="shared" si="37"/>
        <v>#N/A</v>
      </c>
    </row>
    <row r="1814" spans="1:12">
      <c r="A1814">
        <v>5583</v>
      </c>
      <c r="B1814" t="s">
        <v>408</v>
      </c>
      <c r="C1814">
        <v>1</v>
      </c>
      <c r="D1814">
        <v>5</v>
      </c>
      <c r="E1814">
        <v>1</v>
      </c>
      <c r="F1814">
        <v>0</v>
      </c>
      <c r="G1814">
        <v>0</v>
      </c>
      <c r="H1814">
        <v>369</v>
      </c>
      <c r="I1814">
        <v>2</v>
      </c>
      <c r="J1814" t="s">
        <v>1053</v>
      </c>
      <c r="L1814" t="e">
        <f t="shared" si="37"/>
        <v>#N/A</v>
      </c>
    </row>
    <row r="1815" spans="1:12">
      <c r="A1815">
        <v>5337</v>
      </c>
      <c r="B1815" t="s">
        <v>408</v>
      </c>
      <c r="C1815">
        <v>2</v>
      </c>
      <c r="D1815">
        <v>6</v>
      </c>
      <c r="E1815">
        <v>2</v>
      </c>
      <c r="F1815">
        <v>0</v>
      </c>
      <c r="G1815">
        <v>0</v>
      </c>
      <c r="H1815">
        <v>625</v>
      </c>
      <c r="I1815">
        <v>2</v>
      </c>
      <c r="J1815" t="s">
        <v>936</v>
      </c>
      <c r="L1815" t="e">
        <f t="shared" si="37"/>
        <v>#N/A</v>
      </c>
    </row>
    <row r="1816" spans="1:12">
      <c r="A1816">
        <v>2265</v>
      </c>
      <c r="B1816" t="s">
        <v>408</v>
      </c>
      <c r="C1816">
        <v>2</v>
      </c>
      <c r="D1816">
        <v>10</v>
      </c>
      <c r="E1816">
        <v>12</v>
      </c>
      <c r="F1816">
        <v>0</v>
      </c>
      <c r="G1816">
        <v>0</v>
      </c>
      <c r="H1816">
        <v>524</v>
      </c>
      <c r="I1816">
        <v>4</v>
      </c>
      <c r="J1816" t="s">
        <v>666</v>
      </c>
      <c r="L1816">
        <f t="shared" si="37"/>
        <v>41</v>
      </c>
    </row>
    <row r="1817" spans="1:12">
      <c r="A1817">
        <v>2194</v>
      </c>
      <c r="B1817" t="s">
        <v>408</v>
      </c>
      <c r="C1817">
        <v>1</v>
      </c>
      <c r="D1817">
        <v>9</v>
      </c>
      <c r="E1817">
        <v>9</v>
      </c>
      <c r="F1817">
        <v>0</v>
      </c>
      <c r="G1817">
        <v>0</v>
      </c>
      <c r="H1817">
        <v>534</v>
      </c>
      <c r="I1817">
        <v>5</v>
      </c>
      <c r="J1817" t="s">
        <v>662</v>
      </c>
      <c r="L1817">
        <f t="shared" si="37"/>
        <v>52</v>
      </c>
    </row>
    <row r="1818" spans="1:12">
      <c r="A1818">
        <v>3024</v>
      </c>
      <c r="B1818" t="s">
        <v>408</v>
      </c>
      <c r="C1818">
        <v>1</v>
      </c>
      <c r="D1818">
        <v>21</v>
      </c>
      <c r="E1818">
        <v>12</v>
      </c>
      <c r="F1818">
        <v>0</v>
      </c>
      <c r="G1818">
        <v>0</v>
      </c>
      <c r="H1818">
        <v>517</v>
      </c>
      <c r="I1818">
        <v>6</v>
      </c>
      <c r="J1818" t="s">
        <v>685</v>
      </c>
      <c r="L1818">
        <f t="shared" si="37"/>
        <v>43</v>
      </c>
    </row>
    <row r="1819" spans="1:12">
      <c r="A1819">
        <v>3688</v>
      </c>
      <c r="B1819" t="s">
        <v>392</v>
      </c>
      <c r="C1819">
        <v>1</v>
      </c>
      <c r="D1819">
        <v>11</v>
      </c>
      <c r="E1819">
        <v>4</v>
      </c>
      <c r="F1819">
        <v>0</v>
      </c>
      <c r="G1819">
        <v>0</v>
      </c>
      <c r="H1819">
        <v>553</v>
      </c>
      <c r="I1819">
        <v>2</v>
      </c>
      <c r="J1819" t="s">
        <v>694</v>
      </c>
      <c r="L1819">
        <f t="shared" si="37"/>
        <v>44</v>
      </c>
    </row>
    <row r="1820" spans="1:12">
      <c r="A1820">
        <v>605</v>
      </c>
      <c r="B1820" t="s">
        <v>408</v>
      </c>
      <c r="C1820">
        <v>1</v>
      </c>
      <c r="D1820">
        <v>47</v>
      </c>
      <c r="E1820">
        <v>17</v>
      </c>
      <c r="F1820">
        <v>0</v>
      </c>
      <c r="G1820">
        <v>0</v>
      </c>
      <c r="H1820">
        <v>533</v>
      </c>
      <c r="I1820">
        <v>6</v>
      </c>
      <c r="J1820" t="s">
        <v>637</v>
      </c>
      <c r="L1820">
        <f t="shared" si="37"/>
        <v>35</v>
      </c>
    </row>
    <row r="1821" spans="1:12">
      <c r="A1821">
        <v>1269</v>
      </c>
      <c r="B1821" t="s">
        <v>408</v>
      </c>
      <c r="C1821">
        <v>1</v>
      </c>
      <c r="D1821">
        <v>12</v>
      </c>
      <c r="E1821">
        <v>7</v>
      </c>
      <c r="F1821">
        <v>0</v>
      </c>
      <c r="G1821">
        <v>0</v>
      </c>
      <c r="H1821">
        <v>513</v>
      </c>
      <c r="I1821">
        <v>5</v>
      </c>
      <c r="J1821" t="s">
        <v>640</v>
      </c>
      <c r="L1821">
        <f t="shared" si="37"/>
        <v>35</v>
      </c>
    </row>
    <row r="1822" spans="1:12">
      <c r="A1822">
        <v>6273</v>
      </c>
      <c r="B1822" t="s">
        <v>408</v>
      </c>
      <c r="C1822">
        <v>1</v>
      </c>
      <c r="D1822">
        <v>6</v>
      </c>
      <c r="E1822">
        <v>1</v>
      </c>
      <c r="F1822">
        <v>0</v>
      </c>
      <c r="G1822">
        <v>0</v>
      </c>
      <c r="H1822">
        <v>116</v>
      </c>
      <c r="I1822">
        <v>1</v>
      </c>
      <c r="J1822" t="s">
        <v>928</v>
      </c>
      <c r="L1822" t="e">
        <f t="shared" si="37"/>
        <v>#N/A</v>
      </c>
    </row>
    <row r="1823" spans="1:12">
      <c r="A1823">
        <v>4684</v>
      </c>
      <c r="B1823" t="s">
        <v>408</v>
      </c>
      <c r="C1823">
        <v>1</v>
      </c>
      <c r="D1823">
        <v>45</v>
      </c>
      <c r="E1823">
        <v>28</v>
      </c>
      <c r="F1823">
        <v>0</v>
      </c>
      <c r="G1823">
        <v>0</v>
      </c>
      <c r="H1823">
        <v>671</v>
      </c>
      <c r="I1823">
        <v>8</v>
      </c>
      <c r="J1823" t="s">
        <v>661</v>
      </c>
      <c r="L1823" t="e">
        <f t="shared" si="37"/>
        <v>#N/A</v>
      </c>
    </row>
    <row r="1824" spans="1:12">
      <c r="A1824">
        <v>6344</v>
      </c>
      <c r="B1824" t="s">
        <v>408</v>
      </c>
      <c r="C1824">
        <v>1</v>
      </c>
      <c r="D1824">
        <v>4</v>
      </c>
      <c r="E1824">
        <v>1</v>
      </c>
      <c r="F1824">
        <v>0</v>
      </c>
      <c r="G1824">
        <v>0</v>
      </c>
      <c r="H1824">
        <v>332</v>
      </c>
      <c r="I1824">
        <v>1</v>
      </c>
      <c r="J1824" t="s">
        <v>878</v>
      </c>
      <c r="L1824" t="e">
        <f t="shared" si="37"/>
        <v>#N/A</v>
      </c>
    </row>
    <row r="1825" spans="1:12">
      <c r="A1825">
        <v>273</v>
      </c>
      <c r="B1825" t="s">
        <v>408</v>
      </c>
      <c r="C1825">
        <v>1</v>
      </c>
      <c r="D1825">
        <v>10</v>
      </c>
      <c r="E1825">
        <v>7</v>
      </c>
      <c r="F1825">
        <v>0</v>
      </c>
      <c r="G1825">
        <v>0</v>
      </c>
      <c r="H1825">
        <v>470</v>
      </c>
      <c r="I1825">
        <v>4</v>
      </c>
      <c r="J1825" t="s">
        <v>898</v>
      </c>
      <c r="L1825" t="e">
        <f t="shared" si="37"/>
        <v>#N/A</v>
      </c>
    </row>
    <row r="1826" spans="1:12">
      <c r="A1826">
        <v>4186</v>
      </c>
      <c r="B1826" t="s">
        <v>408</v>
      </c>
      <c r="C1826">
        <v>1</v>
      </c>
      <c r="D1826">
        <v>14</v>
      </c>
      <c r="E1826">
        <v>1</v>
      </c>
      <c r="F1826">
        <v>0</v>
      </c>
      <c r="G1826">
        <v>0</v>
      </c>
      <c r="H1826">
        <v>117</v>
      </c>
      <c r="I1826">
        <v>1</v>
      </c>
      <c r="J1826" t="s">
        <v>837</v>
      </c>
      <c r="L1826" t="e">
        <f t="shared" si="37"/>
        <v>#N/A</v>
      </c>
    </row>
    <row r="1827" spans="1:12">
      <c r="A1827">
        <v>1767</v>
      </c>
      <c r="B1827" t="s">
        <v>408</v>
      </c>
      <c r="C1827">
        <v>1</v>
      </c>
      <c r="D1827">
        <v>1</v>
      </c>
      <c r="E1827">
        <v>4</v>
      </c>
      <c r="F1827">
        <v>0</v>
      </c>
      <c r="G1827">
        <v>0</v>
      </c>
      <c r="H1827">
        <v>419</v>
      </c>
      <c r="I1827">
        <v>2</v>
      </c>
      <c r="J1827" t="s">
        <v>953</v>
      </c>
      <c r="L1827" t="e">
        <f t="shared" si="37"/>
        <v>#N/A</v>
      </c>
    </row>
    <row r="1828" spans="1:12">
      <c r="A1828">
        <v>5846</v>
      </c>
      <c r="B1828" t="s">
        <v>408</v>
      </c>
      <c r="C1828">
        <v>2</v>
      </c>
      <c r="D1828">
        <v>49</v>
      </c>
      <c r="E1828">
        <v>2</v>
      </c>
      <c r="F1828">
        <v>0</v>
      </c>
      <c r="G1828">
        <v>0</v>
      </c>
      <c r="H1828">
        <v>127</v>
      </c>
      <c r="I1828">
        <v>2</v>
      </c>
      <c r="J1828" t="s">
        <v>752</v>
      </c>
      <c r="L1828">
        <f t="shared" si="37"/>
        <v>11</v>
      </c>
    </row>
    <row r="1829" spans="1:12">
      <c r="A1829">
        <v>771</v>
      </c>
      <c r="B1829" t="s">
        <v>408</v>
      </c>
      <c r="C1829">
        <v>1</v>
      </c>
      <c r="D1829">
        <v>33</v>
      </c>
      <c r="E1829">
        <v>1</v>
      </c>
      <c r="F1829">
        <v>0</v>
      </c>
      <c r="G1829">
        <v>0</v>
      </c>
      <c r="H1829">
        <v>418</v>
      </c>
      <c r="I1829">
        <v>2</v>
      </c>
      <c r="J1829" t="s">
        <v>659</v>
      </c>
      <c r="L1829" t="e">
        <f t="shared" si="37"/>
        <v>#N/A</v>
      </c>
    </row>
    <row r="1830" spans="1:12">
      <c r="A1830">
        <v>3190</v>
      </c>
      <c r="B1830" t="s">
        <v>408</v>
      </c>
      <c r="C1830">
        <v>1</v>
      </c>
      <c r="D1830">
        <v>12</v>
      </c>
      <c r="E1830">
        <v>1</v>
      </c>
      <c r="F1830">
        <v>0</v>
      </c>
      <c r="G1830">
        <v>0</v>
      </c>
      <c r="H1830">
        <v>369</v>
      </c>
      <c r="I1830">
        <v>1</v>
      </c>
      <c r="J1830" t="s">
        <v>417</v>
      </c>
      <c r="L1830">
        <f t="shared" si="37"/>
        <v>55</v>
      </c>
    </row>
    <row r="1831" spans="1:12">
      <c r="A1831">
        <v>5348</v>
      </c>
      <c r="B1831" t="s">
        <v>408</v>
      </c>
      <c r="C1831">
        <v>2</v>
      </c>
      <c r="D1831">
        <v>21</v>
      </c>
      <c r="E1831">
        <v>2</v>
      </c>
      <c r="F1831">
        <v>0</v>
      </c>
      <c r="G1831">
        <v>0</v>
      </c>
      <c r="H1831">
        <v>628</v>
      </c>
      <c r="I1831">
        <v>2</v>
      </c>
      <c r="J1831" t="s">
        <v>946</v>
      </c>
      <c r="L1831" t="e">
        <f t="shared" si="37"/>
        <v>#N/A</v>
      </c>
    </row>
    <row r="1832" spans="1:12">
      <c r="A1832">
        <v>6107</v>
      </c>
      <c r="B1832" t="s">
        <v>408</v>
      </c>
      <c r="C1832">
        <v>1</v>
      </c>
      <c r="D1832">
        <v>6</v>
      </c>
      <c r="E1832">
        <v>15</v>
      </c>
      <c r="F1832">
        <v>0</v>
      </c>
      <c r="G1832">
        <v>0</v>
      </c>
      <c r="H1832">
        <v>233</v>
      </c>
      <c r="I1832">
        <v>6</v>
      </c>
      <c r="J1832" t="s">
        <v>916</v>
      </c>
      <c r="L1832" t="e">
        <f t="shared" si="37"/>
        <v>#N/A</v>
      </c>
    </row>
    <row r="1833" spans="1:12">
      <c r="A1833">
        <v>4850</v>
      </c>
      <c r="B1833" t="s">
        <v>408</v>
      </c>
      <c r="C1833">
        <v>2</v>
      </c>
      <c r="D1833">
        <v>6</v>
      </c>
      <c r="E1833">
        <v>2</v>
      </c>
      <c r="F1833">
        <v>0</v>
      </c>
      <c r="G1833">
        <v>0</v>
      </c>
      <c r="H1833">
        <v>676</v>
      </c>
      <c r="I1833">
        <v>2</v>
      </c>
      <c r="J1833" t="s">
        <v>722</v>
      </c>
      <c r="L1833" t="e">
        <f t="shared" si="37"/>
        <v>#N/A</v>
      </c>
    </row>
    <row r="1834" spans="1:12">
      <c r="A1834">
        <v>2526</v>
      </c>
      <c r="B1834" t="s">
        <v>871</v>
      </c>
      <c r="C1834">
        <v>1</v>
      </c>
      <c r="D1834">
        <v>12</v>
      </c>
      <c r="E1834">
        <v>1</v>
      </c>
      <c r="F1834">
        <v>0</v>
      </c>
      <c r="G1834">
        <v>0</v>
      </c>
      <c r="H1834">
        <v>354</v>
      </c>
      <c r="I1834">
        <v>1</v>
      </c>
      <c r="J1834" t="s">
        <v>893</v>
      </c>
      <c r="L1834" t="e">
        <f t="shared" si="37"/>
        <v>#N/A</v>
      </c>
    </row>
    <row r="1835" spans="1:12">
      <c r="A1835">
        <v>107</v>
      </c>
      <c r="B1835" t="s">
        <v>408</v>
      </c>
      <c r="C1835">
        <v>1</v>
      </c>
      <c r="D1835">
        <v>8</v>
      </c>
      <c r="E1835">
        <v>1</v>
      </c>
      <c r="F1835">
        <v>0</v>
      </c>
      <c r="G1835">
        <v>0</v>
      </c>
      <c r="H1835">
        <v>443</v>
      </c>
      <c r="I1835">
        <v>2</v>
      </c>
      <c r="J1835" t="s">
        <v>831</v>
      </c>
      <c r="L1835" t="e">
        <f t="shared" si="37"/>
        <v>#N/A</v>
      </c>
    </row>
    <row r="1836" spans="1:12">
      <c r="A1836">
        <v>1103</v>
      </c>
      <c r="B1836" t="s">
        <v>408</v>
      </c>
      <c r="C1836">
        <v>1</v>
      </c>
      <c r="D1836">
        <v>39</v>
      </c>
      <c r="E1836">
        <v>1</v>
      </c>
      <c r="F1836">
        <v>0</v>
      </c>
      <c r="G1836">
        <v>0</v>
      </c>
      <c r="H1836">
        <v>313</v>
      </c>
      <c r="I1836">
        <v>1</v>
      </c>
      <c r="J1836" t="s">
        <v>407</v>
      </c>
      <c r="L1836">
        <f t="shared" si="37"/>
        <v>33</v>
      </c>
    </row>
    <row r="1837" spans="1:12">
      <c r="A1837">
        <v>2028</v>
      </c>
      <c r="B1837" t="s">
        <v>408</v>
      </c>
      <c r="C1837">
        <v>1</v>
      </c>
      <c r="D1837">
        <v>17</v>
      </c>
      <c r="E1837">
        <v>1</v>
      </c>
      <c r="F1837">
        <v>0</v>
      </c>
      <c r="G1837">
        <v>0</v>
      </c>
      <c r="H1837">
        <v>340</v>
      </c>
      <c r="I1837">
        <v>1</v>
      </c>
      <c r="J1837" t="s">
        <v>451</v>
      </c>
      <c r="L1837">
        <f t="shared" si="37"/>
        <v>31</v>
      </c>
    </row>
    <row r="1838" spans="1:12">
      <c r="A1838">
        <v>2763</v>
      </c>
      <c r="B1838" t="s">
        <v>408</v>
      </c>
      <c r="C1838">
        <v>1</v>
      </c>
      <c r="D1838">
        <v>19</v>
      </c>
      <c r="E1838">
        <v>1</v>
      </c>
      <c r="F1838">
        <v>0</v>
      </c>
      <c r="G1838">
        <v>0</v>
      </c>
      <c r="H1838">
        <v>326</v>
      </c>
      <c r="I1838">
        <v>2</v>
      </c>
      <c r="J1838" t="s">
        <v>415</v>
      </c>
      <c r="L1838" t="e">
        <f t="shared" si="37"/>
        <v>#N/A</v>
      </c>
    </row>
    <row r="1839" spans="1:12">
      <c r="A1839">
        <v>2692</v>
      </c>
      <c r="B1839" t="s">
        <v>408</v>
      </c>
      <c r="C1839">
        <v>1</v>
      </c>
      <c r="D1839">
        <v>32</v>
      </c>
      <c r="E1839">
        <v>7</v>
      </c>
      <c r="F1839">
        <v>0</v>
      </c>
      <c r="G1839">
        <v>0</v>
      </c>
      <c r="H1839">
        <v>321</v>
      </c>
      <c r="I1839">
        <v>4</v>
      </c>
      <c r="J1839" t="s">
        <v>714</v>
      </c>
      <c r="L1839">
        <f t="shared" si="37"/>
        <v>52</v>
      </c>
    </row>
    <row r="1840" spans="1:12">
      <c r="A1840">
        <v>1412</v>
      </c>
      <c r="B1840" t="s">
        <v>408</v>
      </c>
      <c r="C1840">
        <v>1</v>
      </c>
      <c r="D1840">
        <v>1</v>
      </c>
      <c r="E1840">
        <v>1</v>
      </c>
      <c r="F1840">
        <v>0</v>
      </c>
      <c r="G1840">
        <v>0</v>
      </c>
      <c r="H1840">
        <v>405</v>
      </c>
      <c r="I1840">
        <v>1</v>
      </c>
      <c r="J1840" t="s">
        <v>998</v>
      </c>
      <c r="L1840" t="e">
        <f t="shared" si="37"/>
        <v>#N/A</v>
      </c>
    </row>
    <row r="1841" spans="1:12">
      <c r="A1841">
        <v>3047</v>
      </c>
      <c r="B1841" t="s">
        <v>408</v>
      </c>
      <c r="C1841">
        <v>1</v>
      </c>
      <c r="D1841">
        <v>40</v>
      </c>
      <c r="E1841">
        <v>8</v>
      </c>
      <c r="F1841">
        <v>0</v>
      </c>
      <c r="G1841">
        <v>0</v>
      </c>
      <c r="H1841">
        <v>522</v>
      </c>
      <c r="I1841">
        <v>6</v>
      </c>
      <c r="J1841" t="s">
        <v>445</v>
      </c>
      <c r="L1841">
        <f t="shared" si="37"/>
        <v>37</v>
      </c>
    </row>
    <row r="1842" spans="1:12">
      <c r="A1842">
        <v>1246</v>
      </c>
      <c r="B1842" t="s">
        <v>408</v>
      </c>
      <c r="C1842">
        <v>3</v>
      </c>
      <c r="D1842">
        <v>5</v>
      </c>
      <c r="E1842">
        <v>5</v>
      </c>
      <c r="F1842">
        <v>0</v>
      </c>
      <c r="G1842">
        <v>0</v>
      </c>
      <c r="H1842">
        <v>529</v>
      </c>
      <c r="I1842">
        <v>4</v>
      </c>
      <c r="J1842" t="s">
        <v>519</v>
      </c>
      <c r="L1842" t="e">
        <f t="shared" si="37"/>
        <v>#N/A</v>
      </c>
    </row>
    <row r="1843" spans="1:12">
      <c r="A1843">
        <v>250</v>
      </c>
      <c r="B1843" t="s">
        <v>408</v>
      </c>
      <c r="C1843">
        <v>2</v>
      </c>
      <c r="D1843">
        <v>8</v>
      </c>
      <c r="E1843">
        <v>2</v>
      </c>
      <c r="F1843">
        <v>0</v>
      </c>
      <c r="G1843">
        <v>0</v>
      </c>
      <c r="H1843">
        <v>448</v>
      </c>
      <c r="I1843">
        <v>1</v>
      </c>
      <c r="J1843" t="s">
        <v>879</v>
      </c>
      <c r="L1843" t="e">
        <f t="shared" si="37"/>
        <v>#N/A</v>
      </c>
    </row>
    <row r="1844" spans="1:12">
      <c r="A1844">
        <v>6250</v>
      </c>
      <c r="B1844" t="s">
        <v>408</v>
      </c>
      <c r="C1844">
        <v>2</v>
      </c>
      <c r="D1844">
        <v>30</v>
      </c>
      <c r="E1844">
        <v>2</v>
      </c>
      <c r="F1844">
        <v>0</v>
      </c>
      <c r="G1844">
        <v>0</v>
      </c>
      <c r="H1844">
        <v>438</v>
      </c>
      <c r="I1844">
        <v>1</v>
      </c>
      <c r="J1844" t="s">
        <v>703</v>
      </c>
      <c r="L1844">
        <f t="shared" si="37"/>
        <v>21</v>
      </c>
    </row>
    <row r="1845" spans="1:12">
      <c r="A1845">
        <v>748</v>
      </c>
      <c r="B1845" t="s">
        <v>408</v>
      </c>
      <c r="C1845">
        <v>2</v>
      </c>
      <c r="D1845">
        <v>8</v>
      </c>
      <c r="E1845">
        <v>2</v>
      </c>
      <c r="F1845">
        <v>0</v>
      </c>
      <c r="G1845">
        <v>0</v>
      </c>
      <c r="H1845">
        <v>418</v>
      </c>
      <c r="I1845">
        <v>1</v>
      </c>
      <c r="J1845" t="s">
        <v>659</v>
      </c>
      <c r="L1845" t="e">
        <f t="shared" si="37"/>
        <v>#N/A</v>
      </c>
    </row>
    <row r="1846" spans="1:12">
      <c r="A1846">
        <v>4707</v>
      </c>
      <c r="B1846" t="s">
        <v>408</v>
      </c>
      <c r="C1846">
        <v>1</v>
      </c>
      <c r="D1846">
        <v>52</v>
      </c>
      <c r="E1846">
        <v>1</v>
      </c>
      <c r="F1846">
        <v>0</v>
      </c>
      <c r="G1846">
        <v>0</v>
      </c>
      <c r="H1846">
        <v>671</v>
      </c>
      <c r="I1846">
        <v>2</v>
      </c>
      <c r="J1846" t="s">
        <v>661</v>
      </c>
      <c r="L1846" t="e">
        <f t="shared" si="37"/>
        <v>#N/A</v>
      </c>
    </row>
    <row r="1847" spans="1:12">
      <c r="A1847">
        <v>5703</v>
      </c>
      <c r="B1847" t="s">
        <v>408</v>
      </c>
      <c r="C1847">
        <v>1</v>
      </c>
      <c r="D1847">
        <v>10</v>
      </c>
      <c r="E1847">
        <v>1</v>
      </c>
      <c r="F1847">
        <v>0</v>
      </c>
      <c r="G1847">
        <v>0</v>
      </c>
      <c r="H1847">
        <v>711</v>
      </c>
      <c r="I1847">
        <v>2</v>
      </c>
      <c r="J1847" t="s">
        <v>777</v>
      </c>
      <c r="L1847" t="e">
        <f t="shared" si="37"/>
        <v>#N/A</v>
      </c>
    </row>
    <row r="1848" spans="1:12">
      <c r="A1848">
        <v>4043</v>
      </c>
      <c r="B1848" t="s">
        <v>408</v>
      </c>
      <c r="C1848">
        <v>2</v>
      </c>
      <c r="D1848">
        <v>16</v>
      </c>
      <c r="E1848">
        <v>2</v>
      </c>
      <c r="F1848">
        <v>0</v>
      </c>
      <c r="G1848">
        <v>0</v>
      </c>
      <c r="H1848">
        <v>259</v>
      </c>
      <c r="I1848">
        <v>2</v>
      </c>
      <c r="J1848" t="s">
        <v>926</v>
      </c>
      <c r="L1848" t="e">
        <f t="shared" si="37"/>
        <v>#N/A</v>
      </c>
    </row>
    <row r="1849" spans="1:12">
      <c r="A1849">
        <v>4541</v>
      </c>
      <c r="B1849" t="s">
        <v>408</v>
      </c>
      <c r="C1849">
        <v>4</v>
      </c>
      <c r="D1849">
        <v>5</v>
      </c>
      <c r="E1849">
        <v>4</v>
      </c>
      <c r="F1849">
        <v>0</v>
      </c>
      <c r="G1849">
        <v>0</v>
      </c>
      <c r="H1849">
        <v>133</v>
      </c>
      <c r="I1849">
        <v>2</v>
      </c>
      <c r="J1849" t="s">
        <v>877</v>
      </c>
      <c r="L1849">
        <f t="shared" si="37"/>
        <v>12</v>
      </c>
    </row>
    <row r="1850" spans="1:12">
      <c r="A1850">
        <v>1744</v>
      </c>
      <c r="B1850" t="s">
        <v>408</v>
      </c>
      <c r="C1850">
        <v>1</v>
      </c>
      <c r="D1850">
        <v>2</v>
      </c>
      <c r="E1850">
        <v>1</v>
      </c>
      <c r="F1850">
        <v>0</v>
      </c>
      <c r="G1850">
        <v>0</v>
      </c>
      <c r="H1850">
        <v>302</v>
      </c>
      <c r="I1850">
        <v>1</v>
      </c>
      <c r="J1850" t="s">
        <v>423</v>
      </c>
      <c r="L1850">
        <f t="shared" si="37"/>
        <v>32</v>
      </c>
    </row>
    <row r="1851" spans="1:12">
      <c r="A1851">
        <v>5752</v>
      </c>
      <c r="B1851" t="s">
        <v>408</v>
      </c>
      <c r="C1851">
        <v>1</v>
      </c>
      <c r="D1851">
        <v>6</v>
      </c>
      <c r="E1851">
        <v>1</v>
      </c>
      <c r="F1851">
        <v>0</v>
      </c>
      <c r="G1851">
        <v>0</v>
      </c>
      <c r="H1851">
        <v>222</v>
      </c>
      <c r="I1851">
        <v>1</v>
      </c>
      <c r="J1851" t="s">
        <v>836</v>
      </c>
      <c r="L1851" t="e">
        <f t="shared" si="37"/>
        <v>#N/A</v>
      </c>
    </row>
    <row r="1852" spans="1:12">
      <c r="A1852">
        <v>4209</v>
      </c>
      <c r="B1852" t="s">
        <v>408</v>
      </c>
      <c r="C1852">
        <v>2</v>
      </c>
      <c r="D1852">
        <v>7</v>
      </c>
      <c r="E1852">
        <v>2</v>
      </c>
      <c r="F1852">
        <v>0</v>
      </c>
      <c r="G1852">
        <v>0</v>
      </c>
      <c r="H1852">
        <v>120</v>
      </c>
      <c r="I1852">
        <v>1</v>
      </c>
      <c r="J1852" t="s">
        <v>930</v>
      </c>
      <c r="L1852" t="e">
        <f t="shared" si="37"/>
        <v>#N/A</v>
      </c>
    </row>
    <row r="1853" spans="1:12">
      <c r="A1853">
        <v>3545</v>
      </c>
      <c r="B1853" t="s">
        <v>408</v>
      </c>
      <c r="C1853">
        <v>1</v>
      </c>
      <c r="D1853">
        <v>2</v>
      </c>
      <c r="E1853">
        <v>1</v>
      </c>
      <c r="F1853">
        <v>0</v>
      </c>
      <c r="G1853">
        <v>0</v>
      </c>
      <c r="H1853">
        <v>314</v>
      </c>
      <c r="I1853">
        <v>1</v>
      </c>
      <c r="J1853" t="s">
        <v>1002</v>
      </c>
      <c r="L1853" t="e">
        <f t="shared" si="37"/>
        <v>#N/A</v>
      </c>
    </row>
    <row r="1854" spans="1:12">
      <c r="A1854">
        <v>2549</v>
      </c>
      <c r="B1854" t="s">
        <v>408</v>
      </c>
      <c r="C1854">
        <v>2</v>
      </c>
      <c r="D1854">
        <v>5</v>
      </c>
      <c r="E1854">
        <v>2</v>
      </c>
      <c r="F1854">
        <v>0</v>
      </c>
      <c r="G1854">
        <v>0</v>
      </c>
      <c r="H1854">
        <v>462</v>
      </c>
      <c r="I1854">
        <v>2</v>
      </c>
      <c r="J1854" t="s">
        <v>676</v>
      </c>
      <c r="L1854">
        <f t="shared" si="37"/>
        <v>53</v>
      </c>
    </row>
    <row r="1855" spans="1:12">
      <c r="A1855">
        <v>5254</v>
      </c>
      <c r="B1855" t="s">
        <v>408</v>
      </c>
      <c r="C1855">
        <v>2</v>
      </c>
      <c r="D1855">
        <v>145</v>
      </c>
      <c r="E1855">
        <v>2</v>
      </c>
      <c r="F1855">
        <v>0</v>
      </c>
      <c r="G1855">
        <v>0</v>
      </c>
      <c r="H1855">
        <v>302</v>
      </c>
      <c r="I1855">
        <v>2</v>
      </c>
      <c r="J1855" t="s">
        <v>423</v>
      </c>
      <c r="L1855">
        <f t="shared" si="37"/>
        <v>32</v>
      </c>
    </row>
    <row r="1856" spans="1:12">
      <c r="A1856">
        <v>6201</v>
      </c>
      <c r="B1856" t="s">
        <v>408</v>
      </c>
      <c r="C1856">
        <v>2</v>
      </c>
      <c r="D1856">
        <v>4</v>
      </c>
      <c r="E1856">
        <v>2</v>
      </c>
      <c r="F1856">
        <v>0</v>
      </c>
      <c r="G1856">
        <v>0</v>
      </c>
      <c r="H1856">
        <v>244</v>
      </c>
      <c r="I1856">
        <v>2</v>
      </c>
      <c r="J1856" t="s">
        <v>847</v>
      </c>
      <c r="L1856" t="e">
        <f t="shared" si="37"/>
        <v>#N/A</v>
      </c>
    </row>
    <row r="1857" spans="1:12">
      <c r="A1857">
        <v>914</v>
      </c>
      <c r="B1857" t="s">
        <v>871</v>
      </c>
      <c r="C1857">
        <v>1</v>
      </c>
      <c r="D1857">
        <v>85</v>
      </c>
      <c r="E1857">
        <v>1</v>
      </c>
      <c r="F1857">
        <v>0</v>
      </c>
      <c r="G1857">
        <v>0</v>
      </c>
      <c r="H1857">
        <v>420</v>
      </c>
      <c r="I1857">
        <v>2</v>
      </c>
      <c r="J1857" t="s">
        <v>435</v>
      </c>
      <c r="L1857">
        <f t="shared" si="37"/>
        <v>21</v>
      </c>
    </row>
    <row r="1858" spans="1:12">
      <c r="A1858">
        <v>1910</v>
      </c>
      <c r="B1858" t="s">
        <v>408</v>
      </c>
      <c r="C1858">
        <v>1</v>
      </c>
      <c r="D1858">
        <v>1</v>
      </c>
      <c r="E1858">
        <v>1</v>
      </c>
      <c r="F1858">
        <v>0</v>
      </c>
      <c r="G1858">
        <v>0</v>
      </c>
      <c r="H1858">
        <v>395</v>
      </c>
      <c r="I1858">
        <v>2</v>
      </c>
      <c r="J1858" t="s">
        <v>920</v>
      </c>
      <c r="L1858" t="e">
        <f t="shared" si="37"/>
        <v>#N/A</v>
      </c>
    </row>
    <row r="1859" spans="1:12">
      <c r="A1859">
        <v>3476</v>
      </c>
      <c r="B1859" t="s">
        <v>408</v>
      </c>
      <c r="C1859">
        <v>1</v>
      </c>
      <c r="D1859">
        <v>10</v>
      </c>
      <c r="E1859">
        <v>18</v>
      </c>
      <c r="F1859">
        <v>0</v>
      </c>
      <c r="G1859">
        <v>0</v>
      </c>
      <c r="H1859">
        <v>518</v>
      </c>
      <c r="I1859">
        <v>4</v>
      </c>
      <c r="J1859" t="s">
        <v>684</v>
      </c>
      <c r="L1859" t="e">
        <f t="shared" si="37"/>
        <v>#N/A</v>
      </c>
    </row>
    <row r="1860" spans="1:12">
      <c r="A1860">
        <v>5062</v>
      </c>
      <c r="B1860" t="s">
        <v>408</v>
      </c>
      <c r="C1860">
        <v>2</v>
      </c>
      <c r="D1860">
        <v>2</v>
      </c>
      <c r="E1860">
        <v>2</v>
      </c>
      <c r="F1860">
        <v>0</v>
      </c>
      <c r="G1860">
        <v>0</v>
      </c>
      <c r="H1860">
        <v>609</v>
      </c>
      <c r="I1860">
        <v>2</v>
      </c>
      <c r="J1860" t="s">
        <v>1018</v>
      </c>
      <c r="L1860" t="e">
        <f t="shared" ref="L1860:L1923" si="38">VLOOKUP($J1860,$AA$3:$AB$127,2,FALSE)</f>
        <v>#N/A</v>
      </c>
    </row>
    <row r="1861" spans="1:12">
      <c r="A1861">
        <v>2145</v>
      </c>
      <c r="B1861" t="s">
        <v>408</v>
      </c>
      <c r="C1861">
        <v>6</v>
      </c>
      <c r="D1861">
        <v>72</v>
      </c>
      <c r="E1861">
        <v>20</v>
      </c>
      <c r="F1861">
        <v>15</v>
      </c>
      <c r="G1861">
        <v>0</v>
      </c>
      <c r="H1861">
        <v>523</v>
      </c>
      <c r="I1861">
        <v>6</v>
      </c>
      <c r="J1861" t="s">
        <v>428</v>
      </c>
      <c r="L1861">
        <f t="shared" si="38"/>
        <v>33</v>
      </c>
    </row>
    <row r="1862" spans="1:12">
      <c r="A1862">
        <v>2812</v>
      </c>
      <c r="B1862" t="s">
        <v>408</v>
      </c>
      <c r="C1862">
        <v>1</v>
      </c>
      <c r="D1862">
        <v>12</v>
      </c>
      <c r="E1862">
        <v>0</v>
      </c>
      <c r="F1862">
        <v>1</v>
      </c>
      <c r="G1862">
        <v>0</v>
      </c>
      <c r="H1862">
        <v>587</v>
      </c>
      <c r="I1862">
        <v>1</v>
      </c>
      <c r="J1862" t="s">
        <v>974</v>
      </c>
      <c r="L1862" t="e">
        <f t="shared" si="38"/>
        <v>#N/A</v>
      </c>
    </row>
    <row r="1863" spans="1:12">
      <c r="A1863">
        <v>3402</v>
      </c>
      <c r="B1863" t="s">
        <v>408</v>
      </c>
      <c r="C1863">
        <v>1</v>
      </c>
      <c r="D1863">
        <v>18</v>
      </c>
      <c r="E1863">
        <v>1</v>
      </c>
      <c r="F1863">
        <v>0</v>
      </c>
      <c r="G1863">
        <v>0</v>
      </c>
      <c r="H1863">
        <v>316</v>
      </c>
      <c r="I1863">
        <v>1</v>
      </c>
      <c r="J1863" t="s">
        <v>467</v>
      </c>
      <c r="L1863">
        <f t="shared" si="38"/>
        <v>51</v>
      </c>
    </row>
    <row r="1864" spans="1:12">
      <c r="A1864">
        <v>3808</v>
      </c>
      <c r="B1864" t="s">
        <v>408</v>
      </c>
      <c r="C1864">
        <v>1</v>
      </c>
      <c r="D1864">
        <v>8</v>
      </c>
      <c r="E1864">
        <v>1</v>
      </c>
      <c r="F1864">
        <v>0</v>
      </c>
      <c r="G1864">
        <v>0</v>
      </c>
      <c r="H1864">
        <v>116</v>
      </c>
      <c r="I1864">
        <v>1</v>
      </c>
      <c r="J1864" t="s">
        <v>928</v>
      </c>
      <c r="L1864" t="e">
        <f t="shared" si="38"/>
        <v>#N/A</v>
      </c>
    </row>
    <row r="1865" spans="1:12">
      <c r="A1865">
        <v>820</v>
      </c>
      <c r="B1865" t="s">
        <v>408</v>
      </c>
      <c r="C1865">
        <v>1</v>
      </c>
      <c r="D1865">
        <v>12</v>
      </c>
      <c r="E1865">
        <v>16</v>
      </c>
      <c r="F1865">
        <v>0</v>
      </c>
      <c r="G1865">
        <v>0</v>
      </c>
      <c r="H1865">
        <v>301</v>
      </c>
      <c r="I1865">
        <v>5</v>
      </c>
      <c r="J1865" t="s">
        <v>680</v>
      </c>
      <c r="L1865" t="e">
        <f t="shared" si="38"/>
        <v>#N/A</v>
      </c>
    </row>
    <row r="1866" spans="1:12">
      <c r="A1866">
        <v>1481</v>
      </c>
      <c r="B1866" t="s">
        <v>408</v>
      </c>
      <c r="C1866">
        <v>1</v>
      </c>
      <c r="D1866">
        <v>6</v>
      </c>
      <c r="E1866">
        <v>1</v>
      </c>
      <c r="F1866">
        <v>0</v>
      </c>
      <c r="G1866">
        <v>0</v>
      </c>
      <c r="H1866">
        <v>356</v>
      </c>
      <c r="I1866">
        <v>1</v>
      </c>
      <c r="J1866" t="s">
        <v>848</v>
      </c>
      <c r="L1866" t="e">
        <f t="shared" si="38"/>
        <v>#N/A</v>
      </c>
    </row>
    <row r="1867" spans="1:12">
      <c r="A1867">
        <v>4137</v>
      </c>
      <c r="B1867" t="s">
        <v>408</v>
      </c>
      <c r="C1867">
        <v>1</v>
      </c>
      <c r="D1867">
        <v>12</v>
      </c>
      <c r="E1867">
        <v>1</v>
      </c>
      <c r="F1867">
        <v>0</v>
      </c>
      <c r="G1867">
        <v>0</v>
      </c>
      <c r="H1867">
        <v>118</v>
      </c>
      <c r="I1867">
        <v>2</v>
      </c>
      <c r="J1867" t="s">
        <v>612</v>
      </c>
      <c r="L1867">
        <f t="shared" si="38"/>
        <v>11</v>
      </c>
    </row>
    <row r="1868" spans="1:12">
      <c r="A1868">
        <v>4472</v>
      </c>
      <c r="B1868" t="s">
        <v>408</v>
      </c>
      <c r="C1868">
        <v>2</v>
      </c>
      <c r="D1868">
        <v>8</v>
      </c>
      <c r="E1868">
        <v>2</v>
      </c>
      <c r="F1868">
        <v>0</v>
      </c>
      <c r="G1868">
        <v>0</v>
      </c>
      <c r="H1868">
        <v>110</v>
      </c>
      <c r="I1868">
        <v>1</v>
      </c>
      <c r="J1868" t="s">
        <v>929</v>
      </c>
      <c r="L1868">
        <f t="shared" si="38"/>
        <v>11</v>
      </c>
    </row>
    <row r="1869" spans="1:12">
      <c r="A1869">
        <v>5895</v>
      </c>
      <c r="B1869" t="s">
        <v>412</v>
      </c>
      <c r="C1869">
        <v>1</v>
      </c>
      <c r="D1869">
        <v>39</v>
      </c>
      <c r="E1869">
        <v>1</v>
      </c>
      <c r="F1869">
        <v>0</v>
      </c>
      <c r="G1869">
        <v>0</v>
      </c>
      <c r="H1869">
        <v>127</v>
      </c>
      <c r="I1869">
        <v>2</v>
      </c>
      <c r="J1869" t="s">
        <v>752</v>
      </c>
      <c r="L1869">
        <f t="shared" si="38"/>
        <v>11</v>
      </c>
    </row>
    <row r="1870" spans="1:12">
      <c r="A1870">
        <v>156</v>
      </c>
      <c r="B1870" t="s">
        <v>408</v>
      </c>
      <c r="C1870">
        <v>1</v>
      </c>
      <c r="D1870">
        <v>8</v>
      </c>
      <c r="E1870">
        <v>1</v>
      </c>
      <c r="F1870">
        <v>0</v>
      </c>
      <c r="G1870">
        <v>0</v>
      </c>
      <c r="H1870">
        <v>435</v>
      </c>
      <c r="I1870">
        <v>1</v>
      </c>
      <c r="J1870" t="s">
        <v>850</v>
      </c>
      <c r="L1870" t="e">
        <f t="shared" si="38"/>
        <v>#N/A</v>
      </c>
    </row>
    <row r="1871" spans="1:12">
      <c r="A1871">
        <v>2477</v>
      </c>
      <c r="B1871" t="s">
        <v>408</v>
      </c>
      <c r="C1871">
        <v>2</v>
      </c>
      <c r="D1871">
        <v>5</v>
      </c>
      <c r="E1871">
        <v>2</v>
      </c>
      <c r="F1871">
        <v>0</v>
      </c>
      <c r="G1871">
        <v>0</v>
      </c>
      <c r="H1871">
        <v>360</v>
      </c>
      <c r="I1871">
        <v>1</v>
      </c>
      <c r="J1871" t="s">
        <v>903</v>
      </c>
      <c r="L1871" t="e">
        <f t="shared" si="38"/>
        <v>#N/A</v>
      </c>
    </row>
    <row r="1872" spans="1:12">
      <c r="A1872">
        <v>3141</v>
      </c>
      <c r="B1872" t="s">
        <v>408</v>
      </c>
      <c r="C1872">
        <v>2</v>
      </c>
      <c r="D1872">
        <v>72</v>
      </c>
      <c r="E1872">
        <v>2</v>
      </c>
      <c r="F1872">
        <v>0</v>
      </c>
      <c r="G1872">
        <v>0</v>
      </c>
      <c r="H1872">
        <v>302</v>
      </c>
      <c r="I1872">
        <v>2</v>
      </c>
      <c r="J1872" t="s">
        <v>423</v>
      </c>
      <c r="L1872">
        <f t="shared" si="38"/>
        <v>32</v>
      </c>
    </row>
    <row r="1873" spans="1:12">
      <c r="A1873">
        <v>4066</v>
      </c>
      <c r="B1873" t="s">
        <v>408</v>
      </c>
      <c r="C1873">
        <v>1</v>
      </c>
      <c r="D1873">
        <v>4</v>
      </c>
      <c r="E1873">
        <v>6</v>
      </c>
      <c r="F1873">
        <v>0</v>
      </c>
      <c r="G1873">
        <v>0</v>
      </c>
      <c r="H1873">
        <v>276</v>
      </c>
      <c r="I1873">
        <v>4</v>
      </c>
      <c r="J1873" t="s">
        <v>945</v>
      </c>
      <c r="L1873" t="e">
        <f t="shared" si="38"/>
        <v>#N/A</v>
      </c>
    </row>
    <row r="1874" spans="1:12">
      <c r="A1874">
        <v>4398</v>
      </c>
      <c r="B1874" t="s">
        <v>408</v>
      </c>
      <c r="C1874">
        <v>2</v>
      </c>
      <c r="D1874">
        <v>8</v>
      </c>
      <c r="E1874">
        <v>2</v>
      </c>
      <c r="F1874">
        <v>0</v>
      </c>
      <c r="G1874">
        <v>0</v>
      </c>
      <c r="H1874">
        <v>257</v>
      </c>
      <c r="I1874">
        <v>2</v>
      </c>
      <c r="J1874" t="s">
        <v>922</v>
      </c>
      <c r="L1874" t="e">
        <f t="shared" si="38"/>
        <v>#N/A</v>
      </c>
    </row>
    <row r="1875" spans="1:12">
      <c r="A1875">
        <v>891</v>
      </c>
      <c r="B1875" t="s">
        <v>408</v>
      </c>
      <c r="C1875">
        <v>1</v>
      </c>
      <c r="D1875">
        <v>8</v>
      </c>
      <c r="E1875">
        <v>1</v>
      </c>
      <c r="F1875">
        <v>0</v>
      </c>
      <c r="G1875">
        <v>0</v>
      </c>
      <c r="H1875">
        <v>467</v>
      </c>
      <c r="I1875">
        <v>2</v>
      </c>
      <c r="J1875" t="s">
        <v>890</v>
      </c>
      <c r="L1875" t="e">
        <f t="shared" si="38"/>
        <v>#N/A</v>
      </c>
    </row>
    <row r="1876" spans="1:12">
      <c r="A1876">
        <v>485</v>
      </c>
      <c r="B1876" t="s">
        <v>408</v>
      </c>
      <c r="C1876">
        <v>2</v>
      </c>
      <c r="D1876">
        <v>18</v>
      </c>
      <c r="E1876">
        <v>2</v>
      </c>
      <c r="F1876">
        <v>0</v>
      </c>
      <c r="G1876">
        <v>0</v>
      </c>
      <c r="H1876">
        <v>429</v>
      </c>
      <c r="I1876">
        <v>1</v>
      </c>
      <c r="J1876" t="s">
        <v>739</v>
      </c>
      <c r="L1876" t="e">
        <f t="shared" si="38"/>
        <v>#N/A</v>
      </c>
    </row>
    <row r="1877" spans="1:12">
      <c r="A1877">
        <v>1152</v>
      </c>
      <c r="B1877" t="s">
        <v>408</v>
      </c>
      <c r="C1877">
        <v>1</v>
      </c>
      <c r="D1877">
        <v>7</v>
      </c>
      <c r="E1877">
        <v>8</v>
      </c>
      <c r="F1877">
        <v>0</v>
      </c>
      <c r="G1877">
        <v>0</v>
      </c>
      <c r="H1877">
        <v>311</v>
      </c>
      <c r="I1877">
        <v>6</v>
      </c>
      <c r="J1877" t="s">
        <v>778</v>
      </c>
      <c r="L1877" t="e">
        <f t="shared" si="38"/>
        <v>#N/A</v>
      </c>
    </row>
    <row r="1878" spans="1:12">
      <c r="A1878">
        <v>58</v>
      </c>
      <c r="B1878" t="s">
        <v>408</v>
      </c>
      <c r="C1878">
        <v>1</v>
      </c>
      <c r="D1878">
        <v>35</v>
      </c>
      <c r="E1878">
        <v>1</v>
      </c>
      <c r="F1878">
        <v>0</v>
      </c>
      <c r="G1878">
        <v>0</v>
      </c>
      <c r="H1878">
        <v>429</v>
      </c>
      <c r="I1878">
        <v>2</v>
      </c>
      <c r="J1878" t="s">
        <v>739</v>
      </c>
      <c r="L1878" t="e">
        <f t="shared" si="38"/>
        <v>#N/A</v>
      </c>
    </row>
    <row r="1879" spans="1:12">
      <c r="A1879">
        <v>5231</v>
      </c>
      <c r="B1879" t="s">
        <v>408</v>
      </c>
      <c r="C1879">
        <v>2</v>
      </c>
      <c r="D1879">
        <v>10</v>
      </c>
      <c r="E1879">
        <v>2</v>
      </c>
      <c r="F1879">
        <v>0</v>
      </c>
      <c r="G1879">
        <v>0</v>
      </c>
      <c r="H1879">
        <v>622</v>
      </c>
      <c r="I1879">
        <v>2</v>
      </c>
      <c r="J1879" t="s">
        <v>907</v>
      </c>
      <c r="L1879" t="e">
        <f t="shared" si="38"/>
        <v>#N/A</v>
      </c>
    </row>
    <row r="1880" spans="1:12">
      <c r="A1880">
        <v>6058</v>
      </c>
      <c r="B1880" t="s">
        <v>408</v>
      </c>
      <c r="C1880">
        <v>2</v>
      </c>
      <c r="D1880">
        <v>11</v>
      </c>
      <c r="E1880">
        <v>2</v>
      </c>
      <c r="F1880">
        <v>0</v>
      </c>
      <c r="G1880">
        <v>0</v>
      </c>
      <c r="H1880">
        <v>231</v>
      </c>
      <c r="I1880">
        <v>2</v>
      </c>
      <c r="J1880" t="s">
        <v>686</v>
      </c>
      <c r="L1880" t="e">
        <f t="shared" si="38"/>
        <v>#N/A</v>
      </c>
    </row>
    <row r="1881" spans="1:12">
      <c r="A1881">
        <v>1816</v>
      </c>
      <c r="B1881" t="s">
        <v>408</v>
      </c>
      <c r="C1881">
        <v>2</v>
      </c>
      <c r="D1881">
        <v>9</v>
      </c>
      <c r="E1881">
        <v>2</v>
      </c>
      <c r="F1881">
        <v>0</v>
      </c>
      <c r="G1881">
        <v>0</v>
      </c>
      <c r="H1881">
        <v>452</v>
      </c>
      <c r="I1881">
        <v>1</v>
      </c>
      <c r="J1881" t="s">
        <v>982</v>
      </c>
      <c r="L1881" t="e">
        <f t="shared" si="38"/>
        <v>#N/A</v>
      </c>
    </row>
    <row r="1882" spans="1:12">
      <c r="A1882">
        <v>3880</v>
      </c>
      <c r="B1882" t="s">
        <v>408</v>
      </c>
      <c r="C1882">
        <v>1</v>
      </c>
      <c r="D1882">
        <v>16</v>
      </c>
      <c r="E1882">
        <v>1</v>
      </c>
      <c r="F1882">
        <v>0</v>
      </c>
      <c r="G1882">
        <v>0</v>
      </c>
      <c r="H1882">
        <v>109</v>
      </c>
      <c r="I1882">
        <v>1</v>
      </c>
      <c r="J1882" t="s">
        <v>807</v>
      </c>
      <c r="L1882">
        <f t="shared" si="38"/>
        <v>45</v>
      </c>
    </row>
    <row r="1883" spans="1:12">
      <c r="A1883">
        <v>2122</v>
      </c>
      <c r="B1883" t="s">
        <v>408</v>
      </c>
      <c r="C1883">
        <v>3</v>
      </c>
      <c r="D1883">
        <v>11</v>
      </c>
      <c r="E1883">
        <v>0</v>
      </c>
      <c r="F1883">
        <v>6</v>
      </c>
      <c r="G1883">
        <v>0</v>
      </c>
      <c r="H1883">
        <v>522</v>
      </c>
      <c r="I1883">
        <v>2</v>
      </c>
      <c r="J1883" t="s">
        <v>445</v>
      </c>
      <c r="L1883">
        <f t="shared" si="38"/>
        <v>37</v>
      </c>
    </row>
    <row r="1884" spans="1:12">
      <c r="A1884">
        <v>2171</v>
      </c>
      <c r="B1884" t="s">
        <v>408</v>
      </c>
      <c r="C1884">
        <v>2</v>
      </c>
      <c r="D1884">
        <v>35</v>
      </c>
      <c r="E1884">
        <v>10</v>
      </c>
      <c r="F1884">
        <v>3</v>
      </c>
      <c r="G1884">
        <v>0</v>
      </c>
      <c r="H1884">
        <v>522</v>
      </c>
      <c r="I1884">
        <v>6</v>
      </c>
      <c r="J1884" t="s">
        <v>445</v>
      </c>
      <c r="L1884">
        <f t="shared" si="38"/>
        <v>37</v>
      </c>
    </row>
    <row r="1885" spans="1:12">
      <c r="A1885">
        <v>5417</v>
      </c>
      <c r="B1885" t="s">
        <v>408</v>
      </c>
      <c r="C1885">
        <v>2</v>
      </c>
      <c r="D1885">
        <v>22</v>
      </c>
      <c r="E1885">
        <v>2</v>
      </c>
      <c r="F1885">
        <v>0</v>
      </c>
      <c r="G1885">
        <v>0</v>
      </c>
      <c r="H1885">
        <v>317</v>
      </c>
      <c r="I1885">
        <v>2</v>
      </c>
      <c r="J1885" t="s">
        <v>804</v>
      </c>
      <c r="L1885" t="e">
        <f t="shared" si="38"/>
        <v>#N/A</v>
      </c>
    </row>
    <row r="1886" spans="1:12">
      <c r="A1886">
        <v>1175</v>
      </c>
      <c r="B1886" t="s">
        <v>408</v>
      </c>
      <c r="C1886">
        <v>4</v>
      </c>
      <c r="D1886">
        <v>18</v>
      </c>
      <c r="E1886">
        <v>0</v>
      </c>
      <c r="F1886">
        <v>12</v>
      </c>
      <c r="G1886">
        <v>0</v>
      </c>
      <c r="H1886">
        <v>523</v>
      </c>
      <c r="I1886">
        <v>4</v>
      </c>
      <c r="J1886" t="s">
        <v>428</v>
      </c>
      <c r="L1886">
        <f t="shared" si="38"/>
        <v>33</v>
      </c>
    </row>
    <row r="1887" spans="1:12">
      <c r="A1887">
        <v>2835</v>
      </c>
      <c r="B1887" t="s">
        <v>408</v>
      </c>
      <c r="C1887">
        <v>2</v>
      </c>
      <c r="D1887">
        <v>22</v>
      </c>
      <c r="E1887">
        <v>12</v>
      </c>
      <c r="F1887">
        <v>0</v>
      </c>
      <c r="G1887">
        <v>0</v>
      </c>
      <c r="H1887">
        <v>571</v>
      </c>
      <c r="I1887">
        <v>4</v>
      </c>
      <c r="J1887" t="s">
        <v>784</v>
      </c>
      <c r="L1887">
        <f t="shared" si="38"/>
        <v>51</v>
      </c>
    </row>
    <row r="1888" spans="1:12">
      <c r="A1888">
        <v>130</v>
      </c>
      <c r="B1888" t="s">
        <v>408</v>
      </c>
      <c r="C1888">
        <v>1</v>
      </c>
      <c r="D1888">
        <v>10</v>
      </c>
      <c r="E1888">
        <v>2</v>
      </c>
      <c r="F1888">
        <v>0</v>
      </c>
      <c r="G1888">
        <v>0</v>
      </c>
      <c r="H1888">
        <v>437</v>
      </c>
      <c r="I1888">
        <v>1</v>
      </c>
      <c r="J1888" t="s">
        <v>914</v>
      </c>
      <c r="L1888" t="e">
        <f t="shared" si="38"/>
        <v>#N/A</v>
      </c>
    </row>
    <row r="1889" spans="1:12">
      <c r="A1889">
        <v>3831</v>
      </c>
      <c r="B1889" t="s">
        <v>408</v>
      </c>
      <c r="C1889">
        <v>1</v>
      </c>
      <c r="D1889">
        <v>10</v>
      </c>
      <c r="E1889">
        <v>1</v>
      </c>
      <c r="F1889">
        <v>0</v>
      </c>
      <c r="G1889">
        <v>0</v>
      </c>
      <c r="H1889">
        <v>104</v>
      </c>
      <c r="I1889">
        <v>1</v>
      </c>
      <c r="J1889" t="s">
        <v>1029</v>
      </c>
      <c r="L1889" t="e">
        <f t="shared" si="38"/>
        <v>#N/A</v>
      </c>
    </row>
    <row r="1890" spans="1:12">
      <c r="A1890">
        <v>4827</v>
      </c>
      <c r="B1890" t="s">
        <v>408</v>
      </c>
      <c r="C1890">
        <v>2</v>
      </c>
      <c r="D1890">
        <v>13</v>
      </c>
      <c r="E1890">
        <v>2</v>
      </c>
      <c r="F1890">
        <v>0</v>
      </c>
      <c r="G1890">
        <v>0</v>
      </c>
      <c r="H1890">
        <v>415</v>
      </c>
      <c r="I1890">
        <v>2</v>
      </c>
      <c r="J1890" t="s">
        <v>819</v>
      </c>
      <c r="L1890" t="e">
        <f t="shared" si="38"/>
        <v>#N/A</v>
      </c>
    </row>
    <row r="1891" spans="1:12">
      <c r="A1891">
        <v>3118</v>
      </c>
      <c r="B1891" t="s">
        <v>408</v>
      </c>
      <c r="C1891">
        <v>1</v>
      </c>
      <c r="D1891">
        <v>26</v>
      </c>
      <c r="E1891">
        <v>6</v>
      </c>
      <c r="F1891">
        <v>0</v>
      </c>
      <c r="G1891">
        <v>0</v>
      </c>
      <c r="H1891">
        <v>263</v>
      </c>
      <c r="I1891">
        <v>6</v>
      </c>
      <c r="J1891" t="s">
        <v>985</v>
      </c>
      <c r="L1891" t="e">
        <f t="shared" si="38"/>
        <v>#N/A</v>
      </c>
    </row>
    <row r="1892" spans="1:12">
      <c r="A1892">
        <v>5823</v>
      </c>
      <c r="B1892" t="s">
        <v>408</v>
      </c>
      <c r="C1892">
        <v>2</v>
      </c>
      <c r="D1892">
        <v>14</v>
      </c>
      <c r="E1892">
        <v>2</v>
      </c>
      <c r="F1892">
        <v>0</v>
      </c>
      <c r="G1892">
        <v>0</v>
      </c>
      <c r="H1892">
        <v>119</v>
      </c>
      <c r="I1892">
        <v>2</v>
      </c>
      <c r="J1892" t="s">
        <v>900</v>
      </c>
      <c r="L1892" t="e">
        <f t="shared" si="38"/>
        <v>#N/A</v>
      </c>
    </row>
    <row r="1893" spans="1:12">
      <c r="A1893">
        <v>5872</v>
      </c>
      <c r="B1893" t="s">
        <v>408</v>
      </c>
      <c r="C1893">
        <v>2</v>
      </c>
      <c r="D1893">
        <v>3</v>
      </c>
      <c r="E1893">
        <v>2</v>
      </c>
      <c r="F1893">
        <v>0</v>
      </c>
      <c r="G1893">
        <v>0</v>
      </c>
      <c r="H1893">
        <v>281</v>
      </c>
      <c r="I1893">
        <v>2</v>
      </c>
      <c r="J1893" t="s">
        <v>963</v>
      </c>
      <c r="L1893" t="e">
        <f t="shared" si="38"/>
        <v>#N/A</v>
      </c>
    </row>
    <row r="1894" spans="1:12">
      <c r="A1894">
        <v>6413</v>
      </c>
      <c r="B1894" t="s">
        <v>412</v>
      </c>
      <c r="C1894">
        <v>1</v>
      </c>
      <c r="D1894">
        <v>1</v>
      </c>
      <c r="E1894">
        <v>1</v>
      </c>
      <c r="F1894">
        <v>0</v>
      </c>
      <c r="G1894">
        <v>0</v>
      </c>
      <c r="H1894">
        <v>447</v>
      </c>
      <c r="I1894">
        <v>1</v>
      </c>
      <c r="J1894" t="s">
        <v>416</v>
      </c>
      <c r="L1894" t="e">
        <f t="shared" si="38"/>
        <v>#N/A</v>
      </c>
    </row>
    <row r="1895" spans="1:12">
      <c r="A1895">
        <v>536</v>
      </c>
      <c r="B1895" t="s">
        <v>408</v>
      </c>
      <c r="C1895">
        <v>1</v>
      </c>
      <c r="D1895">
        <v>24</v>
      </c>
      <c r="E1895">
        <v>2</v>
      </c>
      <c r="F1895">
        <v>0</v>
      </c>
      <c r="G1895">
        <v>0</v>
      </c>
      <c r="H1895">
        <v>429</v>
      </c>
      <c r="I1895">
        <v>1</v>
      </c>
      <c r="J1895" t="s">
        <v>739</v>
      </c>
      <c r="L1895" t="e">
        <f t="shared" si="38"/>
        <v>#N/A</v>
      </c>
    </row>
    <row r="1896" spans="1:12">
      <c r="A1896">
        <v>1126</v>
      </c>
      <c r="B1896" t="s">
        <v>408</v>
      </c>
      <c r="C1896">
        <v>1</v>
      </c>
      <c r="D1896">
        <v>16</v>
      </c>
      <c r="E1896">
        <v>22</v>
      </c>
      <c r="F1896">
        <v>0</v>
      </c>
      <c r="G1896">
        <v>0</v>
      </c>
      <c r="H1896">
        <v>322</v>
      </c>
      <c r="I1896">
        <v>6</v>
      </c>
      <c r="J1896" t="s">
        <v>815</v>
      </c>
      <c r="L1896">
        <f t="shared" si="38"/>
        <v>31</v>
      </c>
    </row>
    <row r="1897" spans="1:12">
      <c r="A1897">
        <v>1077</v>
      </c>
      <c r="B1897" t="s">
        <v>408</v>
      </c>
      <c r="C1897">
        <v>1</v>
      </c>
      <c r="D1897">
        <v>8</v>
      </c>
      <c r="E1897">
        <v>4</v>
      </c>
      <c r="F1897">
        <v>0</v>
      </c>
      <c r="G1897">
        <v>0</v>
      </c>
      <c r="H1897">
        <v>333</v>
      </c>
      <c r="I1897">
        <v>3</v>
      </c>
      <c r="J1897" t="s">
        <v>681</v>
      </c>
      <c r="L1897">
        <f t="shared" si="38"/>
        <v>31</v>
      </c>
    </row>
    <row r="1898" spans="1:12">
      <c r="A1898">
        <v>3167</v>
      </c>
      <c r="B1898" t="s">
        <v>408</v>
      </c>
      <c r="C1898">
        <v>2</v>
      </c>
      <c r="D1898">
        <v>8</v>
      </c>
      <c r="E1898">
        <v>2</v>
      </c>
      <c r="F1898">
        <v>0</v>
      </c>
      <c r="G1898">
        <v>0</v>
      </c>
      <c r="H1898">
        <v>650</v>
      </c>
      <c r="I1898">
        <v>2</v>
      </c>
      <c r="J1898" t="s">
        <v>954</v>
      </c>
      <c r="L1898" t="e">
        <f t="shared" si="38"/>
        <v>#N/A</v>
      </c>
    </row>
    <row r="1899" spans="1:12">
      <c r="A1899">
        <v>5491</v>
      </c>
      <c r="B1899" t="s">
        <v>408</v>
      </c>
      <c r="C1899">
        <v>2</v>
      </c>
      <c r="D1899">
        <v>75</v>
      </c>
      <c r="E1899">
        <v>2</v>
      </c>
      <c r="F1899">
        <v>0</v>
      </c>
      <c r="G1899">
        <v>0</v>
      </c>
      <c r="H1899">
        <v>852</v>
      </c>
      <c r="I1899">
        <v>2</v>
      </c>
      <c r="J1899" t="s">
        <v>726</v>
      </c>
      <c r="L1899">
        <f t="shared" si="38"/>
        <v>56</v>
      </c>
    </row>
    <row r="1900" spans="1:12">
      <c r="A1900">
        <v>6081</v>
      </c>
      <c r="B1900" t="s">
        <v>408</v>
      </c>
      <c r="C1900">
        <v>2</v>
      </c>
      <c r="D1900">
        <v>27</v>
      </c>
      <c r="E1900">
        <v>2</v>
      </c>
      <c r="F1900">
        <v>0</v>
      </c>
      <c r="G1900">
        <v>0</v>
      </c>
      <c r="H1900">
        <v>232</v>
      </c>
      <c r="I1900">
        <v>2</v>
      </c>
      <c r="J1900" t="s">
        <v>896</v>
      </c>
      <c r="L1900">
        <f t="shared" si="38"/>
        <v>13</v>
      </c>
    </row>
    <row r="1901" spans="1:12">
      <c r="A1901">
        <v>81</v>
      </c>
      <c r="B1901" t="s">
        <v>408</v>
      </c>
      <c r="C1901">
        <v>1</v>
      </c>
      <c r="D1901">
        <v>56</v>
      </c>
      <c r="E1901">
        <v>1</v>
      </c>
      <c r="F1901">
        <v>0</v>
      </c>
      <c r="G1901">
        <v>0</v>
      </c>
      <c r="H1901">
        <v>429</v>
      </c>
      <c r="I1901">
        <v>2</v>
      </c>
      <c r="J1901" t="s">
        <v>739</v>
      </c>
      <c r="L1901" t="e">
        <f t="shared" si="38"/>
        <v>#N/A</v>
      </c>
    </row>
    <row r="1902" spans="1:12">
      <c r="A1902">
        <v>462</v>
      </c>
      <c r="B1902" t="s">
        <v>408</v>
      </c>
      <c r="C1902">
        <v>1</v>
      </c>
      <c r="D1902">
        <v>1</v>
      </c>
      <c r="E1902">
        <v>1</v>
      </c>
      <c r="F1902">
        <v>0</v>
      </c>
      <c r="G1902">
        <v>0</v>
      </c>
      <c r="H1902">
        <v>446</v>
      </c>
      <c r="I1902">
        <v>2</v>
      </c>
      <c r="J1902" t="s">
        <v>470</v>
      </c>
      <c r="L1902">
        <f t="shared" si="38"/>
        <v>22</v>
      </c>
    </row>
    <row r="1903" spans="1:12">
      <c r="A1903">
        <v>5540</v>
      </c>
      <c r="B1903" t="s">
        <v>408</v>
      </c>
      <c r="C1903">
        <v>2</v>
      </c>
      <c r="D1903">
        <v>61</v>
      </c>
      <c r="E1903">
        <v>2</v>
      </c>
      <c r="F1903">
        <v>0</v>
      </c>
      <c r="G1903">
        <v>0</v>
      </c>
      <c r="H1903">
        <v>852</v>
      </c>
      <c r="I1903">
        <v>2</v>
      </c>
      <c r="J1903" t="s">
        <v>726</v>
      </c>
      <c r="L1903">
        <f t="shared" si="38"/>
        <v>56</v>
      </c>
    </row>
    <row r="1904" spans="1:12">
      <c r="A1904">
        <v>4421</v>
      </c>
      <c r="B1904" t="s">
        <v>408</v>
      </c>
      <c r="C1904">
        <v>1</v>
      </c>
      <c r="D1904">
        <v>20</v>
      </c>
      <c r="E1904">
        <v>8</v>
      </c>
      <c r="F1904">
        <v>0</v>
      </c>
      <c r="G1904">
        <v>0</v>
      </c>
      <c r="H1904">
        <v>148</v>
      </c>
      <c r="I1904">
        <v>4</v>
      </c>
      <c r="J1904" t="s">
        <v>912</v>
      </c>
      <c r="L1904">
        <f t="shared" si="38"/>
        <v>12</v>
      </c>
    </row>
    <row r="1905" spans="1:12">
      <c r="A1905">
        <v>3851</v>
      </c>
      <c r="B1905" t="s">
        <v>408</v>
      </c>
      <c r="C1905">
        <v>1</v>
      </c>
      <c r="D1905">
        <v>10</v>
      </c>
      <c r="E1905">
        <v>1</v>
      </c>
      <c r="F1905">
        <v>0</v>
      </c>
      <c r="G1905">
        <v>0</v>
      </c>
      <c r="H1905">
        <v>109</v>
      </c>
      <c r="I1905">
        <v>2</v>
      </c>
      <c r="J1905" t="s">
        <v>807</v>
      </c>
      <c r="L1905">
        <f t="shared" si="38"/>
        <v>45</v>
      </c>
    </row>
    <row r="1906" spans="1:12">
      <c r="A1906">
        <v>1438</v>
      </c>
      <c r="B1906" t="s">
        <v>408</v>
      </c>
      <c r="C1906">
        <v>1</v>
      </c>
      <c r="D1906">
        <v>4</v>
      </c>
      <c r="E1906">
        <v>4</v>
      </c>
      <c r="F1906">
        <v>0</v>
      </c>
      <c r="G1906">
        <v>0</v>
      </c>
      <c r="H1906">
        <v>404</v>
      </c>
      <c r="I1906">
        <v>2</v>
      </c>
      <c r="J1906" t="s">
        <v>986</v>
      </c>
      <c r="L1906" t="e">
        <f t="shared" si="38"/>
        <v>#N/A</v>
      </c>
    </row>
    <row r="1907" spans="1:12">
      <c r="A1907">
        <v>1361</v>
      </c>
      <c r="B1907" t="s">
        <v>408</v>
      </c>
      <c r="C1907">
        <v>1</v>
      </c>
      <c r="D1907">
        <v>6</v>
      </c>
      <c r="E1907">
        <v>8</v>
      </c>
      <c r="F1907">
        <v>0</v>
      </c>
      <c r="G1907">
        <v>0</v>
      </c>
      <c r="H1907">
        <v>507</v>
      </c>
      <c r="I1907">
        <v>6</v>
      </c>
      <c r="J1907" t="s">
        <v>282</v>
      </c>
      <c r="L1907">
        <f t="shared" si="38"/>
        <v>37</v>
      </c>
    </row>
    <row r="1908" spans="1:12">
      <c r="A1908">
        <v>2102</v>
      </c>
      <c r="B1908" t="s">
        <v>408</v>
      </c>
      <c r="C1908">
        <v>1</v>
      </c>
      <c r="D1908">
        <v>14</v>
      </c>
      <c r="E1908">
        <v>16</v>
      </c>
      <c r="F1908">
        <v>0</v>
      </c>
      <c r="G1908">
        <v>0</v>
      </c>
      <c r="H1908">
        <v>510</v>
      </c>
      <c r="I1908">
        <v>4</v>
      </c>
      <c r="J1908" t="s">
        <v>828</v>
      </c>
      <c r="L1908" t="e">
        <f t="shared" si="38"/>
        <v>#N/A</v>
      </c>
    </row>
    <row r="1909" spans="1:12">
      <c r="A1909">
        <v>6436</v>
      </c>
      <c r="B1909" t="s">
        <v>412</v>
      </c>
      <c r="C1909">
        <v>1</v>
      </c>
      <c r="D1909">
        <v>39</v>
      </c>
      <c r="E1909">
        <v>1</v>
      </c>
      <c r="F1909">
        <v>0</v>
      </c>
      <c r="G1909">
        <v>0</v>
      </c>
      <c r="H1909">
        <v>520</v>
      </c>
      <c r="I1909">
        <v>1</v>
      </c>
      <c r="J1909" t="s">
        <v>414</v>
      </c>
      <c r="L1909">
        <f t="shared" si="38"/>
        <v>43</v>
      </c>
    </row>
    <row r="1910" spans="1:12">
      <c r="A1910">
        <v>2861</v>
      </c>
      <c r="B1910" t="s">
        <v>408</v>
      </c>
      <c r="C1910">
        <v>1</v>
      </c>
      <c r="D1910">
        <v>12</v>
      </c>
      <c r="E1910">
        <v>12</v>
      </c>
      <c r="F1910">
        <v>0</v>
      </c>
      <c r="G1910">
        <v>0</v>
      </c>
      <c r="H1910">
        <v>387</v>
      </c>
      <c r="I1910">
        <v>3</v>
      </c>
      <c r="J1910" t="s">
        <v>409</v>
      </c>
      <c r="L1910">
        <f t="shared" si="38"/>
        <v>43</v>
      </c>
    </row>
    <row r="1911" spans="1:12">
      <c r="A1911">
        <v>4023</v>
      </c>
      <c r="B1911" t="s">
        <v>408</v>
      </c>
      <c r="C1911">
        <v>1</v>
      </c>
      <c r="D1911">
        <v>19</v>
      </c>
      <c r="E1911">
        <v>6</v>
      </c>
      <c r="F1911">
        <v>0</v>
      </c>
      <c r="G1911">
        <v>0</v>
      </c>
      <c r="H1911">
        <v>271</v>
      </c>
      <c r="I1911">
        <v>4</v>
      </c>
      <c r="J1911" t="s">
        <v>843</v>
      </c>
      <c r="L1911" t="e">
        <f t="shared" si="38"/>
        <v>#N/A</v>
      </c>
    </row>
    <row r="1912" spans="1:12">
      <c r="A1912">
        <v>4017</v>
      </c>
      <c r="B1912" t="s">
        <v>408</v>
      </c>
      <c r="C1912">
        <v>2</v>
      </c>
      <c r="D1912">
        <v>6</v>
      </c>
      <c r="E1912">
        <v>0</v>
      </c>
      <c r="F1912">
        <v>2</v>
      </c>
      <c r="G1912">
        <v>0</v>
      </c>
      <c r="H1912">
        <v>274</v>
      </c>
      <c r="I1912">
        <v>1</v>
      </c>
      <c r="J1912" t="s">
        <v>947</v>
      </c>
      <c r="L1912">
        <f t="shared" si="38"/>
        <v>15</v>
      </c>
    </row>
    <row r="1913" spans="1:12">
      <c r="A1913">
        <v>4515</v>
      </c>
      <c r="B1913" t="s">
        <v>390</v>
      </c>
      <c r="C1913">
        <v>1</v>
      </c>
      <c r="D1913">
        <v>13</v>
      </c>
      <c r="E1913">
        <v>1</v>
      </c>
      <c r="F1913">
        <v>0</v>
      </c>
      <c r="G1913">
        <v>0</v>
      </c>
      <c r="H1913">
        <v>112</v>
      </c>
      <c r="I1913">
        <v>1</v>
      </c>
      <c r="J1913" t="s">
        <v>817</v>
      </c>
      <c r="L1913" t="e">
        <f t="shared" si="38"/>
        <v>#N/A</v>
      </c>
    </row>
    <row r="1914" spans="1:12">
      <c r="A1914">
        <v>697</v>
      </c>
      <c r="B1914" t="s">
        <v>408</v>
      </c>
      <c r="C1914">
        <v>1</v>
      </c>
      <c r="D1914">
        <v>5</v>
      </c>
      <c r="E1914">
        <v>1</v>
      </c>
      <c r="F1914">
        <v>0</v>
      </c>
      <c r="G1914">
        <v>0</v>
      </c>
      <c r="H1914">
        <v>422</v>
      </c>
      <c r="I1914">
        <v>2</v>
      </c>
      <c r="J1914" t="s">
        <v>899</v>
      </c>
      <c r="L1914" t="e">
        <f t="shared" si="38"/>
        <v>#N/A</v>
      </c>
    </row>
    <row r="1915" spans="1:12">
      <c r="A1915">
        <v>5772</v>
      </c>
      <c r="B1915" t="s">
        <v>408</v>
      </c>
      <c r="C1915">
        <v>1</v>
      </c>
      <c r="D1915">
        <v>26</v>
      </c>
      <c r="E1915">
        <v>1</v>
      </c>
      <c r="F1915">
        <v>0</v>
      </c>
      <c r="G1915">
        <v>0</v>
      </c>
      <c r="H1915">
        <v>296</v>
      </c>
      <c r="I1915">
        <v>2</v>
      </c>
      <c r="J1915" t="s">
        <v>937</v>
      </c>
      <c r="L1915" t="e">
        <f t="shared" si="38"/>
        <v>#N/A</v>
      </c>
    </row>
    <row r="1916" spans="1:12">
      <c r="A1916">
        <v>5938</v>
      </c>
      <c r="B1916" t="s">
        <v>408</v>
      </c>
      <c r="C1916">
        <v>4</v>
      </c>
      <c r="D1916">
        <v>22</v>
      </c>
      <c r="E1916">
        <v>4</v>
      </c>
      <c r="F1916">
        <v>0</v>
      </c>
      <c r="G1916">
        <v>0</v>
      </c>
      <c r="H1916">
        <v>127</v>
      </c>
      <c r="I1916">
        <v>2</v>
      </c>
      <c r="J1916" t="s">
        <v>752</v>
      </c>
      <c r="L1916">
        <f t="shared" si="38"/>
        <v>11</v>
      </c>
    </row>
    <row r="1917" spans="1:12">
      <c r="A1917">
        <v>5274</v>
      </c>
      <c r="B1917" t="s">
        <v>408</v>
      </c>
      <c r="C1917">
        <v>1</v>
      </c>
      <c r="D1917">
        <v>114</v>
      </c>
      <c r="E1917">
        <v>6</v>
      </c>
      <c r="F1917">
        <v>0</v>
      </c>
      <c r="G1917">
        <v>0</v>
      </c>
      <c r="H1917">
        <v>302</v>
      </c>
      <c r="I1917">
        <v>6</v>
      </c>
      <c r="J1917" t="s">
        <v>423</v>
      </c>
      <c r="L1917">
        <f t="shared" si="38"/>
        <v>32</v>
      </c>
    </row>
    <row r="1918" spans="1:12">
      <c r="A1918">
        <v>5517</v>
      </c>
      <c r="B1918" t="s">
        <v>412</v>
      </c>
      <c r="C1918">
        <v>2</v>
      </c>
      <c r="D1918">
        <v>6</v>
      </c>
      <c r="E1918">
        <v>2</v>
      </c>
      <c r="F1918">
        <v>0</v>
      </c>
      <c r="G1918">
        <v>0</v>
      </c>
      <c r="H1918">
        <v>363</v>
      </c>
      <c r="I1918">
        <v>2</v>
      </c>
      <c r="J1918" t="s">
        <v>960</v>
      </c>
      <c r="L1918" t="e">
        <f t="shared" si="38"/>
        <v>#N/A</v>
      </c>
    </row>
    <row r="1919" spans="1:12">
      <c r="A1919">
        <v>6181</v>
      </c>
      <c r="B1919" t="s">
        <v>408</v>
      </c>
      <c r="C1919">
        <v>2</v>
      </c>
      <c r="D1919">
        <v>9</v>
      </c>
      <c r="E1919">
        <v>24</v>
      </c>
      <c r="F1919">
        <v>0</v>
      </c>
      <c r="G1919">
        <v>0</v>
      </c>
      <c r="H1919">
        <v>250</v>
      </c>
      <c r="I1919">
        <v>6</v>
      </c>
      <c r="J1919" t="s">
        <v>670</v>
      </c>
      <c r="L1919" t="e">
        <f t="shared" si="38"/>
        <v>#N/A</v>
      </c>
    </row>
    <row r="1920" spans="1:12">
      <c r="A1920">
        <v>1936</v>
      </c>
      <c r="B1920" t="s">
        <v>408</v>
      </c>
      <c r="C1920">
        <v>2</v>
      </c>
      <c r="D1920">
        <v>14</v>
      </c>
      <c r="E1920">
        <v>2</v>
      </c>
      <c r="F1920">
        <v>0</v>
      </c>
      <c r="G1920">
        <v>0</v>
      </c>
      <c r="H1920">
        <v>339</v>
      </c>
      <c r="I1920">
        <v>2</v>
      </c>
      <c r="J1920" t="s">
        <v>462</v>
      </c>
      <c r="L1920" t="e">
        <f t="shared" si="38"/>
        <v>#N/A</v>
      </c>
    </row>
    <row r="1921" spans="1:12">
      <c r="A1921">
        <v>2600</v>
      </c>
      <c r="B1921" t="s">
        <v>408</v>
      </c>
      <c r="C1921">
        <v>1</v>
      </c>
      <c r="D1921">
        <v>55</v>
      </c>
      <c r="E1921">
        <v>6</v>
      </c>
      <c r="F1921">
        <v>0</v>
      </c>
      <c r="G1921">
        <v>0</v>
      </c>
      <c r="H1921">
        <v>302</v>
      </c>
      <c r="I1921">
        <v>4</v>
      </c>
      <c r="J1921" t="s">
        <v>423</v>
      </c>
      <c r="L1921">
        <f t="shared" si="38"/>
        <v>32</v>
      </c>
    </row>
    <row r="1922" spans="1:12">
      <c r="A1922">
        <v>6015</v>
      </c>
      <c r="B1922" t="s">
        <v>408</v>
      </c>
      <c r="C1922">
        <v>2</v>
      </c>
      <c r="D1922">
        <v>12</v>
      </c>
      <c r="E1922">
        <v>6</v>
      </c>
      <c r="F1922">
        <v>0</v>
      </c>
      <c r="G1922">
        <v>0</v>
      </c>
      <c r="H1922">
        <v>382</v>
      </c>
      <c r="I1922">
        <v>2</v>
      </c>
      <c r="J1922" t="s">
        <v>845</v>
      </c>
      <c r="L1922">
        <f t="shared" si="38"/>
        <v>12</v>
      </c>
    </row>
    <row r="1923" spans="1:12">
      <c r="A1923">
        <v>3359</v>
      </c>
      <c r="B1923" t="s">
        <v>408</v>
      </c>
      <c r="C1923">
        <v>1</v>
      </c>
      <c r="D1923">
        <v>38</v>
      </c>
      <c r="E1923">
        <v>1</v>
      </c>
      <c r="F1923">
        <v>0</v>
      </c>
      <c r="G1923">
        <v>0</v>
      </c>
      <c r="H1923">
        <v>518</v>
      </c>
      <c r="I1923">
        <v>1</v>
      </c>
      <c r="J1923" t="s">
        <v>684</v>
      </c>
      <c r="L1923" t="e">
        <f t="shared" si="38"/>
        <v>#N/A</v>
      </c>
    </row>
    <row r="1924" spans="1:12">
      <c r="A1924">
        <v>3353</v>
      </c>
      <c r="B1924" t="s">
        <v>408</v>
      </c>
      <c r="C1924">
        <v>1</v>
      </c>
      <c r="D1924">
        <v>157</v>
      </c>
      <c r="E1924">
        <v>14</v>
      </c>
      <c r="F1924">
        <v>0</v>
      </c>
      <c r="G1924">
        <v>0</v>
      </c>
      <c r="H1924">
        <v>523</v>
      </c>
      <c r="I1924">
        <v>6</v>
      </c>
      <c r="J1924" t="s">
        <v>428</v>
      </c>
      <c r="L1924">
        <f t="shared" ref="L1924:L1987" si="39">VLOOKUP($J1924,$AA$3:$AB$127,2,FALSE)</f>
        <v>33</v>
      </c>
    </row>
    <row r="1925" spans="1:12">
      <c r="A1925">
        <v>436</v>
      </c>
      <c r="B1925" t="s">
        <v>408</v>
      </c>
      <c r="C1925">
        <v>1</v>
      </c>
      <c r="D1925">
        <v>13</v>
      </c>
      <c r="E1925">
        <v>1</v>
      </c>
      <c r="F1925">
        <v>0</v>
      </c>
      <c r="G1925">
        <v>0</v>
      </c>
      <c r="H1925">
        <v>401</v>
      </c>
      <c r="I1925">
        <v>1</v>
      </c>
      <c r="J1925" t="s">
        <v>434</v>
      </c>
      <c r="L1925" t="e">
        <f t="shared" si="39"/>
        <v>#N/A</v>
      </c>
    </row>
    <row r="1926" spans="1:12">
      <c r="A1926">
        <v>1195</v>
      </c>
      <c r="B1926" t="s">
        <v>408</v>
      </c>
      <c r="C1926">
        <v>1</v>
      </c>
      <c r="D1926">
        <v>6</v>
      </c>
      <c r="E1926">
        <v>1</v>
      </c>
      <c r="F1926">
        <v>0</v>
      </c>
      <c r="G1926">
        <v>0</v>
      </c>
      <c r="H1926">
        <v>319</v>
      </c>
      <c r="I1926">
        <v>1</v>
      </c>
      <c r="J1926" t="s">
        <v>469</v>
      </c>
      <c r="L1926" t="e">
        <f t="shared" si="39"/>
        <v>#N/A</v>
      </c>
    </row>
    <row r="1927" spans="1:12">
      <c r="A1927">
        <v>3525</v>
      </c>
      <c r="B1927" t="s">
        <v>408</v>
      </c>
      <c r="C1927">
        <v>2</v>
      </c>
      <c r="D1927">
        <v>6</v>
      </c>
      <c r="E1927">
        <v>2</v>
      </c>
      <c r="F1927">
        <v>0</v>
      </c>
      <c r="G1927">
        <v>0</v>
      </c>
      <c r="H1927">
        <v>337</v>
      </c>
      <c r="I1927">
        <v>1</v>
      </c>
      <c r="J1927" t="s">
        <v>957</v>
      </c>
      <c r="L1927" t="e">
        <f t="shared" si="39"/>
        <v>#N/A</v>
      </c>
    </row>
    <row r="1928" spans="1:12">
      <c r="A1928">
        <v>1859</v>
      </c>
      <c r="B1928" t="s">
        <v>408</v>
      </c>
      <c r="C1928">
        <v>1</v>
      </c>
      <c r="D1928">
        <v>16</v>
      </c>
      <c r="E1928">
        <v>4</v>
      </c>
      <c r="F1928">
        <v>0</v>
      </c>
      <c r="G1928">
        <v>0</v>
      </c>
      <c r="H1928">
        <v>372</v>
      </c>
      <c r="I1928">
        <v>2</v>
      </c>
      <c r="J1928" t="s">
        <v>841</v>
      </c>
      <c r="L1928" t="e">
        <f t="shared" si="39"/>
        <v>#N/A</v>
      </c>
    </row>
    <row r="1929" spans="1:12">
      <c r="A1929">
        <v>3502</v>
      </c>
      <c r="B1929" t="s">
        <v>408</v>
      </c>
      <c r="C1929">
        <v>1</v>
      </c>
      <c r="D1929">
        <v>16</v>
      </c>
      <c r="E1929">
        <v>24</v>
      </c>
      <c r="F1929">
        <v>0</v>
      </c>
      <c r="G1929">
        <v>0</v>
      </c>
      <c r="H1929">
        <v>374</v>
      </c>
      <c r="I1929">
        <v>8</v>
      </c>
      <c r="J1929" t="s">
        <v>440</v>
      </c>
      <c r="L1929">
        <f t="shared" si="39"/>
        <v>16</v>
      </c>
    </row>
    <row r="1930" spans="1:12">
      <c r="A1930">
        <v>3453</v>
      </c>
      <c r="B1930" t="s">
        <v>408</v>
      </c>
      <c r="C1930">
        <v>2</v>
      </c>
      <c r="D1930">
        <v>4</v>
      </c>
      <c r="E1930">
        <v>28</v>
      </c>
      <c r="F1930">
        <v>0</v>
      </c>
      <c r="G1930">
        <v>0</v>
      </c>
      <c r="H1930">
        <v>606</v>
      </c>
      <c r="I1930">
        <v>5</v>
      </c>
      <c r="J1930" t="s">
        <v>881</v>
      </c>
      <c r="L1930" t="e">
        <f t="shared" si="39"/>
        <v>#N/A</v>
      </c>
    </row>
    <row r="1931" spans="1:12">
      <c r="A1931">
        <v>1289</v>
      </c>
      <c r="B1931" t="s">
        <v>408</v>
      </c>
      <c r="C1931">
        <v>2</v>
      </c>
      <c r="D1931">
        <v>21</v>
      </c>
      <c r="E1931">
        <v>8</v>
      </c>
      <c r="F1931">
        <v>0</v>
      </c>
      <c r="G1931">
        <v>0</v>
      </c>
      <c r="H1931">
        <v>513</v>
      </c>
      <c r="I1931">
        <v>2</v>
      </c>
      <c r="J1931" t="s">
        <v>640</v>
      </c>
      <c r="L1931">
        <f t="shared" si="39"/>
        <v>35</v>
      </c>
    </row>
    <row r="1932" spans="1:12">
      <c r="A1932">
        <v>1295</v>
      </c>
      <c r="B1932" t="s">
        <v>408</v>
      </c>
      <c r="C1932">
        <v>2</v>
      </c>
      <c r="D1932">
        <v>26</v>
      </c>
      <c r="E1932">
        <v>30</v>
      </c>
      <c r="F1932">
        <v>0</v>
      </c>
      <c r="G1932">
        <v>0</v>
      </c>
      <c r="H1932">
        <v>512</v>
      </c>
      <c r="I1932">
        <v>5</v>
      </c>
      <c r="J1932" t="s">
        <v>476</v>
      </c>
      <c r="L1932" t="e">
        <f t="shared" si="39"/>
        <v>#N/A</v>
      </c>
    </row>
    <row r="1933" spans="1:12">
      <c r="A1933">
        <v>1338</v>
      </c>
      <c r="B1933" t="s">
        <v>408</v>
      </c>
      <c r="C1933">
        <v>1</v>
      </c>
      <c r="D1933">
        <v>10</v>
      </c>
      <c r="E1933">
        <v>6</v>
      </c>
      <c r="F1933">
        <v>0</v>
      </c>
      <c r="G1933">
        <v>0</v>
      </c>
      <c r="H1933">
        <v>512</v>
      </c>
      <c r="I1933">
        <v>5</v>
      </c>
      <c r="J1933" t="s">
        <v>476</v>
      </c>
      <c r="L1933" t="e">
        <f t="shared" si="39"/>
        <v>#N/A</v>
      </c>
    </row>
    <row r="1934" spans="1:12">
      <c r="A1934">
        <v>4664</v>
      </c>
      <c r="B1934" t="s">
        <v>408</v>
      </c>
      <c r="C1934">
        <v>1</v>
      </c>
      <c r="D1934">
        <v>3</v>
      </c>
      <c r="E1934">
        <v>17</v>
      </c>
      <c r="F1934">
        <v>0</v>
      </c>
      <c r="G1934">
        <v>0</v>
      </c>
      <c r="H1934">
        <v>673</v>
      </c>
      <c r="I1934">
        <v>8</v>
      </c>
      <c r="J1934" t="s">
        <v>835</v>
      </c>
      <c r="L1934" t="e">
        <f t="shared" si="39"/>
        <v>#N/A</v>
      </c>
    </row>
    <row r="1935" spans="1:12">
      <c r="A1935">
        <v>4166</v>
      </c>
      <c r="B1935" t="s">
        <v>408</v>
      </c>
      <c r="C1935">
        <v>2</v>
      </c>
      <c r="D1935">
        <v>18</v>
      </c>
      <c r="E1935">
        <v>2</v>
      </c>
      <c r="F1935">
        <v>0</v>
      </c>
      <c r="G1935">
        <v>0</v>
      </c>
      <c r="H1935">
        <v>291</v>
      </c>
      <c r="I1935">
        <v>2</v>
      </c>
      <c r="J1935" t="s">
        <v>973</v>
      </c>
      <c r="L1935" t="e">
        <f t="shared" si="39"/>
        <v>#N/A</v>
      </c>
    </row>
    <row r="1936" spans="1:12">
      <c r="A1936">
        <v>1461</v>
      </c>
      <c r="B1936" t="s">
        <v>408</v>
      </c>
      <c r="C1936">
        <v>1</v>
      </c>
      <c r="D1936">
        <v>3</v>
      </c>
      <c r="E1936">
        <v>1</v>
      </c>
      <c r="F1936">
        <v>0</v>
      </c>
      <c r="G1936">
        <v>0</v>
      </c>
      <c r="H1936">
        <v>356</v>
      </c>
      <c r="I1936">
        <v>1</v>
      </c>
      <c r="J1936" t="s">
        <v>848</v>
      </c>
      <c r="L1936" t="e">
        <f t="shared" si="39"/>
        <v>#N/A</v>
      </c>
    </row>
    <row r="1937" spans="1:12">
      <c r="A1937">
        <v>797</v>
      </c>
      <c r="B1937" t="s">
        <v>408</v>
      </c>
      <c r="C1937">
        <v>2</v>
      </c>
      <c r="D1937">
        <v>47</v>
      </c>
      <c r="E1937">
        <v>2</v>
      </c>
      <c r="F1937">
        <v>0</v>
      </c>
      <c r="G1937">
        <v>0</v>
      </c>
      <c r="H1937">
        <v>442</v>
      </c>
      <c r="I1937">
        <v>1</v>
      </c>
      <c r="J1937" t="s">
        <v>579</v>
      </c>
      <c r="L1937">
        <f t="shared" si="39"/>
        <v>21</v>
      </c>
    </row>
    <row r="1938" spans="1:12">
      <c r="A1938">
        <v>4492</v>
      </c>
      <c r="B1938" t="s">
        <v>390</v>
      </c>
      <c r="C1938">
        <v>1</v>
      </c>
      <c r="D1938">
        <v>18</v>
      </c>
      <c r="E1938">
        <v>1</v>
      </c>
      <c r="F1938">
        <v>0</v>
      </c>
      <c r="G1938">
        <v>0</v>
      </c>
      <c r="H1938">
        <v>127</v>
      </c>
      <c r="I1938">
        <v>1</v>
      </c>
      <c r="J1938" t="s">
        <v>752</v>
      </c>
      <c r="L1938">
        <f t="shared" si="39"/>
        <v>11</v>
      </c>
    </row>
    <row r="1939" spans="1:12">
      <c r="A1939">
        <v>4117</v>
      </c>
      <c r="B1939" t="s">
        <v>408</v>
      </c>
      <c r="C1939">
        <v>2</v>
      </c>
      <c r="D1939">
        <v>17</v>
      </c>
      <c r="E1939">
        <v>2</v>
      </c>
      <c r="F1939">
        <v>0</v>
      </c>
      <c r="G1939">
        <v>0</v>
      </c>
      <c r="H1939">
        <v>127</v>
      </c>
      <c r="I1939">
        <v>1</v>
      </c>
      <c r="J1939" t="s">
        <v>752</v>
      </c>
      <c r="L1939">
        <f t="shared" si="39"/>
        <v>11</v>
      </c>
    </row>
    <row r="1940" spans="1:12">
      <c r="A1940">
        <v>4615</v>
      </c>
      <c r="B1940" t="s">
        <v>408</v>
      </c>
      <c r="C1940">
        <v>1</v>
      </c>
      <c r="D1940">
        <v>6</v>
      </c>
      <c r="E1940">
        <v>17</v>
      </c>
      <c r="F1940">
        <v>0</v>
      </c>
      <c r="G1940">
        <v>0</v>
      </c>
      <c r="H1940">
        <v>668</v>
      </c>
      <c r="I1940">
        <v>7</v>
      </c>
      <c r="J1940" t="s">
        <v>696</v>
      </c>
      <c r="L1940" t="e">
        <f t="shared" si="39"/>
        <v>#N/A</v>
      </c>
    </row>
    <row r="1941" spans="1:12">
      <c r="A1941">
        <v>1836</v>
      </c>
      <c r="B1941" t="s">
        <v>408</v>
      </c>
      <c r="C1941">
        <v>1</v>
      </c>
      <c r="D1941">
        <v>13</v>
      </c>
      <c r="E1941">
        <v>1</v>
      </c>
      <c r="F1941">
        <v>0</v>
      </c>
      <c r="G1941">
        <v>0</v>
      </c>
      <c r="H1941">
        <v>362</v>
      </c>
      <c r="I1941">
        <v>2</v>
      </c>
      <c r="J1941" t="s">
        <v>672</v>
      </c>
      <c r="L1941">
        <f t="shared" si="39"/>
        <v>53</v>
      </c>
    </row>
    <row r="1942" spans="1:12">
      <c r="A1942">
        <v>2451</v>
      </c>
      <c r="B1942" t="s">
        <v>408</v>
      </c>
      <c r="C1942">
        <v>1</v>
      </c>
      <c r="D1942">
        <v>1</v>
      </c>
      <c r="E1942">
        <v>1</v>
      </c>
      <c r="F1942">
        <v>0</v>
      </c>
      <c r="G1942">
        <v>0</v>
      </c>
      <c r="H1942">
        <v>315</v>
      </c>
      <c r="I1942">
        <v>1</v>
      </c>
      <c r="J1942" t="s">
        <v>876</v>
      </c>
      <c r="L1942" t="e">
        <f t="shared" si="39"/>
        <v>#N/A</v>
      </c>
    </row>
    <row r="1943" spans="1:12">
      <c r="A1943">
        <v>2500</v>
      </c>
      <c r="B1943" t="s">
        <v>408</v>
      </c>
      <c r="C1943">
        <v>1</v>
      </c>
      <c r="D1943">
        <v>5</v>
      </c>
      <c r="E1943">
        <v>1</v>
      </c>
      <c r="F1943">
        <v>0</v>
      </c>
      <c r="G1943">
        <v>0</v>
      </c>
      <c r="H1943">
        <v>358</v>
      </c>
      <c r="I1943">
        <v>1</v>
      </c>
      <c r="J1943" t="s">
        <v>716</v>
      </c>
      <c r="L1943" t="e">
        <f t="shared" si="39"/>
        <v>#N/A</v>
      </c>
    </row>
    <row r="1944" spans="1:12">
      <c r="A1944">
        <v>5795</v>
      </c>
      <c r="B1944" t="s">
        <v>408</v>
      </c>
      <c r="C1944">
        <v>1</v>
      </c>
      <c r="D1944">
        <v>6</v>
      </c>
      <c r="E1944">
        <v>22</v>
      </c>
      <c r="F1944">
        <v>0</v>
      </c>
      <c r="G1944">
        <v>0</v>
      </c>
      <c r="H1944">
        <v>489</v>
      </c>
      <c r="I1944">
        <v>7</v>
      </c>
      <c r="J1944" t="s">
        <v>674</v>
      </c>
      <c r="L1944" t="e">
        <f t="shared" si="39"/>
        <v>#N/A</v>
      </c>
    </row>
    <row r="1945" spans="1:12">
      <c r="A1945">
        <v>4000</v>
      </c>
      <c r="B1945" t="s">
        <v>408</v>
      </c>
      <c r="C1945">
        <v>2</v>
      </c>
      <c r="D1945">
        <v>13</v>
      </c>
      <c r="E1945">
        <v>2</v>
      </c>
      <c r="F1945">
        <v>0</v>
      </c>
      <c r="G1945">
        <v>0</v>
      </c>
      <c r="H1945">
        <v>119</v>
      </c>
      <c r="I1945">
        <v>1</v>
      </c>
      <c r="J1945" t="s">
        <v>900</v>
      </c>
      <c r="L1945" t="e">
        <f t="shared" si="39"/>
        <v>#N/A</v>
      </c>
    </row>
    <row r="1946" spans="1:12">
      <c r="A1946">
        <v>3994</v>
      </c>
      <c r="B1946" t="s">
        <v>408</v>
      </c>
      <c r="C1946">
        <v>2</v>
      </c>
      <c r="D1946">
        <v>32</v>
      </c>
      <c r="E1946">
        <v>2</v>
      </c>
      <c r="F1946">
        <v>0</v>
      </c>
      <c r="G1946">
        <v>0</v>
      </c>
      <c r="H1946">
        <v>117</v>
      </c>
      <c r="I1946">
        <v>2</v>
      </c>
      <c r="J1946" t="s">
        <v>837</v>
      </c>
      <c r="L1946" t="e">
        <f t="shared" si="39"/>
        <v>#N/A</v>
      </c>
    </row>
    <row r="1947" spans="1:12">
      <c r="A1947">
        <v>1953</v>
      </c>
      <c r="B1947" t="s">
        <v>408</v>
      </c>
      <c r="C1947">
        <v>1</v>
      </c>
      <c r="D1947">
        <v>5</v>
      </c>
      <c r="E1947">
        <v>6</v>
      </c>
      <c r="F1947">
        <v>0</v>
      </c>
      <c r="G1947">
        <v>0</v>
      </c>
      <c r="H1947">
        <v>326</v>
      </c>
      <c r="I1947">
        <v>5</v>
      </c>
      <c r="J1947" t="s">
        <v>415</v>
      </c>
      <c r="L1947" t="e">
        <f t="shared" si="39"/>
        <v>#N/A</v>
      </c>
    </row>
    <row r="1948" spans="1:12">
      <c r="A1948">
        <v>1959</v>
      </c>
      <c r="B1948" t="s">
        <v>408</v>
      </c>
      <c r="C1948">
        <v>1</v>
      </c>
      <c r="D1948">
        <v>45</v>
      </c>
      <c r="E1948">
        <v>6</v>
      </c>
      <c r="F1948">
        <v>0</v>
      </c>
      <c r="G1948">
        <v>0</v>
      </c>
      <c r="H1948">
        <v>527</v>
      </c>
      <c r="I1948">
        <v>6</v>
      </c>
      <c r="J1948" t="s">
        <v>646</v>
      </c>
      <c r="L1948" t="e">
        <f t="shared" si="39"/>
        <v>#N/A</v>
      </c>
    </row>
    <row r="1949" spans="1:12">
      <c r="A1949">
        <v>2008</v>
      </c>
      <c r="B1949" t="s">
        <v>408</v>
      </c>
      <c r="C1949">
        <v>1</v>
      </c>
      <c r="D1949">
        <v>12</v>
      </c>
      <c r="E1949">
        <v>13</v>
      </c>
      <c r="F1949">
        <v>0</v>
      </c>
      <c r="G1949">
        <v>0</v>
      </c>
      <c r="H1949">
        <v>330</v>
      </c>
      <c r="I1949">
        <v>6</v>
      </c>
      <c r="J1949" t="s">
        <v>830</v>
      </c>
      <c r="L1949">
        <f t="shared" si="39"/>
        <v>32</v>
      </c>
    </row>
    <row r="1950" spans="1:12">
      <c r="A1950">
        <v>6158</v>
      </c>
      <c r="B1950" t="s">
        <v>408</v>
      </c>
      <c r="C1950">
        <v>2</v>
      </c>
      <c r="D1950">
        <v>11</v>
      </c>
      <c r="E1950">
        <v>2</v>
      </c>
      <c r="F1950">
        <v>0</v>
      </c>
      <c r="G1950">
        <v>0</v>
      </c>
      <c r="H1950">
        <v>241</v>
      </c>
      <c r="I1950">
        <v>2</v>
      </c>
      <c r="J1950" t="s">
        <v>842</v>
      </c>
      <c r="L1950" t="e">
        <f t="shared" si="39"/>
        <v>#N/A</v>
      </c>
    </row>
    <row r="1951" spans="1:12">
      <c r="A1951">
        <v>2002</v>
      </c>
      <c r="B1951" t="s">
        <v>408</v>
      </c>
      <c r="C1951">
        <v>1</v>
      </c>
      <c r="D1951">
        <v>13</v>
      </c>
      <c r="E1951">
        <v>13</v>
      </c>
      <c r="F1951">
        <v>0</v>
      </c>
      <c r="G1951">
        <v>0</v>
      </c>
      <c r="H1951">
        <v>344</v>
      </c>
      <c r="I1951">
        <v>7</v>
      </c>
      <c r="J1951" t="s">
        <v>867</v>
      </c>
      <c r="L1951" t="e">
        <f t="shared" si="39"/>
        <v>#N/A</v>
      </c>
    </row>
    <row r="1952" spans="1:12">
      <c r="A1952">
        <v>1787</v>
      </c>
      <c r="B1952" t="s">
        <v>408</v>
      </c>
      <c r="C1952">
        <v>1</v>
      </c>
      <c r="D1952">
        <v>2</v>
      </c>
      <c r="E1952">
        <v>1</v>
      </c>
      <c r="F1952">
        <v>0</v>
      </c>
      <c r="G1952">
        <v>0</v>
      </c>
      <c r="H1952">
        <v>293</v>
      </c>
      <c r="I1952">
        <v>2</v>
      </c>
      <c r="J1952" t="s">
        <v>978</v>
      </c>
      <c r="L1952" t="e">
        <f t="shared" si="39"/>
        <v>#N/A</v>
      </c>
    </row>
    <row r="1953" spans="1:12">
      <c r="A1953">
        <v>3900</v>
      </c>
      <c r="B1953" t="s">
        <v>871</v>
      </c>
      <c r="C1953">
        <v>1</v>
      </c>
      <c r="D1953">
        <v>3</v>
      </c>
      <c r="E1953">
        <v>1</v>
      </c>
      <c r="F1953">
        <v>0</v>
      </c>
      <c r="G1953">
        <v>0</v>
      </c>
      <c r="H1953">
        <v>123</v>
      </c>
      <c r="I1953">
        <v>2</v>
      </c>
      <c r="J1953" t="s">
        <v>923</v>
      </c>
      <c r="L1953" t="e">
        <f t="shared" si="39"/>
        <v>#N/A</v>
      </c>
    </row>
    <row r="1954" spans="1:12">
      <c r="A1954">
        <v>1318</v>
      </c>
      <c r="B1954" t="s">
        <v>408</v>
      </c>
      <c r="C1954">
        <v>1</v>
      </c>
      <c r="D1954">
        <v>4</v>
      </c>
      <c r="E1954">
        <v>16</v>
      </c>
      <c r="F1954">
        <v>0</v>
      </c>
      <c r="G1954">
        <v>0</v>
      </c>
      <c r="H1954">
        <v>573</v>
      </c>
      <c r="I1954">
        <v>5</v>
      </c>
      <c r="J1954" t="s">
        <v>649</v>
      </c>
      <c r="L1954" t="e">
        <f t="shared" si="39"/>
        <v>#N/A</v>
      </c>
    </row>
    <row r="1955" spans="1:12">
      <c r="A1955">
        <v>2151</v>
      </c>
      <c r="B1955" t="s">
        <v>408</v>
      </c>
      <c r="C1955">
        <v>1</v>
      </c>
      <c r="D1955">
        <v>18</v>
      </c>
      <c r="E1955">
        <v>29</v>
      </c>
      <c r="F1955">
        <v>0</v>
      </c>
      <c r="G1955">
        <v>0</v>
      </c>
      <c r="H1955">
        <v>506</v>
      </c>
      <c r="I1955">
        <v>9</v>
      </c>
      <c r="J1955" t="s">
        <v>895</v>
      </c>
      <c r="L1955" t="e">
        <f t="shared" si="39"/>
        <v>#N/A</v>
      </c>
    </row>
    <row r="1956" spans="1:12">
      <c r="A1956">
        <v>3310</v>
      </c>
      <c r="B1956" t="s">
        <v>408</v>
      </c>
      <c r="C1956">
        <v>1</v>
      </c>
      <c r="D1956">
        <v>80</v>
      </c>
      <c r="E1956">
        <v>12</v>
      </c>
      <c r="F1956">
        <v>0</v>
      </c>
      <c r="G1956">
        <v>0</v>
      </c>
      <c r="H1956">
        <v>321</v>
      </c>
      <c r="I1956">
        <v>8</v>
      </c>
      <c r="J1956" t="s">
        <v>714</v>
      </c>
      <c r="L1956">
        <f t="shared" si="39"/>
        <v>52</v>
      </c>
    </row>
    <row r="1957" spans="1:12">
      <c r="A1957">
        <v>5397</v>
      </c>
      <c r="B1957" t="s">
        <v>408</v>
      </c>
      <c r="C1957">
        <v>2</v>
      </c>
      <c r="D1957">
        <v>30</v>
      </c>
      <c r="E1957">
        <v>2</v>
      </c>
      <c r="F1957">
        <v>0</v>
      </c>
      <c r="G1957">
        <v>0</v>
      </c>
      <c r="H1957">
        <v>631</v>
      </c>
      <c r="I1957">
        <v>2</v>
      </c>
      <c r="J1957" t="s">
        <v>951</v>
      </c>
      <c r="L1957" t="e">
        <f t="shared" si="39"/>
        <v>#N/A</v>
      </c>
    </row>
    <row r="1958" spans="1:12">
      <c r="A1958">
        <v>1146</v>
      </c>
      <c r="B1958" t="s">
        <v>408</v>
      </c>
      <c r="C1958">
        <v>1</v>
      </c>
      <c r="D1958">
        <v>24</v>
      </c>
      <c r="E1958">
        <v>6</v>
      </c>
      <c r="F1958">
        <v>0</v>
      </c>
      <c r="G1958">
        <v>0</v>
      </c>
      <c r="H1958">
        <v>313</v>
      </c>
      <c r="I1958">
        <v>4</v>
      </c>
      <c r="J1958" t="s">
        <v>407</v>
      </c>
      <c r="L1958">
        <f t="shared" si="39"/>
        <v>33</v>
      </c>
    </row>
    <row r="1959" spans="1:12">
      <c r="A1959">
        <v>1487</v>
      </c>
      <c r="B1959" t="s">
        <v>408</v>
      </c>
      <c r="C1959">
        <v>1</v>
      </c>
      <c r="D1959">
        <v>13</v>
      </c>
      <c r="E1959">
        <v>1</v>
      </c>
      <c r="F1959">
        <v>0</v>
      </c>
      <c r="G1959">
        <v>0</v>
      </c>
      <c r="H1959">
        <v>341</v>
      </c>
      <c r="I1959">
        <v>1</v>
      </c>
      <c r="J1959" t="s">
        <v>874</v>
      </c>
      <c r="L1959" t="e">
        <f t="shared" si="39"/>
        <v>#N/A</v>
      </c>
    </row>
    <row r="1960" spans="1:12">
      <c r="A1960">
        <v>4143</v>
      </c>
      <c r="B1960" t="s">
        <v>408</v>
      </c>
      <c r="C1960">
        <v>1</v>
      </c>
      <c r="D1960">
        <v>18</v>
      </c>
      <c r="E1960">
        <v>2</v>
      </c>
      <c r="F1960">
        <v>0</v>
      </c>
      <c r="G1960">
        <v>0</v>
      </c>
      <c r="H1960">
        <v>118</v>
      </c>
      <c r="I1960">
        <v>1</v>
      </c>
      <c r="J1960" t="s">
        <v>612</v>
      </c>
      <c r="L1960">
        <f t="shared" si="39"/>
        <v>11</v>
      </c>
    </row>
    <row r="1961" spans="1:12">
      <c r="A1961">
        <v>654</v>
      </c>
      <c r="B1961" t="s">
        <v>408</v>
      </c>
      <c r="C1961">
        <v>1</v>
      </c>
      <c r="D1961">
        <v>40</v>
      </c>
      <c r="E1961">
        <v>1</v>
      </c>
      <c r="F1961">
        <v>0</v>
      </c>
      <c r="G1961">
        <v>0</v>
      </c>
      <c r="H1961">
        <v>438</v>
      </c>
      <c r="I1961">
        <v>1</v>
      </c>
      <c r="J1961" t="s">
        <v>703</v>
      </c>
      <c r="L1961">
        <f t="shared" si="39"/>
        <v>21</v>
      </c>
    </row>
    <row r="1962" spans="1:12">
      <c r="A1962">
        <v>728</v>
      </c>
      <c r="B1962" t="s">
        <v>408</v>
      </c>
      <c r="C1962">
        <v>2</v>
      </c>
      <c r="D1962">
        <v>20</v>
      </c>
      <c r="E1962">
        <v>4</v>
      </c>
      <c r="F1962">
        <v>0</v>
      </c>
      <c r="G1962">
        <v>0</v>
      </c>
      <c r="H1962">
        <v>442</v>
      </c>
      <c r="I1962">
        <v>2</v>
      </c>
      <c r="J1962" t="s">
        <v>579</v>
      </c>
      <c r="L1962">
        <f t="shared" si="39"/>
        <v>21</v>
      </c>
    </row>
    <row r="1963" spans="1:12">
      <c r="A1963">
        <v>5889</v>
      </c>
      <c r="B1963" t="s">
        <v>408</v>
      </c>
      <c r="C1963">
        <v>1</v>
      </c>
      <c r="D1963">
        <v>7</v>
      </c>
      <c r="E1963">
        <v>1</v>
      </c>
      <c r="F1963">
        <v>0</v>
      </c>
      <c r="G1963">
        <v>0</v>
      </c>
      <c r="H1963">
        <v>219</v>
      </c>
      <c r="I1963">
        <v>2</v>
      </c>
      <c r="J1963" t="s">
        <v>966</v>
      </c>
      <c r="L1963" t="e">
        <f t="shared" si="39"/>
        <v>#N/A</v>
      </c>
    </row>
    <row r="1964" spans="1:12">
      <c r="A1964">
        <v>6064</v>
      </c>
      <c r="B1964" t="s">
        <v>408</v>
      </c>
      <c r="C1964">
        <v>2</v>
      </c>
      <c r="D1964">
        <v>21</v>
      </c>
      <c r="E1964">
        <v>2</v>
      </c>
      <c r="F1964">
        <v>0</v>
      </c>
      <c r="G1964">
        <v>0</v>
      </c>
      <c r="H1964">
        <v>231</v>
      </c>
      <c r="I1964">
        <v>2</v>
      </c>
      <c r="J1964" t="s">
        <v>686</v>
      </c>
      <c r="L1964" t="e">
        <f t="shared" si="39"/>
        <v>#N/A</v>
      </c>
    </row>
    <row r="1965" spans="1:12">
      <c r="A1965">
        <v>4564</v>
      </c>
      <c r="B1965" t="s">
        <v>408</v>
      </c>
      <c r="C1965">
        <v>6</v>
      </c>
      <c r="D1965">
        <v>37</v>
      </c>
      <c r="E1965">
        <v>6</v>
      </c>
      <c r="F1965">
        <v>0</v>
      </c>
      <c r="G1965">
        <v>0</v>
      </c>
      <c r="H1965">
        <v>133</v>
      </c>
      <c r="I1965">
        <v>2</v>
      </c>
      <c r="J1965" t="s">
        <v>877</v>
      </c>
      <c r="L1965">
        <f t="shared" si="39"/>
        <v>12</v>
      </c>
    </row>
    <row r="1966" spans="1:12">
      <c r="A1966">
        <v>1810</v>
      </c>
      <c r="B1966" t="s">
        <v>408</v>
      </c>
      <c r="C1966">
        <v>2</v>
      </c>
      <c r="D1966">
        <v>16</v>
      </c>
      <c r="E1966">
        <v>2</v>
      </c>
      <c r="F1966">
        <v>0</v>
      </c>
      <c r="G1966">
        <v>0</v>
      </c>
      <c r="H1966">
        <v>361</v>
      </c>
      <c r="I1966">
        <v>2</v>
      </c>
      <c r="J1966" t="s">
        <v>780</v>
      </c>
      <c r="L1966" t="e">
        <f t="shared" si="39"/>
        <v>#N/A</v>
      </c>
    </row>
    <row r="1967" spans="1:12">
      <c r="A1967">
        <v>3974</v>
      </c>
      <c r="B1967" t="s">
        <v>408</v>
      </c>
      <c r="C1967">
        <v>2</v>
      </c>
      <c r="D1967">
        <v>12</v>
      </c>
      <c r="E1967">
        <v>2</v>
      </c>
      <c r="F1967">
        <v>0</v>
      </c>
      <c r="G1967">
        <v>0</v>
      </c>
      <c r="H1967">
        <v>260</v>
      </c>
      <c r="I1967">
        <v>2</v>
      </c>
      <c r="J1967" t="s">
        <v>1027</v>
      </c>
      <c r="L1967" t="e">
        <f t="shared" si="39"/>
        <v>#N/A</v>
      </c>
    </row>
    <row r="1968" spans="1:12">
      <c r="A1968">
        <v>4807</v>
      </c>
      <c r="B1968" t="s">
        <v>408</v>
      </c>
      <c r="C1968">
        <v>1</v>
      </c>
      <c r="D1968">
        <v>6</v>
      </c>
      <c r="E1968">
        <v>22</v>
      </c>
      <c r="F1968">
        <v>0</v>
      </c>
      <c r="G1968">
        <v>0</v>
      </c>
      <c r="H1968">
        <v>674</v>
      </c>
      <c r="I1968">
        <v>8</v>
      </c>
      <c r="J1968" t="s">
        <v>905</v>
      </c>
      <c r="L1968" t="e">
        <f t="shared" si="39"/>
        <v>#N/A</v>
      </c>
    </row>
    <row r="1969" spans="1:12">
      <c r="A1969">
        <v>4733</v>
      </c>
      <c r="B1969" t="s">
        <v>408</v>
      </c>
      <c r="C1969">
        <v>2</v>
      </c>
      <c r="D1969">
        <v>6</v>
      </c>
      <c r="E1969">
        <v>26</v>
      </c>
      <c r="F1969">
        <v>0</v>
      </c>
      <c r="G1969">
        <v>0</v>
      </c>
      <c r="H1969">
        <v>662</v>
      </c>
      <c r="I1969">
        <v>7</v>
      </c>
      <c r="J1969" t="s">
        <v>508</v>
      </c>
      <c r="L1969" t="e">
        <f t="shared" si="39"/>
        <v>#N/A</v>
      </c>
    </row>
    <row r="1970" spans="1:12">
      <c r="A1970">
        <v>2643</v>
      </c>
      <c r="B1970" t="s">
        <v>408</v>
      </c>
      <c r="C1970">
        <v>2</v>
      </c>
      <c r="D1970">
        <v>17</v>
      </c>
      <c r="E1970">
        <v>2</v>
      </c>
      <c r="F1970">
        <v>0</v>
      </c>
      <c r="G1970">
        <v>0</v>
      </c>
      <c r="H1970">
        <v>308</v>
      </c>
      <c r="I1970">
        <v>2</v>
      </c>
      <c r="J1970" t="s">
        <v>790</v>
      </c>
      <c r="L1970" t="e">
        <f t="shared" si="39"/>
        <v>#N/A</v>
      </c>
    </row>
    <row r="1971" spans="1:12">
      <c r="A1971">
        <v>3233</v>
      </c>
      <c r="B1971" t="s">
        <v>408</v>
      </c>
      <c r="C1971">
        <v>2</v>
      </c>
      <c r="D1971">
        <v>17</v>
      </c>
      <c r="E1971">
        <v>2</v>
      </c>
      <c r="F1971">
        <v>0</v>
      </c>
      <c r="G1971">
        <v>0</v>
      </c>
      <c r="H1971">
        <v>369</v>
      </c>
      <c r="I1971">
        <v>1</v>
      </c>
      <c r="J1971" t="s">
        <v>417</v>
      </c>
      <c r="L1971">
        <f t="shared" si="39"/>
        <v>55</v>
      </c>
    </row>
    <row r="1972" spans="1:12">
      <c r="A1972">
        <v>64</v>
      </c>
      <c r="B1972" t="s">
        <v>408</v>
      </c>
      <c r="C1972">
        <v>1</v>
      </c>
      <c r="D1972">
        <v>35</v>
      </c>
      <c r="E1972">
        <v>1</v>
      </c>
      <c r="F1972">
        <v>0</v>
      </c>
      <c r="G1972">
        <v>0</v>
      </c>
      <c r="H1972">
        <v>440</v>
      </c>
      <c r="I1972">
        <v>2</v>
      </c>
      <c r="J1972" t="s">
        <v>812</v>
      </c>
      <c r="L1972">
        <f t="shared" si="39"/>
        <v>22</v>
      </c>
    </row>
    <row r="1973" spans="1:12">
      <c r="A1973">
        <v>1979</v>
      </c>
      <c r="B1973" t="s">
        <v>408</v>
      </c>
      <c r="C1973">
        <v>1</v>
      </c>
      <c r="D1973">
        <v>8</v>
      </c>
      <c r="E1973">
        <v>1</v>
      </c>
      <c r="F1973">
        <v>0</v>
      </c>
      <c r="G1973">
        <v>0</v>
      </c>
      <c r="H1973">
        <v>588</v>
      </c>
      <c r="I1973">
        <v>2</v>
      </c>
      <c r="J1973" t="s">
        <v>913</v>
      </c>
      <c r="L1973" t="e">
        <f t="shared" si="39"/>
        <v>#N/A</v>
      </c>
    </row>
    <row r="1974" spans="1:12">
      <c r="A1974">
        <v>2569</v>
      </c>
      <c r="B1974" t="s">
        <v>408</v>
      </c>
      <c r="C1974">
        <v>2</v>
      </c>
      <c r="D1974">
        <v>6</v>
      </c>
      <c r="E1974">
        <v>2</v>
      </c>
      <c r="F1974">
        <v>0</v>
      </c>
      <c r="G1974">
        <v>0</v>
      </c>
      <c r="H1974">
        <v>354</v>
      </c>
      <c r="I1974">
        <v>1</v>
      </c>
      <c r="J1974" t="s">
        <v>893</v>
      </c>
      <c r="L1974" t="e">
        <f t="shared" si="39"/>
        <v>#N/A</v>
      </c>
    </row>
    <row r="1975" spans="1:12">
      <c r="A1975">
        <v>5225</v>
      </c>
      <c r="B1975" t="s">
        <v>408</v>
      </c>
      <c r="C1975">
        <v>2</v>
      </c>
      <c r="D1975">
        <v>13</v>
      </c>
      <c r="E1975">
        <v>2</v>
      </c>
      <c r="F1975">
        <v>0</v>
      </c>
      <c r="G1975">
        <v>0</v>
      </c>
      <c r="H1975">
        <v>622</v>
      </c>
      <c r="I1975">
        <v>2</v>
      </c>
      <c r="J1975" t="s">
        <v>907</v>
      </c>
      <c r="L1975" t="e">
        <f t="shared" si="39"/>
        <v>#N/A</v>
      </c>
    </row>
    <row r="1976" spans="1:12">
      <c r="A1976">
        <v>3874</v>
      </c>
      <c r="B1976" t="s">
        <v>871</v>
      </c>
      <c r="C1976">
        <v>1</v>
      </c>
      <c r="D1976">
        <v>5</v>
      </c>
      <c r="E1976">
        <v>1</v>
      </c>
      <c r="F1976">
        <v>0</v>
      </c>
      <c r="G1976">
        <v>0</v>
      </c>
      <c r="H1976">
        <v>103</v>
      </c>
      <c r="I1976">
        <v>1</v>
      </c>
      <c r="J1976" t="s">
        <v>811</v>
      </c>
      <c r="L1976" t="e">
        <f t="shared" si="39"/>
        <v>#N/A</v>
      </c>
    </row>
    <row r="1977" spans="1:12">
      <c r="A1977">
        <v>628</v>
      </c>
      <c r="B1977" t="s">
        <v>408</v>
      </c>
      <c r="C1977">
        <v>2</v>
      </c>
      <c r="D1977">
        <v>11</v>
      </c>
      <c r="E1977">
        <v>8</v>
      </c>
      <c r="F1977">
        <v>0</v>
      </c>
      <c r="G1977">
        <v>0</v>
      </c>
      <c r="H1977">
        <v>516</v>
      </c>
      <c r="I1977">
        <v>2</v>
      </c>
      <c r="J1977" t="s">
        <v>591</v>
      </c>
      <c r="L1977" t="e">
        <f t="shared" si="39"/>
        <v>#N/A</v>
      </c>
    </row>
    <row r="1978" spans="1:12">
      <c r="A1978">
        <v>579</v>
      </c>
      <c r="B1978" t="s">
        <v>408</v>
      </c>
      <c r="C1978">
        <v>1</v>
      </c>
      <c r="D1978">
        <v>15</v>
      </c>
      <c r="E1978">
        <v>24</v>
      </c>
      <c r="F1978">
        <v>0</v>
      </c>
      <c r="G1978">
        <v>0</v>
      </c>
      <c r="H1978">
        <v>549</v>
      </c>
      <c r="I1978">
        <v>7</v>
      </c>
      <c r="J1978" t="s">
        <v>639</v>
      </c>
      <c r="L1978">
        <f t="shared" si="39"/>
        <v>34</v>
      </c>
    </row>
    <row r="1979" spans="1:12">
      <c r="A1979">
        <v>2128</v>
      </c>
      <c r="B1979" t="s">
        <v>408</v>
      </c>
      <c r="C1979">
        <v>1</v>
      </c>
      <c r="D1979">
        <v>14</v>
      </c>
      <c r="E1979">
        <v>13</v>
      </c>
      <c r="F1979">
        <v>0</v>
      </c>
      <c r="G1979">
        <v>0</v>
      </c>
      <c r="H1979">
        <v>521</v>
      </c>
      <c r="I1979">
        <v>5</v>
      </c>
      <c r="J1979" t="s">
        <v>910</v>
      </c>
      <c r="L1979">
        <f t="shared" si="39"/>
        <v>36</v>
      </c>
    </row>
    <row r="1980" spans="1:12">
      <c r="A1980">
        <v>1169</v>
      </c>
      <c r="B1980" t="s">
        <v>408</v>
      </c>
      <c r="C1980">
        <v>1</v>
      </c>
      <c r="D1980">
        <v>2</v>
      </c>
      <c r="E1980">
        <v>0</v>
      </c>
      <c r="F1980">
        <v>1</v>
      </c>
      <c r="G1980">
        <v>0</v>
      </c>
      <c r="H1980">
        <v>311</v>
      </c>
      <c r="I1980">
        <v>4</v>
      </c>
      <c r="J1980" t="s">
        <v>778</v>
      </c>
      <c r="L1980" t="e">
        <f t="shared" si="39"/>
        <v>#N/A</v>
      </c>
    </row>
    <row r="1981" spans="1:12">
      <c r="A1981">
        <v>4784</v>
      </c>
      <c r="B1981" t="s">
        <v>408</v>
      </c>
      <c r="C1981">
        <v>1</v>
      </c>
      <c r="D1981">
        <v>15</v>
      </c>
      <c r="E1981">
        <v>23</v>
      </c>
      <c r="F1981">
        <v>0</v>
      </c>
      <c r="G1981">
        <v>0</v>
      </c>
      <c r="H1981">
        <v>664</v>
      </c>
      <c r="I1981">
        <v>9</v>
      </c>
      <c r="J1981" t="s">
        <v>949</v>
      </c>
      <c r="L1981" t="e">
        <f t="shared" si="39"/>
        <v>#N/A</v>
      </c>
    </row>
    <row r="1982" spans="1:12">
      <c r="A1982">
        <v>2743</v>
      </c>
      <c r="B1982" t="s">
        <v>408</v>
      </c>
      <c r="C1982">
        <v>1</v>
      </c>
      <c r="D1982">
        <v>27</v>
      </c>
      <c r="E1982">
        <v>1</v>
      </c>
      <c r="F1982">
        <v>0</v>
      </c>
      <c r="G1982">
        <v>0</v>
      </c>
      <c r="H1982">
        <v>327</v>
      </c>
      <c r="I1982">
        <v>2</v>
      </c>
      <c r="J1982" t="s">
        <v>688</v>
      </c>
      <c r="L1982">
        <f t="shared" si="39"/>
        <v>53</v>
      </c>
    </row>
    <row r="1983" spans="1:12">
      <c r="A1983">
        <v>3161</v>
      </c>
      <c r="B1983" t="s">
        <v>408</v>
      </c>
      <c r="C1983">
        <v>2</v>
      </c>
      <c r="D1983">
        <v>7</v>
      </c>
      <c r="E1983">
        <v>2</v>
      </c>
      <c r="F1983">
        <v>0</v>
      </c>
      <c r="G1983">
        <v>0</v>
      </c>
      <c r="H1983">
        <v>650</v>
      </c>
      <c r="I1983">
        <v>2</v>
      </c>
      <c r="J1983" t="s">
        <v>954</v>
      </c>
      <c r="L1983" t="e">
        <f t="shared" si="39"/>
        <v>#N/A</v>
      </c>
    </row>
    <row r="1984" spans="1:12">
      <c r="A1984">
        <v>3284</v>
      </c>
      <c r="B1984" t="s">
        <v>408</v>
      </c>
      <c r="C1984">
        <v>1</v>
      </c>
      <c r="D1984">
        <v>5</v>
      </c>
      <c r="E1984">
        <v>7</v>
      </c>
      <c r="F1984">
        <v>0</v>
      </c>
      <c r="G1984">
        <v>0</v>
      </c>
      <c r="H1984">
        <v>160</v>
      </c>
      <c r="I1984">
        <v>4</v>
      </c>
      <c r="J1984" t="s">
        <v>892</v>
      </c>
      <c r="L1984" t="e">
        <f t="shared" si="39"/>
        <v>#N/A</v>
      </c>
    </row>
    <row r="1985" spans="1:12">
      <c r="A1985">
        <v>6038</v>
      </c>
      <c r="B1985" t="s">
        <v>408</v>
      </c>
      <c r="C1985">
        <v>2</v>
      </c>
      <c r="D1985">
        <v>28</v>
      </c>
      <c r="E1985">
        <v>2</v>
      </c>
      <c r="F1985">
        <v>0</v>
      </c>
      <c r="G1985">
        <v>0</v>
      </c>
      <c r="H1985">
        <v>231</v>
      </c>
      <c r="I1985">
        <v>2</v>
      </c>
      <c r="J1985" t="s">
        <v>686</v>
      </c>
      <c r="L1985" t="e">
        <f t="shared" si="39"/>
        <v>#N/A</v>
      </c>
    </row>
    <row r="1986" spans="1:12">
      <c r="A1986">
        <v>5989</v>
      </c>
      <c r="B1986" t="s">
        <v>408</v>
      </c>
      <c r="C1986">
        <v>4</v>
      </c>
      <c r="D1986">
        <v>25</v>
      </c>
      <c r="E1986">
        <v>4</v>
      </c>
      <c r="F1986">
        <v>0</v>
      </c>
      <c r="G1986">
        <v>0</v>
      </c>
      <c r="H1986">
        <v>257</v>
      </c>
      <c r="I1986">
        <v>3</v>
      </c>
      <c r="J1986" t="s">
        <v>922</v>
      </c>
      <c r="L1986" t="e">
        <f t="shared" si="39"/>
        <v>#N/A</v>
      </c>
    </row>
    <row r="1987" spans="1:12">
      <c r="A1987">
        <v>2669</v>
      </c>
      <c r="B1987" t="s">
        <v>408</v>
      </c>
      <c r="C1987">
        <v>1</v>
      </c>
      <c r="D1987">
        <v>4</v>
      </c>
      <c r="E1987">
        <v>1</v>
      </c>
      <c r="F1987">
        <v>0</v>
      </c>
      <c r="G1987">
        <v>0</v>
      </c>
      <c r="H1987">
        <v>308</v>
      </c>
      <c r="I1987">
        <v>1</v>
      </c>
      <c r="J1987" t="s">
        <v>790</v>
      </c>
      <c r="L1987" t="e">
        <f t="shared" si="39"/>
        <v>#N/A</v>
      </c>
    </row>
    <row r="1988" spans="1:12">
      <c r="A1988">
        <v>2620</v>
      </c>
      <c r="B1988" t="s">
        <v>408</v>
      </c>
      <c r="C1988">
        <v>1</v>
      </c>
      <c r="D1988">
        <v>3</v>
      </c>
      <c r="E1988">
        <v>1</v>
      </c>
      <c r="F1988">
        <v>0</v>
      </c>
      <c r="G1988">
        <v>0</v>
      </c>
      <c r="H1988">
        <v>359</v>
      </c>
      <c r="I1988">
        <v>2</v>
      </c>
      <c r="J1988" t="s">
        <v>762</v>
      </c>
      <c r="L1988" t="e">
        <f t="shared" ref="L1988:L2051" si="40">VLOOKUP($J1988,$AA$3:$AB$127,2,FALSE)</f>
        <v>#N/A</v>
      </c>
    </row>
    <row r="1989" spans="1:12">
      <c r="A1989">
        <v>3210</v>
      </c>
      <c r="B1989" t="s">
        <v>408</v>
      </c>
      <c r="C1989">
        <v>1</v>
      </c>
      <c r="D1989">
        <v>18</v>
      </c>
      <c r="E1989">
        <v>8</v>
      </c>
      <c r="F1989">
        <v>0</v>
      </c>
      <c r="G1989">
        <v>0</v>
      </c>
      <c r="H1989">
        <v>312</v>
      </c>
      <c r="I1989">
        <v>4</v>
      </c>
      <c r="J1989" t="s">
        <v>518</v>
      </c>
      <c r="L1989" t="e">
        <f t="shared" si="40"/>
        <v>#N/A</v>
      </c>
    </row>
    <row r="1990" spans="1:12">
      <c r="A1990">
        <v>5374</v>
      </c>
      <c r="B1990" t="s">
        <v>408</v>
      </c>
      <c r="C1990">
        <v>2</v>
      </c>
      <c r="D1990">
        <v>10</v>
      </c>
      <c r="E1990">
        <v>2</v>
      </c>
      <c r="F1990">
        <v>0</v>
      </c>
      <c r="G1990">
        <v>0</v>
      </c>
      <c r="H1990">
        <v>630</v>
      </c>
      <c r="I1990">
        <v>2</v>
      </c>
      <c r="J1990" t="s">
        <v>901</v>
      </c>
      <c r="L1990" t="e">
        <f t="shared" si="40"/>
        <v>#N/A</v>
      </c>
    </row>
    <row r="1991" spans="1:12">
      <c r="A1991">
        <v>6087</v>
      </c>
      <c r="B1991" t="s">
        <v>408</v>
      </c>
      <c r="C1991">
        <v>1</v>
      </c>
      <c r="D1991">
        <v>14</v>
      </c>
      <c r="E1991">
        <v>6</v>
      </c>
      <c r="F1991">
        <v>0</v>
      </c>
      <c r="G1991">
        <v>0</v>
      </c>
      <c r="H1991">
        <v>232</v>
      </c>
      <c r="I1991">
        <v>4</v>
      </c>
      <c r="J1991" t="s">
        <v>896</v>
      </c>
      <c r="L1991">
        <f t="shared" si="40"/>
        <v>13</v>
      </c>
    </row>
    <row r="1992" spans="1:12">
      <c r="A1992">
        <v>38</v>
      </c>
      <c r="B1992" t="s">
        <v>408</v>
      </c>
      <c r="C1992">
        <v>1</v>
      </c>
      <c r="D1992">
        <v>28</v>
      </c>
      <c r="E1992">
        <v>1</v>
      </c>
      <c r="F1992">
        <v>0</v>
      </c>
      <c r="G1992">
        <v>0</v>
      </c>
      <c r="H1992">
        <v>440</v>
      </c>
      <c r="I1992">
        <v>2</v>
      </c>
      <c r="J1992" t="s">
        <v>812</v>
      </c>
      <c r="L1992">
        <f t="shared" si="40"/>
        <v>22</v>
      </c>
    </row>
    <row r="1993" spans="1:12">
      <c r="A1993">
        <v>2079</v>
      </c>
      <c r="B1993" t="s">
        <v>408</v>
      </c>
      <c r="C1993">
        <v>1</v>
      </c>
      <c r="D1993">
        <v>84</v>
      </c>
      <c r="E1993">
        <v>2</v>
      </c>
      <c r="F1993">
        <v>3</v>
      </c>
      <c r="G1993">
        <v>0</v>
      </c>
      <c r="H1993">
        <v>523</v>
      </c>
      <c r="I1993">
        <v>2</v>
      </c>
      <c r="J1993" t="s">
        <v>428</v>
      </c>
      <c r="L1993">
        <f t="shared" si="40"/>
        <v>33</v>
      </c>
    </row>
    <row r="1994" spans="1:12">
      <c r="A1994">
        <v>2792</v>
      </c>
      <c r="B1994" t="s">
        <v>408</v>
      </c>
      <c r="C1994">
        <v>1</v>
      </c>
      <c r="D1994">
        <v>11</v>
      </c>
      <c r="E1994">
        <v>0</v>
      </c>
      <c r="F1994">
        <v>1</v>
      </c>
      <c r="G1994">
        <v>0</v>
      </c>
      <c r="H1994">
        <v>577</v>
      </c>
      <c r="I1994">
        <v>1</v>
      </c>
      <c r="J1994" t="s">
        <v>546</v>
      </c>
      <c r="L1994" t="e">
        <f t="shared" si="40"/>
        <v>#N/A</v>
      </c>
    </row>
    <row r="1995" spans="1:12">
      <c r="A1995">
        <v>3333</v>
      </c>
      <c r="B1995" t="s">
        <v>408</v>
      </c>
      <c r="C1995">
        <v>1</v>
      </c>
      <c r="D1995">
        <v>51</v>
      </c>
      <c r="E1995">
        <v>10</v>
      </c>
      <c r="F1995">
        <v>0</v>
      </c>
      <c r="G1995">
        <v>0</v>
      </c>
      <c r="H1995">
        <v>374</v>
      </c>
      <c r="I1995">
        <v>5</v>
      </c>
      <c r="J1995" t="s">
        <v>440</v>
      </c>
      <c r="L1995">
        <f t="shared" si="40"/>
        <v>16</v>
      </c>
    </row>
    <row r="1996" spans="1:12">
      <c r="A1996">
        <v>5325</v>
      </c>
      <c r="B1996" t="s">
        <v>408</v>
      </c>
      <c r="C1996">
        <v>2</v>
      </c>
      <c r="D1996">
        <v>66</v>
      </c>
      <c r="E1996">
        <v>2</v>
      </c>
      <c r="F1996">
        <v>0</v>
      </c>
      <c r="G1996">
        <v>0</v>
      </c>
      <c r="H1996">
        <v>620</v>
      </c>
      <c r="I1996">
        <v>2</v>
      </c>
      <c r="J1996" t="s">
        <v>827</v>
      </c>
      <c r="L1996">
        <f t="shared" si="40"/>
        <v>56</v>
      </c>
    </row>
    <row r="1997" spans="1:12">
      <c r="A1997">
        <v>87</v>
      </c>
      <c r="B1997" t="s">
        <v>408</v>
      </c>
      <c r="C1997">
        <v>1</v>
      </c>
      <c r="D1997">
        <v>14</v>
      </c>
      <c r="E1997">
        <v>1</v>
      </c>
      <c r="F1997">
        <v>0</v>
      </c>
      <c r="G1997">
        <v>0</v>
      </c>
      <c r="H1997">
        <v>425</v>
      </c>
      <c r="I1997">
        <v>2</v>
      </c>
      <c r="J1997" t="s">
        <v>769</v>
      </c>
      <c r="L1997" t="e">
        <f t="shared" si="40"/>
        <v>#N/A</v>
      </c>
    </row>
    <row r="1998" spans="1:12">
      <c r="A1998">
        <v>505</v>
      </c>
      <c r="B1998" t="s">
        <v>408</v>
      </c>
      <c r="C1998">
        <v>2</v>
      </c>
      <c r="D1998">
        <v>6</v>
      </c>
      <c r="E1998">
        <v>2</v>
      </c>
      <c r="F1998">
        <v>0</v>
      </c>
      <c r="G1998">
        <v>0</v>
      </c>
      <c r="H1998">
        <v>425</v>
      </c>
      <c r="I1998">
        <v>1</v>
      </c>
      <c r="J1998" t="s">
        <v>769</v>
      </c>
      <c r="L1998" t="e">
        <f t="shared" si="40"/>
        <v>#N/A</v>
      </c>
    </row>
    <row r="1999" spans="1:12">
      <c r="A1999">
        <v>3433</v>
      </c>
      <c r="B1999" t="s">
        <v>408</v>
      </c>
      <c r="C1999">
        <v>1</v>
      </c>
      <c r="D1999">
        <v>26</v>
      </c>
      <c r="E1999">
        <v>2</v>
      </c>
      <c r="F1999">
        <v>0</v>
      </c>
      <c r="G1999">
        <v>0</v>
      </c>
      <c r="H1999">
        <v>535</v>
      </c>
      <c r="I1999">
        <v>1</v>
      </c>
      <c r="J1999" t="s">
        <v>514</v>
      </c>
      <c r="L1999">
        <f t="shared" si="40"/>
        <v>45</v>
      </c>
    </row>
    <row r="2000" spans="1:12">
      <c r="A2000">
        <v>2271</v>
      </c>
      <c r="B2000" t="s">
        <v>408</v>
      </c>
      <c r="C2000">
        <v>1</v>
      </c>
      <c r="D2000">
        <v>18</v>
      </c>
      <c r="E2000">
        <v>7</v>
      </c>
      <c r="F2000">
        <v>0</v>
      </c>
      <c r="G2000">
        <v>0</v>
      </c>
      <c r="H2000">
        <v>503</v>
      </c>
      <c r="I2000">
        <v>4</v>
      </c>
      <c r="J2000" t="s">
        <v>719</v>
      </c>
      <c r="L2000" t="e">
        <f t="shared" si="40"/>
        <v>#N/A</v>
      </c>
    </row>
    <row r="2001" spans="1:12">
      <c r="A2001">
        <v>5105</v>
      </c>
      <c r="B2001" t="s">
        <v>408</v>
      </c>
      <c r="C2001">
        <v>1</v>
      </c>
      <c r="D2001">
        <v>26</v>
      </c>
      <c r="E2001">
        <v>15</v>
      </c>
      <c r="F2001">
        <v>0</v>
      </c>
      <c r="G2001">
        <v>0</v>
      </c>
      <c r="H2001">
        <v>170</v>
      </c>
      <c r="I2001">
        <v>7</v>
      </c>
      <c r="J2001" t="s">
        <v>880</v>
      </c>
      <c r="L2001" t="e">
        <f t="shared" si="40"/>
        <v>#N/A</v>
      </c>
    </row>
    <row r="2002" spans="1:12">
      <c r="A2002">
        <v>3682</v>
      </c>
      <c r="B2002" t="s">
        <v>408</v>
      </c>
      <c r="C2002">
        <v>3</v>
      </c>
      <c r="D2002">
        <v>186</v>
      </c>
      <c r="E2002">
        <v>14</v>
      </c>
      <c r="F2002">
        <v>2</v>
      </c>
      <c r="G2002">
        <v>0</v>
      </c>
      <c r="H2002">
        <v>523</v>
      </c>
      <c r="I2002">
        <v>5</v>
      </c>
      <c r="J2002" t="s">
        <v>428</v>
      </c>
      <c r="L2002">
        <f t="shared" si="40"/>
        <v>33</v>
      </c>
    </row>
    <row r="2003" spans="1:12">
      <c r="A2003">
        <v>599</v>
      </c>
      <c r="B2003" t="s">
        <v>408</v>
      </c>
      <c r="C2003">
        <v>1</v>
      </c>
      <c r="D2003">
        <v>1</v>
      </c>
      <c r="E2003">
        <v>14</v>
      </c>
      <c r="F2003">
        <v>0</v>
      </c>
      <c r="G2003">
        <v>0</v>
      </c>
      <c r="H2003">
        <v>549</v>
      </c>
      <c r="I2003">
        <v>6</v>
      </c>
      <c r="J2003" t="s">
        <v>639</v>
      </c>
      <c r="L2003">
        <f t="shared" si="40"/>
        <v>34</v>
      </c>
    </row>
    <row r="2004" spans="1:12">
      <c r="A2004">
        <v>3931</v>
      </c>
      <c r="B2004" t="s">
        <v>408</v>
      </c>
      <c r="C2004">
        <v>1</v>
      </c>
      <c r="D2004">
        <v>2</v>
      </c>
      <c r="E2004">
        <v>1</v>
      </c>
      <c r="F2004">
        <v>0</v>
      </c>
      <c r="G2004">
        <v>0</v>
      </c>
      <c r="H2004">
        <v>125</v>
      </c>
      <c r="I2004">
        <v>1</v>
      </c>
      <c r="J2004" t="s">
        <v>870</v>
      </c>
      <c r="L2004" t="e">
        <f t="shared" si="40"/>
        <v>#N/A</v>
      </c>
    </row>
    <row r="2005" spans="1:12">
      <c r="A2005">
        <v>4192</v>
      </c>
      <c r="B2005" t="s">
        <v>408</v>
      </c>
      <c r="C2005">
        <v>1</v>
      </c>
      <c r="D2005">
        <v>13</v>
      </c>
      <c r="E2005">
        <v>1</v>
      </c>
      <c r="F2005">
        <v>0</v>
      </c>
      <c r="G2005">
        <v>0</v>
      </c>
      <c r="H2005">
        <v>117</v>
      </c>
      <c r="I2005">
        <v>2</v>
      </c>
      <c r="J2005" t="s">
        <v>837</v>
      </c>
      <c r="L2005" t="e">
        <f t="shared" si="40"/>
        <v>#N/A</v>
      </c>
    </row>
    <row r="2006" spans="1:12">
      <c r="A2006">
        <v>1773</v>
      </c>
      <c r="B2006" t="s">
        <v>408</v>
      </c>
      <c r="C2006">
        <v>2</v>
      </c>
      <c r="D2006">
        <v>6</v>
      </c>
      <c r="E2006">
        <v>2</v>
      </c>
      <c r="F2006">
        <v>0</v>
      </c>
      <c r="G2006">
        <v>0</v>
      </c>
      <c r="H2006">
        <v>419</v>
      </c>
      <c r="I2006">
        <v>1</v>
      </c>
      <c r="J2006" t="s">
        <v>953</v>
      </c>
      <c r="L2006" t="e">
        <f t="shared" si="40"/>
        <v>#N/A</v>
      </c>
    </row>
    <row r="2007" spans="1:12">
      <c r="A2007">
        <v>5852</v>
      </c>
      <c r="B2007" t="s">
        <v>408</v>
      </c>
      <c r="C2007">
        <v>1</v>
      </c>
      <c r="D2007">
        <v>1</v>
      </c>
      <c r="E2007">
        <v>1</v>
      </c>
      <c r="F2007">
        <v>0</v>
      </c>
      <c r="G2007">
        <v>0</v>
      </c>
      <c r="H2007">
        <v>283</v>
      </c>
      <c r="I2007">
        <v>2</v>
      </c>
      <c r="J2007" t="s">
        <v>766</v>
      </c>
      <c r="L2007" t="e">
        <f t="shared" si="40"/>
        <v>#N/A</v>
      </c>
    </row>
    <row r="2008" spans="1:12">
      <c r="A2008">
        <v>777</v>
      </c>
      <c r="B2008" t="s">
        <v>408</v>
      </c>
      <c r="C2008">
        <v>2</v>
      </c>
      <c r="D2008">
        <v>27</v>
      </c>
      <c r="E2008">
        <v>2</v>
      </c>
      <c r="F2008">
        <v>0</v>
      </c>
      <c r="G2008">
        <v>0</v>
      </c>
      <c r="H2008">
        <v>442</v>
      </c>
      <c r="I2008">
        <v>1</v>
      </c>
      <c r="J2008" t="s">
        <v>579</v>
      </c>
      <c r="L2008">
        <f t="shared" si="40"/>
        <v>21</v>
      </c>
    </row>
    <row r="2009" spans="1:12">
      <c r="A2009">
        <v>1524</v>
      </c>
      <c r="B2009" t="s">
        <v>408</v>
      </c>
      <c r="C2009">
        <v>1</v>
      </c>
      <c r="D2009">
        <v>1</v>
      </c>
      <c r="E2009">
        <v>1</v>
      </c>
      <c r="F2009">
        <v>0</v>
      </c>
      <c r="G2009">
        <v>0</v>
      </c>
      <c r="H2009">
        <v>444</v>
      </c>
      <c r="I2009">
        <v>1</v>
      </c>
      <c r="J2009" t="s">
        <v>824</v>
      </c>
      <c r="L2009" t="e">
        <f t="shared" si="40"/>
        <v>#N/A</v>
      </c>
    </row>
    <row r="2010" spans="1:12">
      <c r="A2010">
        <v>4678</v>
      </c>
      <c r="B2010" t="s">
        <v>408</v>
      </c>
      <c r="C2010">
        <v>1</v>
      </c>
      <c r="D2010">
        <v>4</v>
      </c>
      <c r="E2010">
        <v>38</v>
      </c>
      <c r="F2010">
        <v>0</v>
      </c>
      <c r="G2010">
        <v>0</v>
      </c>
      <c r="H2010">
        <v>679</v>
      </c>
      <c r="I2010">
        <v>14</v>
      </c>
      <c r="J2010" t="s">
        <v>872</v>
      </c>
      <c r="L2010" t="e">
        <f t="shared" si="40"/>
        <v>#N/A</v>
      </c>
    </row>
    <row r="2011" spans="1:12">
      <c r="A2011">
        <v>2022</v>
      </c>
      <c r="B2011" t="s">
        <v>408</v>
      </c>
      <c r="C2011">
        <v>1</v>
      </c>
      <c r="D2011">
        <v>9</v>
      </c>
      <c r="E2011">
        <v>12</v>
      </c>
      <c r="F2011">
        <v>0</v>
      </c>
      <c r="G2011">
        <v>0</v>
      </c>
      <c r="H2011">
        <v>344</v>
      </c>
      <c r="I2011">
        <v>5</v>
      </c>
      <c r="J2011" t="s">
        <v>867</v>
      </c>
      <c r="L2011" t="e">
        <f t="shared" si="40"/>
        <v>#N/A</v>
      </c>
    </row>
    <row r="2012" spans="1:12">
      <c r="A2012">
        <v>2520</v>
      </c>
      <c r="B2012" t="s">
        <v>408</v>
      </c>
      <c r="C2012">
        <v>2</v>
      </c>
      <c r="D2012">
        <v>15</v>
      </c>
      <c r="E2012">
        <v>2</v>
      </c>
      <c r="F2012">
        <v>0</v>
      </c>
      <c r="G2012">
        <v>0</v>
      </c>
      <c r="H2012">
        <v>353</v>
      </c>
      <c r="I2012">
        <v>1</v>
      </c>
      <c r="J2012" t="s">
        <v>644</v>
      </c>
      <c r="L2012" t="e">
        <f t="shared" si="40"/>
        <v>#N/A</v>
      </c>
    </row>
    <row r="2013" spans="1:12">
      <c r="A2013">
        <v>4429</v>
      </c>
      <c r="B2013" t="s">
        <v>408</v>
      </c>
      <c r="C2013">
        <v>2</v>
      </c>
      <c r="D2013">
        <v>6</v>
      </c>
      <c r="E2013">
        <v>2</v>
      </c>
      <c r="F2013">
        <v>0</v>
      </c>
      <c r="G2013">
        <v>0</v>
      </c>
      <c r="H2013">
        <v>155</v>
      </c>
      <c r="I2013">
        <v>1</v>
      </c>
      <c r="J2013" t="s">
        <v>820</v>
      </c>
      <c r="L2013" t="e">
        <f t="shared" si="40"/>
        <v>#N/A</v>
      </c>
    </row>
    <row r="2014" spans="1:12">
      <c r="A2014">
        <v>350</v>
      </c>
      <c r="B2014" t="s">
        <v>408</v>
      </c>
      <c r="C2014">
        <v>1</v>
      </c>
      <c r="D2014">
        <v>15</v>
      </c>
      <c r="E2014">
        <v>1</v>
      </c>
      <c r="F2014">
        <v>0</v>
      </c>
      <c r="G2014">
        <v>0</v>
      </c>
      <c r="H2014">
        <v>413</v>
      </c>
      <c r="I2014">
        <v>1</v>
      </c>
      <c r="J2014" t="s">
        <v>833</v>
      </c>
      <c r="L2014" t="e">
        <f t="shared" si="40"/>
        <v>#N/A</v>
      </c>
    </row>
    <row r="2015" spans="1:12">
      <c r="A2015">
        <v>4180</v>
      </c>
      <c r="B2015" t="s">
        <v>408</v>
      </c>
      <c r="C2015">
        <v>1</v>
      </c>
      <c r="D2015">
        <v>1</v>
      </c>
      <c r="E2015">
        <v>1</v>
      </c>
      <c r="F2015">
        <v>0</v>
      </c>
      <c r="G2015">
        <v>0</v>
      </c>
      <c r="H2015">
        <v>107</v>
      </c>
      <c r="I2015">
        <v>1</v>
      </c>
      <c r="J2015" t="s">
        <v>556</v>
      </c>
      <c r="L2015">
        <f t="shared" si="40"/>
        <v>11</v>
      </c>
    </row>
    <row r="2016" spans="1:12">
      <c r="A2016">
        <v>1275</v>
      </c>
      <c r="B2016" t="s">
        <v>408</v>
      </c>
      <c r="C2016">
        <v>1</v>
      </c>
      <c r="D2016">
        <v>3</v>
      </c>
      <c r="E2016">
        <v>9</v>
      </c>
      <c r="F2016">
        <v>0</v>
      </c>
      <c r="G2016">
        <v>0</v>
      </c>
      <c r="H2016">
        <v>513</v>
      </c>
      <c r="I2016">
        <v>3</v>
      </c>
      <c r="J2016" t="s">
        <v>640</v>
      </c>
      <c r="L2016">
        <f t="shared" si="40"/>
        <v>35</v>
      </c>
    </row>
    <row r="2017" spans="1:12">
      <c r="A2017">
        <v>101</v>
      </c>
      <c r="B2017" t="s">
        <v>408</v>
      </c>
      <c r="C2017">
        <v>3</v>
      </c>
      <c r="D2017">
        <v>17</v>
      </c>
      <c r="E2017">
        <v>3</v>
      </c>
      <c r="F2017">
        <v>0</v>
      </c>
      <c r="G2017">
        <v>0</v>
      </c>
      <c r="H2017">
        <v>443</v>
      </c>
      <c r="I2017">
        <v>2</v>
      </c>
      <c r="J2017" t="s">
        <v>831</v>
      </c>
      <c r="L2017" t="e">
        <f t="shared" si="40"/>
        <v>#N/A</v>
      </c>
    </row>
    <row r="2018" spans="1:12">
      <c r="A2018">
        <v>6350</v>
      </c>
      <c r="B2018" t="s">
        <v>412</v>
      </c>
      <c r="C2018">
        <v>1</v>
      </c>
      <c r="D2018">
        <v>15</v>
      </c>
      <c r="E2018">
        <v>1</v>
      </c>
      <c r="F2018">
        <v>0</v>
      </c>
      <c r="G2018">
        <v>0</v>
      </c>
      <c r="H2018">
        <v>326</v>
      </c>
      <c r="I2018">
        <v>1</v>
      </c>
      <c r="J2018" t="s">
        <v>415</v>
      </c>
      <c r="L2018" t="e">
        <f t="shared" si="40"/>
        <v>#N/A</v>
      </c>
    </row>
    <row r="2019" spans="1:12">
      <c r="A2019">
        <v>5354</v>
      </c>
      <c r="B2019" t="s">
        <v>408</v>
      </c>
      <c r="C2019">
        <v>2</v>
      </c>
      <c r="D2019">
        <v>18</v>
      </c>
      <c r="E2019">
        <v>2</v>
      </c>
      <c r="F2019">
        <v>0</v>
      </c>
      <c r="G2019">
        <v>0</v>
      </c>
      <c r="H2019">
        <v>628</v>
      </c>
      <c r="I2019">
        <v>2</v>
      </c>
      <c r="J2019" t="s">
        <v>946</v>
      </c>
      <c r="L2019" t="e">
        <f t="shared" si="40"/>
        <v>#N/A</v>
      </c>
    </row>
    <row r="2020" spans="1:12">
      <c r="A2020">
        <v>6101</v>
      </c>
      <c r="B2020" t="s">
        <v>408</v>
      </c>
      <c r="C2020">
        <v>1</v>
      </c>
      <c r="D2020">
        <v>17</v>
      </c>
      <c r="E2020">
        <v>12</v>
      </c>
      <c r="F2020">
        <v>0</v>
      </c>
      <c r="G2020">
        <v>0</v>
      </c>
      <c r="H2020">
        <v>233</v>
      </c>
      <c r="I2020">
        <v>6</v>
      </c>
      <c r="J2020" t="s">
        <v>916</v>
      </c>
      <c r="L2020" t="e">
        <f t="shared" si="40"/>
        <v>#N/A</v>
      </c>
    </row>
    <row r="2021" spans="1:12">
      <c r="A2021">
        <v>1026</v>
      </c>
      <c r="B2021" t="s">
        <v>871</v>
      </c>
      <c r="C2021">
        <v>1</v>
      </c>
      <c r="D2021">
        <v>4</v>
      </c>
      <c r="E2021">
        <v>1</v>
      </c>
      <c r="F2021">
        <v>0</v>
      </c>
      <c r="G2021">
        <v>0</v>
      </c>
      <c r="H2021">
        <v>303</v>
      </c>
      <c r="I2021">
        <v>1</v>
      </c>
      <c r="J2021" t="s">
        <v>864</v>
      </c>
      <c r="L2021" t="e">
        <f t="shared" si="40"/>
        <v>#N/A</v>
      </c>
    </row>
    <row r="2022" spans="1:12">
      <c r="A2022">
        <v>1369</v>
      </c>
      <c r="B2022">
        <v>1</v>
      </c>
      <c r="C2022">
        <v>1</v>
      </c>
      <c r="D2022">
        <v>6</v>
      </c>
      <c r="E2022">
        <v>1</v>
      </c>
      <c r="F2022">
        <v>0</v>
      </c>
      <c r="G2022">
        <v>0</v>
      </c>
      <c r="H2022">
        <v>502</v>
      </c>
      <c r="I2022">
        <v>2</v>
      </c>
      <c r="J2022" t="s">
        <v>682</v>
      </c>
      <c r="L2022" t="e">
        <f t="shared" si="40"/>
        <v>#N/A</v>
      </c>
    </row>
    <row r="2023" spans="1:12">
      <c r="A2023">
        <v>3041</v>
      </c>
      <c r="B2023" t="s">
        <v>408</v>
      </c>
      <c r="C2023">
        <v>1</v>
      </c>
      <c r="D2023">
        <v>17</v>
      </c>
      <c r="E2023">
        <v>8</v>
      </c>
      <c r="F2023">
        <v>0</v>
      </c>
      <c r="G2023">
        <v>0</v>
      </c>
      <c r="H2023">
        <v>520</v>
      </c>
      <c r="I2023">
        <v>5</v>
      </c>
      <c r="J2023" t="s">
        <v>414</v>
      </c>
      <c r="L2023">
        <f t="shared" si="40"/>
        <v>43</v>
      </c>
    </row>
    <row r="2024" spans="1:12">
      <c r="A2024">
        <v>1418</v>
      </c>
      <c r="B2024" t="s">
        <v>408</v>
      </c>
      <c r="C2024">
        <v>4</v>
      </c>
      <c r="D2024">
        <v>3</v>
      </c>
      <c r="E2024">
        <v>26</v>
      </c>
      <c r="F2024">
        <v>0</v>
      </c>
      <c r="G2024">
        <v>0</v>
      </c>
      <c r="H2024">
        <v>525</v>
      </c>
      <c r="I2024">
        <v>6</v>
      </c>
      <c r="J2024" t="s">
        <v>1019</v>
      </c>
      <c r="L2024">
        <f t="shared" si="40"/>
        <v>37</v>
      </c>
    </row>
    <row r="2025" spans="1:12">
      <c r="A2025">
        <v>1381</v>
      </c>
      <c r="B2025" t="s">
        <v>408</v>
      </c>
      <c r="C2025">
        <v>1</v>
      </c>
      <c r="D2025">
        <v>6</v>
      </c>
      <c r="E2025">
        <v>13</v>
      </c>
      <c r="F2025">
        <v>0</v>
      </c>
      <c r="G2025">
        <v>0</v>
      </c>
      <c r="H2025">
        <v>522</v>
      </c>
      <c r="I2025">
        <v>4</v>
      </c>
      <c r="J2025" t="s">
        <v>445</v>
      </c>
      <c r="L2025">
        <f t="shared" si="40"/>
        <v>37</v>
      </c>
    </row>
    <row r="2026" spans="1:12">
      <c r="A2026">
        <v>2912</v>
      </c>
      <c r="B2026" t="s">
        <v>408</v>
      </c>
      <c r="C2026">
        <v>1</v>
      </c>
      <c r="D2026">
        <v>7</v>
      </c>
      <c r="E2026">
        <v>4</v>
      </c>
      <c r="F2026">
        <v>0</v>
      </c>
      <c r="G2026">
        <v>0</v>
      </c>
      <c r="H2026">
        <v>538</v>
      </c>
      <c r="I2026">
        <v>2</v>
      </c>
      <c r="J2026" t="s">
        <v>875</v>
      </c>
      <c r="L2026">
        <f t="shared" si="40"/>
        <v>42</v>
      </c>
    </row>
    <row r="2027" spans="1:12">
      <c r="A2027">
        <v>3588</v>
      </c>
      <c r="B2027" t="s">
        <v>408</v>
      </c>
      <c r="C2027">
        <v>1</v>
      </c>
      <c r="D2027">
        <v>29</v>
      </c>
      <c r="E2027">
        <v>1</v>
      </c>
      <c r="F2027">
        <v>0</v>
      </c>
      <c r="G2027">
        <v>0</v>
      </c>
      <c r="H2027">
        <v>852</v>
      </c>
      <c r="I2027">
        <v>3</v>
      </c>
      <c r="J2027" t="s">
        <v>726</v>
      </c>
      <c r="L2027">
        <f t="shared" si="40"/>
        <v>56</v>
      </c>
    </row>
    <row r="2028" spans="1:12">
      <c r="A2028">
        <v>5746</v>
      </c>
      <c r="B2028" t="s">
        <v>408</v>
      </c>
      <c r="C2028">
        <v>1</v>
      </c>
      <c r="D2028">
        <v>9</v>
      </c>
      <c r="E2028">
        <v>1</v>
      </c>
      <c r="F2028">
        <v>0</v>
      </c>
      <c r="G2028">
        <v>0</v>
      </c>
      <c r="H2028">
        <v>445</v>
      </c>
      <c r="I2028">
        <v>1</v>
      </c>
      <c r="J2028" t="s">
        <v>266</v>
      </c>
      <c r="L2028" t="e">
        <f t="shared" si="40"/>
        <v>#N/A</v>
      </c>
    </row>
    <row r="2029" spans="1:12">
      <c r="A2029">
        <v>256</v>
      </c>
      <c r="B2029" t="s">
        <v>408</v>
      </c>
      <c r="C2029">
        <v>2</v>
      </c>
      <c r="D2029">
        <v>11</v>
      </c>
      <c r="E2029">
        <v>2</v>
      </c>
      <c r="F2029">
        <v>0</v>
      </c>
      <c r="G2029">
        <v>0</v>
      </c>
      <c r="H2029">
        <v>448</v>
      </c>
      <c r="I2029">
        <v>1</v>
      </c>
      <c r="J2029" t="s">
        <v>879</v>
      </c>
      <c r="L2029" t="e">
        <f t="shared" si="40"/>
        <v>#N/A</v>
      </c>
    </row>
    <row r="2030" spans="1:12">
      <c r="A2030">
        <v>6244</v>
      </c>
      <c r="B2030" t="s">
        <v>408</v>
      </c>
      <c r="C2030">
        <v>1</v>
      </c>
      <c r="D2030">
        <v>9</v>
      </c>
      <c r="E2030">
        <v>1</v>
      </c>
      <c r="F2030">
        <v>0</v>
      </c>
      <c r="G2030">
        <v>0</v>
      </c>
      <c r="H2030">
        <v>448</v>
      </c>
      <c r="I2030">
        <v>1</v>
      </c>
      <c r="J2030" t="s">
        <v>879</v>
      </c>
      <c r="L2030" t="e">
        <f t="shared" si="40"/>
        <v>#N/A</v>
      </c>
    </row>
    <row r="2031" spans="1:12">
      <c r="A2031">
        <v>4074</v>
      </c>
      <c r="B2031" t="s">
        <v>408</v>
      </c>
      <c r="C2031">
        <v>2</v>
      </c>
      <c r="D2031">
        <v>30</v>
      </c>
      <c r="E2031">
        <v>2</v>
      </c>
      <c r="F2031">
        <v>0</v>
      </c>
      <c r="G2031">
        <v>0</v>
      </c>
      <c r="H2031">
        <v>127</v>
      </c>
      <c r="I2031">
        <v>2</v>
      </c>
      <c r="J2031" t="s">
        <v>752</v>
      </c>
      <c r="L2031">
        <f t="shared" si="40"/>
        <v>11</v>
      </c>
    </row>
    <row r="2032" spans="1:12">
      <c r="A2032">
        <v>207</v>
      </c>
      <c r="B2032" t="s">
        <v>408</v>
      </c>
      <c r="C2032">
        <v>1</v>
      </c>
      <c r="D2032">
        <v>10</v>
      </c>
      <c r="E2032">
        <v>1</v>
      </c>
      <c r="F2032">
        <v>0</v>
      </c>
      <c r="G2032">
        <v>0</v>
      </c>
      <c r="H2032">
        <v>439</v>
      </c>
      <c r="I2032">
        <v>2</v>
      </c>
      <c r="J2032" t="s">
        <v>852</v>
      </c>
      <c r="L2032" t="e">
        <f t="shared" si="40"/>
        <v>#N/A</v>
      </c>
    </row>
    <row r="2033" spans="1:12">
      <c r="A2033">
        <v>4086</v>
      </c>
      <c r="B2033" t="s">
        <v>408</v>
      </c>
      <c r="C2033">
        <v>1</v>
      </c>
      <c r="D2033">
        <v>8</v>
      </c>
      <c r="E2033">
        <v>1</v>
      </c>
      <c r="F2033">
        <v>0</v>
      </c>
      <c r="G2033">
        <v>0</v>
      </c>
      <c r="H2033">
        <v>130</v>
      </c>
      <c r="I2033">
        <v>2</v>
      </c>
      <c r="J2033" t="s">
        <v>1004</v>
      </c>
      <c r="L2033" t="e">
        <f t="shared" si="40"/>
        <v>#N/A</v>
      </c>
    </row>
    <row r="2034" spans="1:12">
      <c r="A2034">
        <v>5211</v>
      </c>
      <c r="B2034" t="s">
        <v>408</v>
      </c>
      <c r="C2034">
        <v>2</v>
      </c>
      <c r="D2034">
        <v>21</v>
      </c>
      <c r="E2034">
        <v>2</v>
      </c>
      <c r="F2034">
        <v>0</v>
      </c>
      <c r="G2034">
        <v>0</v>
      </c>
      <c r="H2034">
        <v>624</v>
      </c>
      <c r="I2034">
        <v>2</v>
      </c>
      <c r="J2034" t="s">
        <v>884</v>
      </c>
      <c r="L2034" t="e">
        <f t="shared" si="40"/>
        <v>#N/A</v>
      </c>
    </row>
    <row r="2035" spans="1:12">
      <c r="A2035">
        <v>6207</v>
      </c>
      <c r="B2035" t="s">
        <v>408</v>
      </c>
      <c r="C2035">
        <v>2</v>
      </c>
      <c r="D2035">
        <v>13</v>
      </c>
      <c r="E2035">
        <v>2</v>
      </c>
      <c r="F2035">
        <v>0</v>
      </c>
      <c r="G2035">
        <v>0</v>
      </c>
      <c r="H2035">
        <v>244</v>
      </c>
      <c r="I2035">
        <v>2</v>
      </c>
      <c r="J2035" t="s">
        <v>847</v>
      </c>
      <c r="L2035" t="e">
        <f t="shared" si="40"/>
        <v>#N/A</v>
      </c>
    </row>
    <row r="2036" spans="1:12">
      <c r="A2036">
        <v>1916</v>
      </c>
      <c r="B2036" t="s">
        <v>408</v>
      </c>
      <c r="C2036">
        <v>1</v>
      </c>
      <c r="D2036">
        <v>2</v>
      </c>
      <c r="E2036">
        <v>1</v>
      </c>
      <c r="F2036">
        <v>0</v>
      </c>
      <c r="G2036">
        <v>0</v>
      </c>
      <c r="H2036">
        <v>705</v>
      </c>
      <c r="I2036">
        <v>2</v>
      </c>
      <c r="J2036" t="s">
        <v>994</v>
      </c>
      <c r="L2036" t="e">
        <f t="shared" si="40"/>
        <v>#N/A</v>
      </c>
    </row>
    <row r="2037" spans="1:12">
      <c r="A2037">
        <v>4037</v>
      </c>
      <c r="B2037" t="s">
        <v>408</v>
      </c>
      <c r="C2037">
        <v>11</v>
      </c>
      <c r="D2037">
        <v>2</v>
      </c>
      <c r="E2037">
        <v>6</v>
      </c>
      <c r="F2037">
        <v>0</v>
      </c>
      <c r="G2037">
        <v>0</v>
      </c>
      <c r="H2037">
        <v>382</v>
      </c>
      <c r="I2037">
        <v>4</v>
      </c>
      <c r="J2037" t="s">
        <v>845</v>
      </c>
      <c r="L2037">
        <f t="shared" si="40"/>
        <v>12</v>
      </c>
    </row>
    <row r="2038" spans="1:12">
      <c r="A2038">
        <v>883</v>
      </c>
      <c r="B2038" t="s">
        <v>408</v>
      </c>
      <c r="C2038">
        <v>1</v>
      </c>
      <c r="D2038">
        <v>2</v>
      </c>
      <c r="E2038">
        <v>1</v>
      </c>
      <c r="F2038">
        <v>0</v>
      </c>
      <c r="G2038">
        <v>0</v>
      </c>
      <c r="H2038">
        <v>465</v>
      </c>
      <c r="I2038">
        <v>2</v>
      </c>
      <c r="J2038" t="s">
        <v>990</v>
      </c>
      <c r="L2038" t="e">
        <f t="shared" si="40"/>
        <v>#N/A</v>
      </c>
    </row>
    <row r="2039" spans="1:12">
      <c r="A2039">
        <v>4535</v>
      </c>
      <c r="B2039" t="s">
        <v>408</v>
      </c>
      <c r="C2039">
        <v>5</v>
      </c>
      <c r="D2039">
        <v>5</v>
      </c>
      <c r="E2039">
        <v>30</v>
      </c>
      <c r="F2039">
        <v>0</v>
      </c>
      <c r="G2039">
        <v>0</v>
      </c>
      <c r="H2039">
        <v>137</v>
      </c>
      <c r="I2039">
        <v>3</v>
      </c>
      <c r="J2039" t="s">
        <v>533</v>
      </c>
      <c r="L2039" t="e">
        <f t="shared" si="40"/>
        <v>#N/A</v>
      </c>
    </row>
    <row r="2040" spans="1:12">
      <c r="A2040">
        <v>1879</v>
      </c>
      <c r="B2040" t="s">
        <v>408</v>
      </c>
      <c r="C2040">
        <v>2</v>
      </c>
      <c r="D2040">
        <v>4</v>
      </c>
      <c r="E2040">
        <v>4</v>
      </c>
      <c r="F2040">
        <v>0</v>
      </c>
      <c r="G2040">
        <v>0</v>
      </c>
      <c r="H2040">
        <v>338</v>
      </c>
      <c r="I2040">
        <v>2</v>
      </c>
      <c r="J2040" t="s">
        <v>1052</v>
      </c>
      <c r="L2040" t="e">
        <f t="shared" si="40"/>
        <v>#N/A</v>
      </c>
    </row>
    <row r="2041" spans="1:12">
      <c r="A2041">
        <v>2414</v>
      </c>
      <c r="B2041" t="s">
        <v>408</v>
      </c>
      <c r="C2041">
        <v>2</v>
      </c>
      <c r="D2041">
        <v>8</v>
      </c>
      <c r="E2041">
        <v>2</v>
      </c>
      <c r="F2041">
        <v>0</v>
      </c>
      <c r="G2041">
        <v>0</v>
      </c>
      <c r="H2041">
        <v>332</v>
      </c>
      <c r="I2041">
        <v>1</v>
      </c>
      <c r="J2041" t="s">
        <v>878</v>
      </c>
      <c r="L2041" t="e">
        <f t="shared" si="40"/>
        <v>#N/A</v>
      </c>
    </row>
    <row r="2042" spans="1:12">
      <c r="A2042">
        <v>3539</v>
      </c>
      <c r="B2042" t="s">
        <v>408</v>
      </c>
      <c r="C2042">
        <v>1</v>
      </c>
      <c r="D2042">
        <v>15</v>
      </c>
      <c r="E2042">
        <v>7</v>
      </c>
      <c r="F2042">
        <v>0</v>
      </c>
      <c r="G2042">
        <v>0</v>
      </c>
      <c r="H2042">
        <v>160</v>
      </c>
      <c r="I2042">
        <v>4</v>
      </c>
      <c r="J2042" t="s">
        <v>892</v>
      </c>
      <c r="L2042" t="e">
        <f t="shared" si="40"/>
        <v>#N/A</v>
      </c>
    </row>
    <row r="2043" spans="1:12">
      <c r="A2043">
        <v>3090</v>
      </c>
      <c r="B2043" t="s">
        <v>408</v>
      </c>
      <c r="C2043">
        <v>2</v>
      </c>
      <c r="D2043">
        <v>18</v>
      </c>
      <c r="E2043">
        <v>4</v>
      </c>
      <c r="F2043">
        <v>0</v>
      </c>
      <c r="G2043">
        <v>0</v>
      </c>
      <c r="H2043">
        <v>375</v>
      </c>
      <c r="I2043">
        <v>2</v>
      </c>
      <c r="J2043" t="s">
        <v>721</v>
      </c>
      <c r="L2043" t="e">
        <f t="shared" si="40"/>
        <v>#N/A</v>
      </c>
    </row>
    <row r="2044" spans="1:12">
      <c r="A2044">
        <v>2320</v>
      </c>
      <c r="B2044" t="s">
        <v>408</v>
      </c>
      <c r="C2044">
        <v>1</v>
      </c>
      <c r="D2044">
        <v>3</v>
      </c>
      <c r="E2044">
        <v>1</v>
      </c>
      <c r="F2044">
        <v>0</v>
      </c>
      <c r="G2044">
        <v>0</v>
      </c>
      <c r="H2044">
        <v>534</v>
      </c>
      <c r="I2044">
        <v>1</v>
      </c>
      <c r="J2044" t="s">
        <v>662</v>
      </c>
      <c r="L2044">
        <f t="shared" si="40"/>
        <v>52</v>
      </c>
    </row>
    <row r="2045" spans="1:12">
      <c r="A2045">
        <v>3055</v>
      </c>
      <c r="B2045" t="s">
        <v>408</v>
      </c>
      <c r="C2045">
        <v>1</v>
      </c>
      <c r="D2045">
        <v>2</v>
      </c>
      <c r="E2045">
        <v>44</v>
      </c>
      <c r="F2045">
        <v>1</v>
      </c>
      <c r="G2045">
        <v>0</v>
      </c>
      <c r="H2045">
        <v>374</v>
      </c>
      <c r="I2045">
        <v>6</v>
      </c>
      <c r="J2045" t="s">
        <v>440</v>
      </c>
      <c r="L2045">
        <f t="shared" si="40"/>
        <v>16</v>
      </c>
    </row>
    <row r="2046" spans="1:12">
      <c r="A2046">
        <v>3894</v>
      </c>
      <c r="B2046" t="s">
        <v>408</v>
      </c>
      <c r="C2046">
        <v>1</v>
      </c>
      <c r="D2046">
        <v>11</v>
      </c>
      <c r="E2046">
        <v>1</v>
      </c>
      <c r="F2046">
        <v>0</v>
      </c>
      <c r="G2046">
        <v>0</v>
      </c>
      <c r="H2046">
        <v>123</v>
      </c>
      <c r="I2046">
        <v>1</v>
      </c>
      <c r="J2046" t="s">
        <v>923</v>
      </c>
      <c r="L2046" t="e">
        <f t="shared" si="40"/>
        <v>#N/A</v>
      </c>
    </row>
    <row r="2047" spans="1:12">
      <c r="A2047">
        <v>3731</v>
      </c>
      <c r="B2047" t="s">
        <v>408</v>
      </c>
      <c r="C2047">
        <v>1</v>
      </c>
      <c r="D2047">
        <v>8</v>
      </c>
      <c r="E2047">
        <v>1</v>
      </c>
      <c r="F2047">
        <v>0</v>
      </c>
      <c r="G2047">
        <v>0</v>
      </c>
      <c r="H2047">
        <v>105</v>
      </c>
      <c r="I2047">
        <v>1</v>
      </c>
      <c r="J2047" t="s">
        <v>866</v>
      </c>
      <c r="L2047">
        <f t="shared" si="40"/>
        <v>45</v>
      </c>
    </row>
    <row r="2048" spans="1:12">
      <c r="A2048">
        <v>2222</v>
      </c>
      <c r="B2048" t="s">
        <v>408</v>
      </c>
      <c r="C2048">
        <v>1</v>
      </c>
      <c r="D2048">
        <v>17</v>
      </c>
      <c r="E2048">
        <v>18</v>
      </c>
      <c r="F2048">
        <v>0</v>
      </c>
      <c r="G2048">
        <v>0</v>
      </c>
      <c r="H2048">
        <v>507</v>
      </c>
      <c r="I2048">
        <v>8</v>
      </c>
      <c r="J2048" t="s">
        <v>282</v>
      </c>
      <c r="L2048">
        <f t="shared" si="40"/>
        <v>37</v>
      </c>
    </row>
    <row r="2049" spans="1:12">
      <c r="A2049">
        <v>6387</v>
      </c>
      <c r="B2049" t="s">
        <v>473</v>
      </c>
      <c r="C2049">
        <v>1</v>
      </c>
      <c r="D2049">
        <v>2</v>
      </c>
      <c r="E2049">
        <v>1</v>
      </c>
      <c r="F2049">
        <v>0</v>
      </c>
      <c r="G2049">
        <v>0</v>
      </c>
      <c r="H2049">
        <v>442</v>
      </c>
      <c r="I2049">
        <v>1</v>
      </c>
      <c r="J2049" t="s">
        <v>579</v>
      </c>
      <c r="L2049">
        <f t="shared" si="40"/>
        <v>21</v>
      </c>
    </row>
    <row r="2050" spans="1:12">
      <c r="A2050">
        <v>6399</v>
      </c>
      <c r="B2050" t="s">
        <v>412</v>
      </c>
      <c r="C2050">
        <v>1</v>
      </c>
      <c r="D2050">
        <v>8</v>
      </c>
      <c r="E2050">
        <v>1</v>
      </c>
      <c r="F2050">
        <v>0</v>
      </c>
      <c r="G2050">
        <v>0</v>
      </c>
      <c r="H2050">
        <v>447</v>
      </c>
      <c r="I2050">
        <v>1</v>
      </c>
      <c r="J2050" t="s">
        <v>416</v>
      </c>
      <c r="L2050" t="e">
        <f t="shared" si="40"/>
        <v>#N/A</v>
      </c>
    </row>
    <row r="2051" spans="1:12">
      <c r="A2051">
        <v>648</v>
      </c>
      <c r="B2051" t="s">
        <v>408</v>
      </c>
      <c r="C2051">
        <v>1</v>
      </c>
      <c r="D2051">
        <v>54</v>
      </c>
      <c r="E2051">
        <v>2</v>
      </c>
      <c r="F2051">
        <v>0</v>
      </c>
      <c r="G2051">
        <v>0</v>
      </c>
      <c r="H2051">
        <v>438</v>
      </c>
      <c r="I2051">
        <v>1</v>
      </c>
      <c r="J2051" t="s">
        <v>703</v>
      </c>
      <c r="L2051">
        <f t="shared" si="40"/>
        <v>21</v>
      </c>
    </row>
    <row r="2052" spans="1:12">
      <c r="A2052">
        <v>1238</v>
      </c>
      <c r="B2052" t="s">
        <v>408</v>
      </c>
      <c r="C2052">
        <v>1</v>
      </c>
      <c r="D2052">
        <v>16</v>
      </c>
      <c r="E2052">
        <v>9</v>
      </c>
      <c r="F2052">
        <v>0</v>
      </c>
      <c r="G2052">
        <v>0</v>
      </c>
      <c r="H2052">
        <v>318</v>
      </c>
      <c r="I2052">
        <v>6</v>
      </c>
      <c r="J2052" t="s">
        <v>856</v>
      </c>
      <c r="L2052" t="e">
        <f t="shared" ref="L2052:L2115" si="41">VLOOKUP($J2052,$AA$3:$AB$127,2,FALSE)</f>
        <v>#N/A</v>
      </c>
    </row>
    <row r="2053" spans="1:12">
      <c r="A2053">
        <v>977</v>
      </c>
      <c r="B2053" t="s">
        <v>408</v>
      </c>
      <c r="C2053">
        <v>2</v>
      </c>
      <c r="D2053">
        <v>13</v>
      </c>
      <c r="E2053">
        <v>2</v>
      </c>
      <c r="F2053">
        <v>0</v>
      </c>
      <c r="G2053">
        <v>0</v>
      </c>
      <c r="H2053">
        <v>708</v>
      </c>
      <c r="I2053">
        <v>2</v>
      </c>
      <c r="J2053" t="s">
        <v>818</v>
      </c>
      <c r="L2053" t="e">
        <f t="shared" si="41"/>
        <v>#N/A</v>
      </c>
    </row>
    <row r="2054" spans="1:12">
      <c r="A2054">
        <v>6301</v>
      </c>
      <c r="B2054" t="s">
        <v>412</v>
      </c>
      <c r="C2054">
        <v>1</v>
      </c>
      <c r="D2054">
        <v>12</v>
      </c>
      <c r="E2054">
        <v>1</v>
      </c>
      <c r="F2054">
        <v>0</v>
      </c>
      <c r="G2054">
        <v>0</v>
      </c>
      <c r="H2054">
        <v>588</v>
      </c>
      <c r="I2054">
        <v>1</v>
      </c>
      <c r="J2054" t="s">
        <v>913</v>
      </c>
      <c r="L2054" t="e">
        <f t="shared" si="41"/>
        <v>#N/A</v>
      </c>
    </row>
    <row r="2055" spans="1:12">
      <c r="A2055">
        <v>5554</v>
      </c>
      <c r="B2055" t="s">
        <v>408</v>
      </c>
      <c r="C2055">
        <v>1</v>
      </c>
      <c r="D2055">
        <v>11</v>
      </c>
      <c r="E2055">
        <v>6</v>
      </c>
      <c r="F2055">
        <v>0</v>
      </c>
      <c r="G2055">
        <v>0</v>
      </c>
      <c r="H2055">
        <v>265</v>
      </c>
      <c r="I2055">
        <v>6</v>
      </c>
      <c r="J2055" t="s">
        <v>1009</v>
      </c>
      <c r="L2055" t="e">
        <f t="shared" si="41"/>
        <v>#N/A</v>
      </c>
    </row>
    <row r="2056" spans="1:12">
      <c r="A2056">
        <v>3980</v>
      </c>
      <c r="B2056" t="s">
        <v>408</v>
      </c>
      <c r="C2056">
        <v>2</v>
      </c>
      <c r="D2056">
        <v>5</v>
      </c>
      <c r="E2056">
        <v>2</v>
      </c>
      <c r="F2056">
        <v>0</v>
      </c>
      <c r="G2056">
        <v>0</v>
      </c>
      <c r="H2056">
        <v>260</v>
      </c>
      <c r="I2056">
        <v>2</v>
      </c>
      <c r="J2056" t="s">
        <v>1027</v>
      </c>
      <c r="L2056" t="e">
        <f t="shared" si="41"/>
        <v>#N/A</v>
      </c>
    </row>
    <row r="2057" spans="1:12">
      <c r="A2057">
        <v>5566</v>
      </c>
      <c r="B2057" t="s">
        <v>408</v>
      </c>
      <c r="C2057">
        <v>1</v>
      </c>
      <c r="D2057">
        <v>73</v>
      </c>
      <c r="E2057">
        <v>5</v>
      </c>
      <c r="F2057">
        <v>0</v>
      </c>
      <c r="G2057">
        <v>0</v>
      </c>
      <c r="H2057">
        <v>321</v>
      </c>
      <c r="I2057">
        <v>6</v>
      </c>
      <c r="J2057" t="s">
        <v>714</v>
      </c>
      <c r="L2057">
        <f t="shared" si="41"/>
        <v>52</v>
      </c>
    </row>
    <row r="2058" spans="1:12">
      <c r="A2058">
        <v>5305</v>
      </c>
      <c r="B2058" t="s">
        <v>408</v>
      </c>
      <c r="C2058">
        <v>2</v>
      </c>
      <c r="D2058">
        <v>37</v>
      </c>
      <c r="E2058">
        <v>2</v>
      </c>
      <c r="F2058">
        <v>0</v>
      </c>
      <c r="G2058">
        <v>0</v>
      </c>
      <c r="H2058">
        <v>620</v>
      </c>
      <c r="I2058">
        <v>2</v>
      </c>
      <c r="J2058" t="s">
        <v>827</v>
      </c>
      <c r="L2058">
        <f t="shared" si="41"/>
        <v>56</v>
      </c>
    </row>
    <row r="2059" spans="1:12">
      <c r="A2059">
        <v>399</v>
      </c>
      <c r="B2059" t="s">
        <v>408</v>
      </c>
      <c r="C2059">
        <v>1</v>
      </c>
      <c r="D2059">
        <v>8</v>
      </c>
      <c r="E2059">
        <v>1</v>
      </c>
      <c r="F2059">
        <v>0</v>
      </c>
      <c r="G2059">
        <v>0</v>
      </c>
      <c r="H2059">
        <v>347</v>
      </c>
      <c r="I2059">
        <v>2</v>
      </c>
      <c r="J2059" t="s">
        <v>1039</v>
      </c>
      <c r="L2059" t="e">
        <f t="shared" si="41"/>
        <v>#N/A</v>
      </c>
    </row>
    <row r="2060" spans="1:12">
      <c r="A2060">
        <v>1226</v>
      </c>
      <c r="B2060" t="s">
        <v>390</v>
      </c>
      <c r="C2060">
        <v>1</v>
      </c>
      <c r="D2060">
        <v>15</v>
      </c>
      <c r="E2060">
        <v>1</v>
      </c>
      <c r="F2060">
        <v>0</v>
      </c>
      <c r="G2060">
        <v>0</v>
      </c>
      <c r="H2060">
        <v>313</v>
      </c>
      <c r="I2060">
        <v>2</v>
      </c>
      <c r="J2060" t="s">
        <v>407</v>
      </c>
      <c r="L2060">
        <f t="shared" si="41"/>
        <v>33</v>
      </c>
    </row>
    <row r="2061" spans="1:12">
      <c r="A2061">
        <v>1973</v>
      </c>
      <c r="B2061" t="s">
        <v>408</v>
      </c>
      <c r="C2061">
        <v>1</v>
      </c>
      <c r="D2061">
        <v>12</v>
      </c>
      <c r="E2061">
        <v>1</v>
      </c>
      <c r="F2061">
        <v>0</v>
      </c>
      <c r="G2061">
        <v>0</v>
      </c>
      <c r="H2061">
        <v>589</v>
      </c>
      <c r="I2061">
        <v>2</v>
      </c>
      <c r="J2061" t="s">
        <v>996</v>
      </c>
      <c r="L2061" t="e">
        <f t="shared" si="41"/>
        <v>#N/A</v>
      </c>
    </row>
    <row r="2062" spans="1:12">
      <c r="A2062">
        <v>2649</v>
      </c>
      <c r="B2062" t="s">
        <v>408</v>
      </c>
      <c r="C2062">
        <v>1</v>
      </c>
      <c r="D2062">
        <v>7</v>
      </c>
      <c r="E2062">
        <v>1</v>
      </c>
      <c r="F2062">
        <v>0</v>
      </c>
      <c r="G2062">
        <v>0</v>
      </c>
      <c r="H2062">
        <v>310</v>
      </c>
      <c r="I2062">
        <v>1</v>
      </c>
      <c r="J2062" t="s">
        <v>421</v>
      </c>
      <c r="L2062">
        <f t="shared" si="41"/>
        <v>16</v>
      </c>
    </row>
    <row r="2063" spans="1:12">
      <c r="A2063">
        <v>2308</v>
      </c>
      <c r="B2063" t="s">
        <v>408</v>
      </c>
      <c r="C2063">
        <v>1</v>
      </c>
      <c r="D2063">
        <v>16</v>
      </c>
      <c r="E2063">
        <v>19</v>
      </c>
      <c r="F2063">
        <v>0</v>
      </c>
      <c r="G2063">
        <v>0</v>
      </c>
      <c r="H2063">
        <v>515</v>
      </c>
      <c r="I2063">
        <v>7</v>
      </c>
      <c r="J2063" t="s">
        <v>976</v>
      </c>
      <c r="L2063" t="e">
        <f t="shared" si="41"/>
        <v>#N/A</v>
      </c>
    </row>
    <row r="2064" spans="1:12">
      <c r="A2064">
        <v>3645</v>
      </c>
      <c r="B2064" t="s">
        <v>408</v>
      </c>
      <c r="C2064">
        <v>1</v>
      </c>
      <c r="D2064">
        <v>2</v>
      </c>
      <c r="E2064">
        <v>16</v>
      </c>
      <c r="F2064">
        <v>0</v>
      </c>
      <c r="G2064">
        <v>0</v>
      </c>
      <c r="H2064">
        <v>388</v>
      </c>
      <c r="I2064">
        <v>4</v>
      </c>
      <c r="J2064" t="s">
        <v>958</v>
      </c>
      <c r="L2064" t="e">
        <f t="shared" si="41"/>
        <v>#N/A</v>
      </c>
    </row>
    <row r="2065" spans="1:12">
      <c r="A2065">
        <v>5317</v>
      </c>
      <c r="B2065" t="s">
        <v>408</v>
      </c>
      <c r="C2065">
        <v>2</v>
      </c>
      <c r="D2065">
        <v>22</v>
      </c>
      <c r="E2065">
        <v>2</v>
      </c>
      <c r="F2065">
        <v>0</v>
      </c>
      <c r="G2065">
        <v>0</v>
      </c>
      <c r="H2065">
        <v>620</v>
      </c>
      <c r="I2065">
        <v>2</v>
      </c>
      <c r="J2065" t="s">
        <v>827</v>
      </c>
      <c r="L2065">
        <f t="shared" si="41"/>
        <v>56</v>
      </c>
    </row>
    <row r="2066" spans="1:12">
      <c r="A2066">
        <v>2898</v>
      </c>
      <c r="B2066" t="s">
        <v>408</v>
      </c>
      <c r="C2066">
        <v>1</v>
      </c>
      <c r="D2066">
        <v>105</v>
      </c>
      <c r="E2066">
        <v>10</v>
      </c>
      <c r="F2066">
        <v>0</v>
      </c>
      <c r="G2066">
        <v>0</v>
      </c>
      <c r="H2066">
        <v>523</v>
      </c>
      <c r="I2066">
        <v>2</v>
      </c>
      <c r="J2066" t="s">
        <v>428</v>
      </c>
      <c r="L2066">
        <f t="shared" si="41"/>
        <v>33</v>
      </c>
    </row>
    <row r="2067" spans="1:12">
      <c r="A2067">
        <v>2059</v>
      </c>
      <c r="B2067" t="s">
        <v>408</v>
      </c>
      <c r="C2067">
        <v>1</v>
      </c>
      <c r="D2067">
        <v>91</v>
      </c>
      <c r="E2067">
        <v>0</v>
      </c>
      <c r="F2067">
        <v>1</v>
      </c>
      <c r="G2067">
        <v>0</v>
      </c>
      <c r="H2067">
        <v>523</v>
      </c>
      <c r="I2067">
        <v>1</v>
      </c>
      <c r="J2067" t="s">
        <v>428</v>
      </c>
      <c r="L2067">
        <f t="shared" si="41"/>
        <v>33</v>
      </c>
    </row>
    <row r="2068" spans="1:12">
      <c r="A2068">
        <v>3304</v>
      </c>
      <c r="B2068" t="s">
        <v>408</v>
      </c>
      <c r="C2068">
        <v>8</v>
      </c>
      <c r="D2068">
        <v>40</v>
      </c>
      <c r="E2068">
        <v>10</v>
      </c>
      <c r="F2068">
        <v>17</v>
      </c>
      <c r="G2068">
        <v>0</v>
      </c>
      <c r="H2068">
        <v>374</v>
      </c>
      <c r="I2068">
        <v>4</v>
      </c>
      <c r="J2068" t="s">
        <v>440</v>
      </c>
      <c r="L2068">
        <f t="shared" si="41"/>
        <v>16</v>
      </c>
    </row>
    <row r="2069" spans="1:12">
      <c r="A2069">
        <v>634</v>
      </c>
      <c r="B2069" t="s">
        <v>408</v>
      </c>
      <c r="C2069">
        <v>1</v>
      </c>
      <c r="D2069">
        <v>19</v>
      </c>
      <c r="E2069">
        <v>8</v>
      </c>
      <c r="F2069">
        <v>0</v>
      </c>
      <c r="G2069">
        <v>0</v>
      </c>
      <c r="H2069">
        <v>549</v>
      </c>
      <c r="I2069">
        <v>5</v>
      </c>
      <c r="J2069" t="s">
        <v>639</v>
      </c>
      <c r="L2069">
        <f t="shared" si="41"/>
        <v>34</v>
      </c>
    </row>
    <row r="2070" spans="1:12">
      <c r="A2070">
        <v>585</v>
      </c>
      <c r="B2070" t="s">
        <v>408</v>
      </c>
      <c r="C2070">
        <v>1</v>
      </c>
      <c r="D2070">
        <v>11</v>
      </c>
      <c r="E2070">
        <v>10</v>
      </c>
      <c r="F2070">
        <v>0</v>
      </c>
      <c r="G2070">
        <v>0</v>
      </c>
      <c r="H2070">
        <v>549</v>
      </c>
      <c r="I2070">
        <v>6</v>
      </c>
      <c r="J2070" t="s">
        <v>639</v>
      </c>
      <c r="L2070">
        <f t="shared" si="41"/>
        <v>34</v>
      </c>
    </row>
    <row r="2071" spans="1:12">
      <c r="A2071">
        <v>2257</v>
      </c>
      <c r="B2071" t="s">
        <v>408</v>
      </c>
      <c r="C2071">
        <v>3</v>
      </c>
      <c r="D2071">
        <v>6</v>
      </c>
      <c r="E2071">
        <v>22</v>
      </c>
      <c r="F2071">
        <v>2</v>
      </c>
      <c r="G2071">
        <v>0</v>
      </c>
      <c r="H2071">
        <v>524</v>
      </c>
      <c r="I2071">
        <v>4</v>
      </c>
      <c r="J2071" t="s">
        <v>666</v>
      </c>
      <c r="L2071">
        <f t="shared" si="41"/>
        <v>41</v>
      </c>
    </row>
    <row r="2072" spans="1:12">
      <c r="A2072">
        <v>3339</v>
      </c>
      <c r="B2072" t="s">
        <v>408</v>
      </c>
      <c r="C2072">
        <v>1</v>
      </c>
      <c r="D2072">
        <v>9</v>
      </c>
      <c r="E2072">
        <v>4</v>
      </c>
      <c r="F2072">
        <v>0</v>
      </c>
      <c r="G2072">
        <v>0</v>
      </c>
      <c r="H2072">
        <v>571</v>
      </c>
      <c r="I2072">
        <v>2</v>
      </c>
      <c r="J2072" t="s">
        <v>784</v>
      </c>
      <c r="L2072">
        <f t="shared" si="41"/>
        <v>51</v>
      </c>
    </row>
    <row r="2073" spans="1:12">
      <c r="A2073">
        <v>3253</v>
      </c>
      <c r="B2073" t="s">
        <v>408</v>
      </c>
      <c r="C2073">
        <v>2</v>
      </c>
      <c r="D2073">
        <v>7</v>
      </c>
      <c r="E2073">
        <v>2</v>
      </c>
      <c r="F2073">
        <v>0</v>
      </c>
      <c r="G2073">
        <v>0</v>
      </c>
      <c r="H2073">
        <v>397</v>
      </c>
      <c r="I2073">
        <v>2</v>
      </c>
      <c r="J2073" t="s">
        <v>788</v>
      </c>
      <c r="L2073" t="e">
        <f t="shared" si="41"/>
        <v>#N/A</v>
      </c>
    </row>
    <row r="2074" spans="1:12">
      <c r="A2074">
        <v>1581</v>
      </c>
      <c r="B2074" t="s">
        <v>408</v>
      </c>
      <c r="C2074">
        <v>5</v>
      </c>
      <c r="D2074">
        <v>12</v>
      </c>
      <c r="E2074">
        <v>8</v>
      </c>
      <c r="F2074">
        <v>0</v>
      </c>
      <c r="G2074">
        <v>0</v>
      </c>
      <c r="H2074">
        <v>442</v>
      </c>
      <c r="I2074">
        <v>2</v>
      </c>
      <c r="J2074" t="s">
        <v>579</v>
      </c>
      <c r="L2074">
        <f t="shared" si="41"/>
        <v>21</v>
      </c>
    </row>
    <row r="2075" spans="1:12">
      <c r="A2075">
        <v>5958</v>
      </c>
      <c r="B2075" t="s">
        <v>408</v>
      </c>
      <c r="C2075">
        <v>1</v>
      </c>
      <c r="D2075">
        <v>12</v>
      </c>
      <c r="E2075">
        <v>16</v>
      </c>
      <c r="F2075">
        <v>0</v>
      </c>
      <c r="G2075">
        <v>0</v>
      </c>
      <c r="H2075">
        <v>134</v>
      </c>
      <c r="I2075">
        <v>4</v>
      </c>
      <c r="J2075" t="s">
        <v>729</v>
      </c>
      <c r="L2075" t="e">
        <f t="shared" si="41"/>
        <v>#N/A</v>
      </c>
    </row>
    <row r="2076" spans="1:12">
      <c r="A2076">
        <v>1630</v>
      </c>
      <c r="B2076" t="s">
        <v>408</v>
      </c>
      <c r="C2076">
        <v>1</v>
      </c>
      <c r="D2076">
        <v>6</v>
      </c>
      <c r="E2076">
        <v>1</v>
      </c>
      <c r="F2076">
        <v>0</v>
      </c>
      <c r="G2076">
        <v>0</v>
      </c>
      <c r="H2076">
        <v>295</v>
      </c>
      <c r="I2076">
        <v>2</v>
      </c>
      <c r="J2076" t="s">
        <v>889</v>
      </c>
      <c r="L2076" t="e">
        <f t="shared" si="41"/>
        <v>#N/A</v>
      </c>
    </row>
    <row r="2077" spans="1:12">
      <c r="A2077">
        <v>1716</v>
      </c>
      <c r="B2077" t="s">
        <v>408</v>
      </c>
      <c r="C2077">
        <v>1</v>
      </c>
      <c r="D2077">
        <v>1</v>
      </c>
      <c r="E2077">
        <v>0</v>
      </c>
      <c r="F2077">
        <v>10</v>
      </c>
      <c r="G2077">
        <v>0</v>
      </c>
      <c r="H2077">
        <v>339</v>
      </c>
      <c r="I2077">
        <v>1</v>
      </c>
      <c r="J2077" t="s">
        <v>462</v>
      </c>
      <c r="L2077" t="e">
        <f t="shared" si="41"/>
        <v>#N/A</v>
      </c>
    </row>
    <row r="2078" spans="1:12">
      <c r="A2078">
        <v>4286</v>
      </c>
      <c r="B2078" t="s">
        <v>408</v>
      </c>
      <c r="C2078">
        <v>1</v>
      </c>
      <c r="D2078">
        <v>10</v>
      </c>
      <c r="E2078">
        <v>1</v>
      </c>
      <c r="F2078">
        <v>0</v>
      </c>
      <c r="G2078">
        <v>0</v>
      </c>
      <c r="H2078">
        <v>281</v>
      </c>
      <c r="I2078">
        <v>2</v>
      </c>
      <c r="J2078" t="s">
        <v>963</v>
      </c>
      <c r="L2078" t="e">
        <f t="shared" si="41"/>
        <v>#N/A</v>
      </c>
    </row>
    <row r="2079" spans="1:12">
      <c r="A2079">
        <v>1667</v>
      </c>
      <c r="B2079" t="s">
        <v>408</v>
      </c>
      <c r="C2079">
        <v>1</v>
      </c>
      <c r="D2079">
        <v>12</v>
      </c>
      <c r="E2079">
        <v>0</v>
      </c>
      <c r="F2079">
        <v>1</v>
      </c>
      <c r="G2079">
        <v>0</v>
      </c>
      <c r="H2079">
        <v>356</v>
      </c>
      <c r="I2079">
        <v>1</v>
      </c>
      <c r="J2079" t="s">
        <v>848</v>
      </c>
      <c r="L2079" t="e">
        <f t="shared" si="41"/>
        <v>#N/A</v>
      </c>
    </row>
    <row r="2080" spans="1:12">
      <c r="A2080">
        <v>7</v>
      </c>
      <c r="B2080" t="s">
        <v>408</v>
      </c>
      <c r="C2080">
        <v>1</v>
      </c>
      <c r="D2080">
        <v>39</v>
      </c>
      <c r="E2080">
        <v>1</v>
      </c>
      <c r="F2080">
        <v>0</v>
      </c>
      <c r="G2080">
        <v>0</v>
      </c>
      <c r="H2080">
        <v>446</v>
      </c>
      <c r="I2080">
        <v>1</v>
      </c>
      <c r="J2080" t="s">
        <v>470</v>
      </c>
      <c r="L2080">
        <f t="shared" si="41"/>
        <v>22</v>
      </c>
    </row>
    <row r="2081" spans="1:12">
      <c r="A2081">
        <v>1040</v>
      </c>
      <c r="B2081" t="s">
        <v>408</v>
      </c>
      <c r="C2081">
        <v>1</v>
      </c>
      <c r="D2081">
        <v>19</v>
      </c>
      <c r="E2081">
        <v>1</v>
      </c>
      <c r="F2081">
        <v>0</v>
      </c>
      <c r="G2081">
        <v>0</v>
      </c>
      <c r="H2081">
        <v>322</v>
      </c>
      <c r="I2081">
        <v>1</v>
      </c>
      <c r="J2081" t="s">
        <v>815</v>
      </c>
      <c r="L2081">
        <f t="shared" si="41"/>
        <v>31</v>
      </c>
    </row>
    <row r="2082" spans="1:12">
      <c r="A2082">
        <v>4335</v>
      </c>
      <c r="B2082" t="s">
        <v>408</v>
      </c>
      <c r="C2082">
        <v>2</v>
      </c>
      <c r="D2082">
        <v>4</v>
      </c>
      <c r="E2082">
        <v>2</v>
      </c>
      <c r="F2082">
        <v>0</v>
      </c>
      <c r="G2082">
        <v>0</v>
      </c>
      <c r="H2082">
        <v>153</v>
      </c>
      <c r="I2082">
        <v>1</v>
      </c>
      <c r="J2082" t="s">
        <v>693</v>
      </c>
      <c r="L2082" t="e">
        <f t="shared" si="41"/>
        <v>#N/A</v>
      </c>
    </row>
    <row r="2083" spans="1:12">
      <c r="A2083">
        <v>5995</v>
      </c>
      <c r="B2083" t="s">
        <v>408</v>
      </c>
      <c r="C2083">
        <v>2</v>
      </c>
      <c r="D2083">
        <v>8</v>
      </c>
      <c r="E2083">
        <v>2</v>
      </c>
      <c r="F2083">
        <v>0</v>
      </c>
      <c r="G2083">
        <v>0</v>
      </c>
      <c r="H2083">
        <v>258</v>
      </c>
      <c r="I2083">
        <v>2</v>
      </c>
      <c r="J2083" t="s">
        <v>857</v>
      </c>
      <c r="L2083" t="e">
        <f t="shared" si="41"/>
        <v>#N/A</v>
      </c>
    </row>
    <row r="2084" spans="1:12">
      <c r="A2084">
        <v>4372</v>
      </c>
      <c r="B2084" t="s">
        <v>408</v>
      </c>
      <c r="C2084">
        <v>1</v>
      </c>
      <c r="D2084">
        <v>4</v>
      </c>
      <c r="E2084">
        <v>1</v>
      </c>
      <c r="F2084">
        <v>0</v>
      </c>
      <c r="G2084">
        <v>0</v>
      </c>
      <c r="H2084">
        <v>115</v>
      </c>
      <c r="I2084">
        <v>1</v>
      </c>
      <c r="J2084" t="s">
        <v>466</v>
      </c>
      <c r="L2084" t="e">
        <f t="shared" si="41"/>
        <v>#N/A</v>
      </c>
    </row>
    <row r="2085" spans="1:12">
      <c r="A2085">
        <v>44</v>
      </c>
      <c r="B2085" t="s">
        <v>408</v>
      </c>
      <c r="C2085">
        <v>1</v>
      </c>
      <c r="D2085">
        <v>22</v>
      </c>
      <c r="E2085">
        <v>1</v>
      </c>
      <c r="F2085">
        <v>0</v>
      </c>
      <c r="G2085">
        <v>0</v>
      </c>
      <c r="H2085">
        <v>440</v>
      </c>
      <c r="I2085">
        <v>1</v>
      </c>
      <c r="J2085" t="s">
        <v>812</v>
      </c>
      <c r="L2085">
        <f t="shared" si="41"/>
        <v>22</v>
      </c>
    </row>
    <row r="2086" spans="1:12">
      <c r="A2086">
        <v>2663</v>
      </c>
      <c r="B2086" t="s">
        <v>408</v>
      </c>
      <c r="C2086">
        <v>1</v>
      </c>
      <c r="D2086">
        <v>14</v>
      </c>
      <c r="E2086">
        <v>1</v>
      </c>
      <c r="F2086">
        <v>0</v>
      </c>
      <c r="G2086">
        <v>0</v>
      </c>
      <c r="H2086">
        <v>308</v>
      </c>
      <c r="I2086">
        <v>1</v>
      </c>
      <c r="J2086" t="s">
        <v>790</v>
      </c>
      <c r="L2086" t="e">
        <f t="shared" si="41"/>
        <v>#N/A</v>
      </c>
    </row>
    <row r="2087" spans="1:12">
      <c r="A2087">
        <v>2712</v>
      </c>
      <c r="B2087" t="s">
        <v>408</v>
      </c>
      <c r="C2087">
        <v>5</v>
      </c>
      <c r="D2087">
        <v>11</v>
      </c>
      <c r="E2087">
        <v>5</v>
      </c>
      <c r="F2087">
        <v>0</v>
      </c>
      <c r="G2087">
        <v>0</v>
      </c>
      <c r="H2087">
        <v>327</v>
      </c>
      <c r="I2087">
        <v>2</v>
      </c>
      <c r="J2087" t="s">
        <v>688</v>
      </c>
      <c r="L2087">
        <f t="shared" si="41"/>
        <v>53</v>
      </c>
    </row>
    <row r="2088" spans="1:12">
      <c r="A2088">
        <v>3290</v>
      </c>
      <c r="B2088" t="s">
        <v>408</v>
      </c>
      <c r="C2088">
        <v>1</v>
      </c>
      <c r="D2088">
        <v>76</v>
      </c>
      <c r="E2088">
        <v>14</v>
      </c>
      <c r="F2088">
        <v>0</v>
      </c>
      <c r="G2088">
        <v>0</v>
      </c>
      <c r="H2088">
        <v>374</v>
      </c>
      <c r="I2088">
        <v>5</v>
      </c>
      <c r="J2088" t="s">
        <v>440</v>
      </c>
      <c r="L2088">
        <f t="shared" si="41"/>
        <v>16</v>
      </c>
    </row>
    <row r="2089" spans="1:12">
      <c r="A2089">
        <v>5368</v>
      </c>
      <c r="B2089" t="s">
        <v>408</v>
      </c>
      <c r="C2089">
        <v>2</v>
      </c>
      <c r="D2089">
        <v>6</v>
      </c>
      <c r="E2089">
        <v>2</v>
      </c>
      <c r="F2089">
        <v>0</v>
      </c>
      <c r="G2089">
        <v>0</v>
      </c>
      <c r="H2089">
        <v>629</v>
      </c>
      <c r="I2089">
        <v>2</v>
      </c>
      <c r="J2089" t="s">
        <v>860</v>
      </c>
      <c r="L2089" t="e">
        <f t="shared" si="41"/>
        <v>#N/A</v>
      </c>
    </row>
    <row r="2090" spans="1:12">
      <c r="A2090">
        <v>1432</v>
      </c>
      <c r="B2090" t="s">
        <v>408</v>
      </c>
      <c r="C2090">
        <v>1</v>
      </c>
      <c r="D2090">
        <v>1</v>
      </c>
      <c r="E2090">
        <v>0</v>
      </c>
      <c r="F2090">
        <v>1</v>
      </c>
      <c r="G2090">
        <v>0</v>
      </c>
      <c r="H2090">
        <v>505</v>
      </c>
      <c r="I2090">
        <v>2</v>
      </c>
      <c r="J2090" t="s">
        <v>840</v>
      </c>
      <c r="L2090">
        <f t="shared" si="41"/>
        <v>37</v>
      </c>
    </row>
    <row r="2091" spans="1:12">
      <c r="A2091">
        <v>2855</v>
      </c>
      <c r="B2091" t="s">
        <v>408</v>
      </c>
      <c r="C2091">
        <v>1</v>
      </c>
      <c r="D2091">
        <v>45</v>
      </c>
      <c r="E2091">
        <v>12</v>
      </c>
      <c r="F2091">
        <v>1</v>
      </c>
      <c r="G2091">
        <v>0</v>
      </c>
      <c r="H2091">
        <v>517</v>
      </c>
      <c r="I2091">
        <v>5</v>
      </c>
      <c r="J2091" t="s">
        <v>685</v>
      </c>
      <c r="L2091">
        <f t="shared" si="41"/>
        <v>43</v>
      </c>
    </row>
    <row r="2092" spans="1:12">
      <c r="A2092">
        <v>3347</v>
      </c>
      <c r="B2092" t="s">
        <v>408</v>
      </c>
      <c r="C2092">
        <v>3</v>
      </c>
      <c r="D2092">
        <v>151</v>
      </c>
      <c r="E2092">
        <v>0</v>
      </c>
      <c r="F2092">
        <v>7</v>
      </c>
      <c r="G2092">
        <v>0</v>
      </c>
      <c r="H2092">
        <v>523</v>
      </c>
      <c r="I2092">
        <v>3</v>
      </c>
      <c r="J2092" t="s">
        <v>428</v>
      </c>
      <c r="L2092">
        <f t="shared" si="41"/>
        <v>33</v>
      </c>
    </row>
    <row r="2093" spans="1:12">
      <c r="A2093">
        <v>2849</v>
      </c>
      <c r="B2093" t="s">
        <v>408</v>
      </c>
      <c r="C2093">
        <v>1</v>
      </c>
      <c r="D2093">
        <v>158</v>
      </c>
      <c r="E2093">
        <v>0</v>
      </c>
      <c r="F2093">
        <v>2</v>
      </c>
      <c r="G2093">
        <v>0</v>
      </c>
      <c r="H2093">
        <v>523</v>
      </c>
      <c r="I2093">
        <v>2</v>
      </c>
      <c r="J2093" t="s">
        <v>428</v>
      </c>
      <c r="L2093">
        <f t="shared" si="41"/>
        <v>33</v>
      </c>
    </row>
    <row r="2094" spans="1:12">
      <c r="A2094">
        <v>193</v>
      </c>
      <c r="B2094" t="s">
        <v>408</v>
      </c>
      <c r="C2094">
        <v>1</v>
      </c>
      <c r="D2094">
        <v>7</v>
      </c>
      <c r="E2094">
        <v>1</v>
      </c>
      <c r="F2094">
        <v>0</v>
      </c>
      <c r="G2094">
        <v>0</v>
      </c>
      <c r="H2094">
        <v>439</v>
      </c>
      <c r="I2094">
        <v>2</v>
      </c>
      <c r="J2094" t="s">
        <v>852</v>
      </c>
      <c r="L2094" t="e">
        <f t="shared" si="41"/>
        <v>#N/A</v>
      </c>
    </row>
    <row r="2095" spans="1:12">
      <c r="A2095">
        <v>4770</v>
      </c>
      <c r="B2095" t="s">
        <v>408</v>
      </c>
      <c r="C2095">
        <v>1</v>
      </c>
      <c r="D2095">
        <v>4</v>
      </c>
      <c r="E2095">
        <v>51</v>
      </c>
      <c r="F2095">
        <v>0</v>
      </c>
      <c r="G2095">
        <v>0</v>
      </c>
      <c r="H2095">
        <v>682</v>
      </c>
      <c r="I2095">
        <v>15</v>
      </c>
      <c r="J2095" t="s">
        <v>823</v>
      </c>
      <c r="L2095" t="e">
        <f t="shared" si="41"/>
        <v>#N/A</v>
      </c>
    </row>
    <row r="2096" spans="1:12">
      <c r="A2096">
        <v>4521</v>
      </c>
      <c r="B2096" t="s">
        <v>390</v>
      </c>
      <c r="C2096">
        <v>1</v>
      </c>
      <c r="D2096">
        <v>16</v>
      </c>
      <c r="E2096">
        <v>1</v>
      </c>
      <c r="F2096">
        <v>0</v>
      </c>
      <c r="G2096">
        <v>0</v>
      </c>
      <c r="H2096">
        <v>112</v>
      </c>
      <c r="I2096">
        <v>2</v>
      </c>
      <c r="J2096" t="s">
        <v>817</v>
      </c>
      <c r="L2096" t="e">
        <f t="shared" si="41"/>
        <v>#N/A</v>
      </c>
    </row>
    <row r="2097" spans="1:12">
      <c r="A2097">
        <v>691</v>
      </c>
      <c r="B2097" t="s">
        <v>408</v>
      </c>
      <c r="C2097">
        <v>1</v>
      </c>
      <c r="D2097">
        <v>14</v>
      </c>
      <c r="E2097">
        <v>1</v>
      </c>
      <c r="F2097">
        <v>0</v>
      </c>
      <c r="G2097">
        <v>0</v>
      </c>
      <c r="H2097">
        <v>402</v>
      </c>
      <c r="I2097">
        <v>1</v>
      </c>
      <c r="J2097" t="s">
        <v>541</v>
      </c>
      <c r="L2097">
        <f t="shared" si="41"/>
        <v>21</v>
      </c>
    </row>
    <row r="2098" spans="1:12">
      <c r="A2098">
        <v>685</v>
      </c>
      <c r="B2098" t="s">
        <v>408</v>
      </c>
      <c r="C2098">
        <v>1</v>
      </c>
      <c r="D2098">
        <v>10</v>
      </c>
      <c r="E2098">
        <v>1</v>
      </c>
      <c r="F2098">
        <v>0</v>
      </c>
      <c r="G2098">
        <v>0</v>
      </c>
      <c r="H2098">
        <v>402</v>
      </c>
      <c r="I2098">
        <v>1</v>
      </c>
      <c r="J2098" t="s">
        <v>541</v>
      </c>
      <c r="L2098">
        <f t="shared" si="41"/>
        <v>21</v>
      </c>
    </row>
    <row r="2099" spans="1:12">
      <c r="A2099">
        <v>5760</v>
      </c>
      <c r="B2099" t="s">
        <v>408</v>
      </c>
      <c r="C2099">
        <v>1</v>
      </c>
      <c r="D2099">
        <v>11</v>
      </c>
      <c r="E2099">
        <v>1</v>
      </c>
      <c r="F2099">
        <v>0</v>
      </c>
      <c r="G2099">
        <v>0</v>
      </c>
      <c r="H2099">
        <v>356</v>
      </c>
      <c r="I2099">
        <v>2</v>
      </c>
      <c r="J2099" t="s">
        <v>717</v>
      </c>
      <c r="L2099" t="e">
        <f t="shared" si="41"/>
        <v>#N/A</v>
      </c>
    </row>
    <row r="2100" spans="1:12">
      <c r="A2100">
        <v>2357</v>
      </c>
      <c r="B2100" t="s">
        <v>408</v>
      </c>
      <c r="C2100">
        <v>1</v>
      </c>
      <c r="D2100">
        <v>1</v>
      </c>
      <c r="E2100">
        <v>1</v>
      </c>
      <c r="F2100">
        <v>0</v>
      </c>
      <c r="G2100">
        <v>0</v>
      </c>
      <c r="H2100">
        <v>717</v>
      </c>
      <c r="I2100">
        <v>2</v>
      </c>
      <c r="J2100" t="s">
        <v>851</v>
      </c>
      <c r="L2100" t="e">
        <f t="shared" si="41"/>
        <v>#N/A</v>
      </c>
    </row>
    <row r="2101" spans="1:12">
      <c r="A2101">
        <v>5262</v>
      </c>
      <c r="B2101" t="s">
        <v>408</v>
      </c>
      <c r="C2101">
        <v>1</v>
      </c>
      <c r="D2101">
        <v>113</v>
      </c>
      <c r="E2101">
        <v>1</v>
      </c>
      <c r="F2101">
        <v>0</v>
      </c>
      <c r="G2101">
        <v>0</v>
      </c>
      <c r="H2101">
        <v>302</v>
      </c>
      <c r="I2101">
        <v>2</v>
      </c>
      <c r="J2101" t="s">
        <v>423</v>
      </c>
      <c r="L2101">
        <f t="shared" si="41"/>
        <v>32</v>
      </c>
    </row>
    <row r="2102" spans="1:12">
      <c r="A2102">
        <v>5268</v>
      </c>
      <c r="B2102" t="s">
        <v>408</v>
      </c>
      <c r="C2102">
        <v>2</v>
      </c>
      <c r="D2102">
        <v>72</v>
      </c>
      <c r="E2102">
        <v>20</v>
      </c>
      <c r="F2102">
        <v>0</v>
      </c>
      <c r="G2102">
        <v>0</v>
      </c>
      <c r="H2102">
        <v>316</v>
      </c>
      <c r="I2102">
        <v>6</v>
      </c>
      <c r="J2102" t="s">
        <v>467</v>
      </c>
      <c r="L2102">
        <f t="shared" si="41"/>
        <v>51</v>
      </c>
    </row>
    <row r="2103" spans="1:12">
      <c r="A2103">
        <v>940</v>
      </c>
      <c r="B2103" t="s">
        <v>408</v>
      </c>
      <c r="C2103">
        <v>1</v>
      </c>
      <c r="D2103">
        <v>3</v>
      </c>
      <c r="E2103">
        <v>1</v>
      </c>
      <c r="F2103">
        <v>0</v>
      </c>
      <c r="G2103">
        <v>0</v>
      </c>
      <c r="H2103">
        <v>430</v>
      </c>
      <c r="I2103">
        <v>3</v>
      </c>
      <c r="J2103" t="s">
        <v>267</v>
      </c>
      <c r="L2103" t="e">
        <f t="shared" si="41"/>
        <v>#N/A</v>
      </c>
    </row>
    <row r="2104" spans="1:12">
      <c r="A2104">
        <v>934</v>
      </c>
      <c r="B2104" t="s">
        <v>865</v>
      </c>
      <c r="C2104">
        <v>1</v>
      </c>
      <c r="D2104">
        <v>8</v>
      </c>
      <c r="E2104">
        <v>1</v>
      </c>
      <c r="F2104">
        <v>0</v>
      </c>
      <c r="G2104">
        <v>0</v>
      </c>
      <c r="H2104">
        <v>424</v>
      </c>
      <c r="I2104">
        <v>1</v>
      </c>
      <c r="J2104" t="s">
        <v>832</v>
      </c>
      <c r="L2104" t="e">
        <f t="shared" si="41"/>
        <v>#N/A</v>
      </c>
    </row>
    <row r="2105" spans="1:12">
      <c r="A2105">
        <v>2606</v>
      </c>
      <c r="B2105" t="s">
        <v>408</v>
      </c>
      <c r="C2105">
        <v>2</v>
      </c>
      <c r="D2105">
        <v>3</v>
      </c>
      <c r="E2105">
        <v>7</v>
      </c>
      <c r="F2105">
        <v>0</v>
      </c>
      <c r="G2105">
        <v>0</v>
      </c>
      <c r="H2105">
        <v>262</v>
      </c>
      <c r="I2105">
        <v>4</v>
      </c>
      <c r="J2105" t="s">
        <v>597</v>
      </c>
      <c r="L2105">
        <f t="shared" si="41"/>
        <v>16</v>
      </c>
    </row>
    <row r="2106" spans="1:12">
      <c r="A2106">
        <v>4776</v>
      </c>
      <c r="B2106" t="s">
        <v>408</v>
      </c>
      <c r="C2106">
        <v>1</v>
      </c>
      <c r="D2106">
        <v>9</v>
      </c>
      <c r="E2106">
        <v>16</v>
      </c>
      <c r="F2106">
        <v>0</v>
      </c>
      <c r="G2106">
        <v>0</v>
      </c>
      <c r="H2106">
        <v>454</v>
      </c>
      <c r="I2106">
        <v>7</v>
      </c>
      <c r="J2106" t="s">
        <v>660</v>
      </c>
      <c r="L2106" t="e">
        <f t="shared" si="41"/>
        <v>#N/A</v>
      </c>
    </row>
    <row r="2107" spans="1:12">
      <c r="A2107">
        <v>442</v>
      </c>
      <c r="B2107" t="s">
        <v>408</v>
      </c>
      <c r="C2107">
        <v>1</v>
      </c>
      <c r="D2107">
        <v>19</v>
      </c>
      <c r="E2107">
        <v>1</v>
      </c>
      <c r="F2107">
        <v>0</v>
      </c>
      <c r="G2107">
        <v>0</v>
      </c>
      <c r="H2107">
        <v>401</v>
      </c>
      <c r="I2107">
        <v>1</v>
      </c>
      <c r="J2107" t="s">
        <v>434</v>
      </c>
      <c r="L2107" t="e">
        <f t="shared" si="41"/>
        <v>#N/A</v>
      </c>
    </row>
    <row r="2108" spans="1:12">
      <c r="A2108">
        <v>1183</v>
      </c>
      <c r="B2108" t="s">
        <v>408</v>
      </c>
      <c r="C2108">
        <v>1</v>
      </c>
      <c r="D2108">
        <v>21</v>
      </c>
      <c r="E2108">
        <v>11</v>
      </c>
      <c r="F2108">
        <v>0</v>
      </c>
      <c r="G2108">
        <v>0</v>
      </c>
      <c r="H2108">
        <v>523</v>
      </c>
      <c r="I2108">
        <v>6</v>
      </c>
      <c r="J2108" t="s">
        <v>428</v>
      </c>
      <c r="L2108">
        <f t="shared" si="41"/>
        <v>33</v>
      </c>
    </row>
    <row r="2109" spans="1:12">
      <c r="A2109">
        <v>5511</v>
      </c>
      <c r="B2109" t="s">
        <v>408</v>
      </c>
      <c r="C2109">
        <v>2</v>
      </c>
      <c r="D2109">
        <v>1</v>
      </c>
      <c r="E2109">
        <v>2</v>
      </c>
      <c r="F2109">
        <v>0</v>
      </c>
      <c r="G2109">
        <v>0</v>
      </c>
      <c r="H2109">
        <v>371</v>
      </c>
      <c r="I2109">
        <v>2</v>
      </c>
      <c r="J2109" t="s">
        <v>834</v>
      </c>
      <c r="L2109" t="e">
        <f t="shared" si="41"/>
        <v>#N/A</v>
      </c>
    </row>
    <row r="2110" spans="1:12">
      <c r="A2110">
        <v>3098</v>
      </c>
      <c r="B2110" t="s">
        <v>408</v>
      </c>
      <c r="C2110">
        <v>3</v>
      </c>
      <c r="D2110">
        <v>84</v>
      </c>
      <c r="E2110">
        <v>4</v>
      </c>
      <c r="F2110">
        <v>1</v>
      </c>
      <c r="G2110">
        <v>0</v>
      </c>
      <c r="H2110">
        <v>374</v>
      </c>
      <c r="I2110">
        <v>2</v>
      </c>
      <c r="J2110" t="s">
        <v>440</v>
      </c>
      <c r="L2110">
        <f t="shared" si="41"/>
        <v>16</v>
      </c>
    </row>
    <row r="2111" spans="1:12">
      <c r="A2111">
        <v>3104</v>
      </c>
      <c r="B2111" t="s">
        <v>408</v>
      </c>
      <c r="C2111">
        <v>2</v>
      </c>
      <c r="D2111">
        <v>16</v>
      </c>
      <c r="E2111">
        <v>2</v>
      </c>
      <c r="F2111">
        <v>0</v>
      </c>
      <c r="G2111">
        <v>0</v>
      </c>
      <c r="H2111">
        <v>651</v>
      </c>
      <c r="I2111">
        <v>2</v>
      </c>
      <c r="J2111" t="s">
        <v>814</v>
      </c>
      <c r="L2111" t="e">
        <f t="shared" si="41"/>
        <v>#N/A</v>
      </c>
    </row>
    <row r="2112" spans="1:12">
      <c r="A2112">
        <v>5119</v>
      </c>
      <c r="B2112" t="s">
        <v>478</v>
      </c>
      <c r="C2112">
        <v>1</v>
      </c>
      <c r="D2112">
        <v>16</v>
      </c>
      <c r="E2112">
        <v>1</v>
      </c>
      <c r="F2112">
        <v>0</v>
      </c>
      <c r="G2112">
        <v>0</v>
      </c>
      <c r="H2112">
        <v>166</v>
      </c>
      <c r="I2112">
        <v>2</v>
      </c>
      <c r="J2112" t="s">
        <v>789</v>
      </c>
      <c r="L2112" t="e">
        <f t="shared" si="41"/>
        <v>#N/A</v>
      </c>
    </row>
    <row r="2113" spans="1:12">
      <c r="A2113">
        <v>2955</v>
      </c>
      <c r="B2113" t="s">
        <v>408</v>
      </c>
      <c r="C2113">
        <v>1</v>
      </c>
      <c r="D2113">
        <v>4</v>
      </c>
      <c r="E2113">
        <v>8</v>
      </c>
      <c r="F2113">
        <v>0</v>
      </c>
      <c r="G2113">
        <v>0</v>
      </c>
      <c r="H2113">
        <v>509</v>
      </c>
      <c r="I2113">
        <v>4</v>
      </c>
      <c r="J2113" t="s">
        <v>776</v>
      </c>
      <c r="L2113">
        <f t="shared" si="41"/>
        <v>42</v>
      </c>
    </row>
    <row r="2114" spans="1:12">
      <c r="A2114">
        <v>3004</v>
      </c>
      <c r="B2114" t="s">
        <v>408</v>
      </c>
      <c r="C2114">
        <v>1</v>
      </c>
      <c r="D2114">
        <v>59</v>
      </c>
      <c r="E2114">
        <v>23</v>
      </c>
      <c r="F2114">
        <v>0</v>
      </c>
      <c r="G2114">
        <v>0</v>
      </c>
      <c r="H2114">
        <v>522</v>
      </c>
      <c r="I2114">
        <v>8</v>
      </c>
      <c r="J2114" t="s">
        <v>445</v>
      </c>
      <c r="L2114">
        <f t="shared" si="41"/>
        <v>37</v>
      </c>
    </row>
    <row r="2115" spans="1:12">
      <c r="A2115">
        <v>2998</v>
      </c>
      <c r="B2115" t="s">
        <v>408</v>
      </c>
      <c r="C2115">
        <v>1</v>
      </c>
      <c r="D2115">
        <v>20</v>
      </c>
      <c r="E2115">
        <v>23</v>
      </c>
      <c r="F2115">
        <v>0</v>
      </c>
      <c r="G2115">
        <v>0</v>
      </c>
      <c r="H2115">
        <v>517</v>
      </c>
      <c r="I2115">
        <v>8</v>
      </c>
      <c r="J2115" t="s">
        <v>685</v>
      </c>
      <c r="L2115">
        <f t="shared" si="41"/>
        <v>43</v>
      </c>
    </row>
    <row r="2116" spans="1:12">
      <c r="A2116">
        <v>1332</v>
      </c>
      <c r="B2116" t="s">
        <v>408</v>
      </c>
      <c r="C2116">
        <v>1</v>
      </c>
      <c r="D2116">
        <v>12</v>
      </c>
      <c r="E2116">
        <v>19</v>
      </c>
      <c r="G2116">
        <v>0</v>
      </c>
      <c r="H2116">
        <v>532</v>
      </c>
      <c r="I2116">
        <v>7</v>
      </c>
      <c r="J2116" t="s">
        <v>638</v>
      </c>
      <c r="L2116">
        <f t="shared" ref="L2116:L2179" si="42">VLOOKUP($J2116,$AA$3:$AB$127,2,FALSE)</f>
        <v>36</v>
      </c>
    </row>
    <row r="2117" spans="1:12">
      <c r="A2117">
        <v>2457</v>
      </c>
      <c r="B2117" t="s">
        <v>408</v>
      </c>
      <c r="C2117">
        <v>1</v>
      </c>
      <c r="D2117">
        <v>1</v>
      </c>
      <c r="E2117">
        <v>1</v>
      </c>
      <c r="F2117">
        <v>0</v>
      </c>
      <c r="G2117">
        <v>0</v>
      </c>
      <c r="H2117">
        <v>325</v>
      </c>
      <c r="I2117">
        <v>1</v>
      </c>
      <c r="J2117" t="s">
        <v>715</v>
      </c>
      <c r="L2117" t="e">
        <f t="shared" si="42"/>
        <v>#N/A</v>
      </c>
    </row>
    <row r="2118" spans="1:12">
      <c r="A2118">
        <v>4129</v>
      </c>
      <c r="B2118" t="s">
        <v>408</v>
      </c>
      <c r="C2118">
        <v>1</v>
      </c>
      <c r="D2118">
        <v>8</v>
      </c>
      <c r="E2118">
        <v>1</v>
      </c>
      <c r="F2118">
        <v>0</v>
      </c>
      <c r="G2118">
        <v>0</v>
      </c>
      <c r="H2118">
        <v>118</v>
      </c>
      <c r="I2118">
        <v>1</v>
      </c>
      <c r="J2118" t="s">
        <v>612</v>
      </c>
      <c r="L2118">
        <f t="shared" si="42"/>
        <v>11</v>
      </c>
    </row>
    <row r="2119" spans="1:12">
      <c r="A2119">
        <v>791</v>
      </c>
      <c r="B2119" t="s">
        <v>408</v>
      </c>
      <c r="C2119">
        <v>2</v>
      </c>
      <c r="D2119">
        <v>33</v>
      </c>
      <c r="E2119">
        <v>2</v>
      </c>
      <c r="F2119">
        <v>0</v>
      </c>
      <c r="G2119">
        <v>0</v>
      </c>
      <c r="H2119">
        <v>442</v>
      </c>
      <c r="I2119">
        <v>1</v>
      </c>
      <c r="J2119" t="s">
        <v>579</v>
      </c>
      <c r="L2119">
        <f t="shared" si="42"/>
        <v>21</v>
      </c>
    </row>
    <row r="2120" spans="1:12">
      <c r="A2120">
        <v>4627</v>
      </c>
      <c r="B2120" t="s">
        <v>408</v>
      </c>
      <c r="C2120">
        <v>1</v>
      </c>
      <c r="D2120">
        <v>16</v>
      </c>
      <c r="E2120">
        <v>13</v>
      </c>
      <c r="F2120">
        <v>0</v>
      </c>
      <c r="G2120">
        <v>0</v>
      </c>
      <c r="H2120">
        <v>671</v>
      </c>
      <c r="I2120">
        <v>9</v>
      </c>
      <c r="J2120" t="s">
        <v>661</v>
      </c>
      <c r="L2120" t="e">
        <f t="shared" si="42"/>
        <v>#N/A</v>
      </c>
    </row>
    <row r="2121" spans="1:12">
      <c r="A2121">
        <v>4670</v>
      </c>
      <c r="B2121" t="s">
        <v>408</v>
      </c>
      <c r="C2121">
        <v>1</v>
      </c>
      <c r="D2121">
        <v>4</v>
      </c>
      <c r="E2121">
        <v>20</v>
      </c>
      <c r="F2121">
        <v>0</v>
      </c>
      <c r="G2121">
        <v>0</v>
      </c>
      <c r="H2121">
        <v>673</v>
      </c>
      <c r="I2121">
        <v>8</v>
      </c>
      <c r="J2121" t="s">
        <v>835</v>
      </c>
      <c r="L2121" t="e">
        <f t="shared" si="42"/>
        <v>#N/A</v>
      </c>
    </row>
    <row r="2122" spans="1:12">
      <c r="A2122">
        <v>2506</v>
      </c>
      <c r="B2122" t="s">
        <v>390</v>
      </c>
      <c r="C2122">
        <v>1</v>
      </c>
      <c r="D2122">
        <v>8</v>
      </c>
      <c r="E2122">
        <v>1</v>
      </c>
      <c r="F2122">
        <v>0</v>
      </c>
      <c r="G2122">
        <v>0</v>
      </c>
      <c r="H2122">
        <v>353</v>
      </c>
      <c r="I2122">
        <v>1</v>
      </c>
      <c r="J2122" t="s">
        <v>644</v>
      </c>
      <c r="L2122" t="e">
        <f t="shared" si="42"/>
        <v>#N/A</v>
      </c>
    </row>
    <row r="2123" spans="1:12">
      <c r="A2123">
        <v>342</v>
      </c>
      <c r="B2123" t="s">
        <v>390</v>
      </c>
      <c r="C2123">
        <v>1</v>
      </c>
      <c r="D2123">
        <v>21</v>
      </c>
      <c r="E2123">
        <v>1</v>
      </c>
      <c r="F2123">
        <v>0</v>
      </c>
      <c r="G2123">
        <v>0</v>
      </c>
      <c r="H2123">
        <v>413</v>
      </c>
      <c r="I2123">
        <v>2</v>
      </c>
      <c r="J2123" t="s">
        <v>833</v>
      </c>
      <c r="L2123" t="e">
        <f t="shared" si="42"/>
        <v>#N/A</v>
      </c>
    </row>
    <row r="2124" spans="1:12">
      <c r="A2124">
        <v>834</v>
      </c>
      <c r="B2124" t="s">
        <v>408</v>
      </c>
      <c r="C2124">
        <v>2</v>
      </c>
      <c r="D2124">
        <v>22</v>
      </c>
      <c r="E2124">
        <v>2</v>
      </c>
      <c r="F2124">
        <v>0</v>
      </c>
      <c r="G2124">
        <v>0</v>
      </c>
      <c r="H2124">
        <v>430</v>
      </c>
      <c r="I2124">
        <v>1</v>
      </c>
      <c r="J2124" t="s">
        <v>267</v>
      </c>
      <c r="L2124" t="e">
        <f t="shared" si="42"/>
        <v>#N/A</v>
      </c>
    </row>
    <row r="2125" spans="1:12">
      <c r="A2125">
        <v>840</v>
      </c>
      <c r="B2125" t="s">
        <v>865</v>
      </c>
      <c r="C2125">
        <v>1</v>
      </c>
      <c r="D2125">
        <v>17</v>
      </c>
      <c r="E2125">
        <v>1</v>
      </c>
      <c r="F2125">
        <v>0</v>
      </c>
      <c r="G2125">
        <v>0</v>
      </c>
      <c r="H2125">
        <v>430</v>
      </c>
      <c r="I2125">
        <v>1</v>
      </c>
      <c r="J2125" t="s">
        <v>267</v>
      </c>
      <c r="L2125" t="e">
        <f t="shared" si="42"/>
        <v>#N/A</v>
      </c>
    </row>
    <row r="2126" spans="1:12">
      <c r="A2126">
        <v>2463</v>
      </c>
      <c r="B2126" t="s">
        <v>408</v>
      </c>
      <c r="C2126">
        <v>1</v>
      </c>
      <c r="D2126">
        <v>7</v>
      </c>
      <c r="E2126">
        <v>1</v>
      </c>
      <c r="F2126">
        <v>0</v>
      </c>
      <c r="G2126">
        <v>0</v>
      </c>
      <c r="H2126">
        <v>329</v>
      </c>
      <c r="I2126">
        <v>1</v>
      </c>
      <c r="J2126" t="s">
        <v>855</v>
      </c>
      <c r="L2126" t="e">
        <f t="shared" si="42"/>
        <v>#N/A</v>
      </c>
    </row>
    <row r="2127" spans="1:12">
      <c r="A2127">
        <v>6293</v>
      </c>
      <c r="B2127" t="s">
        <v>408</v>
      </c>
      <c r="C2127">
        <v>2</v>
      </c>
      <c r="D2127">
        <v>40</v>
      </c>
      <c r="E2127">
        <v>2</v>
      </c>
      <c r="F2127">
        <v>0</v>
      </c>
      <c r="G2127">
        <v>0</v>
      </c>
      <c r="H2127">
        <v>318</v>
      </c>
      <c r="I2127">
        <v>2</v>
      </c>
      <c r="J2127" t="s">
        <v>856</v>
      </c>
      <c r="L2127" t="e">
        <f t="shared" si="42"/>
        <v>#N/A</v>
      </c>
    </row>
    <row r="2128" spans="1:12">
      <c r="A2128">
        <v>1965</v>
      </c>
      <c r="B2128" t="s">
        <v>408</v>
      </c>
      <c r="C2128">
        <v>1</v>
      </c>
      <c r="D2128">
        <v>53</v>
      </c>
      <c r="E2128">
        <v>1</v>
      </c>
      <c r="F2128">
        <v>0</v>
      </c>
      <c r="G2128">
        <v>0</v>
      </c>
      <c r="H2128">
        <v>527</v>
      </c>
      <c r="I2128">
        <v>2</v>
      </c>
      <c r="J2128" t="s">
        <v>646</v>
      </c>
      <c r="L2128" t="e">
        <f t="shared" si="42"/>
        <v>#N/A</v>
      </c>
    </row>
    <row r="2129" spans="1:12">
      <c r="A2129">
        <v>299</v>
      </c>
      <c r="B2129" t="s">
        <v>408</v>
      </c>
      <c r="C2129">
        <v>1</v>
      </c>
      <c r="D2129">
        <v>8</v>
      </c>
      <c r="E2129">
        <v>1</v>
      </c>
      <c r="F2129">
        <v>0</v>
      </c>
      <c r="G2129">
        <v>0</v>
      </c>
      <c r="H2129">
        <v>436</v>
      </c>
      <c r="I2129">
        <v>1</v>
      </c>
      <c r="J2129" t="s">
        <v>725</v>
      </c>
      <c r="L2129" t="e">
        <f t="shared" si="42"/>
        <v>#N/A</v>
      </c>
    </row>
    <row r="2130" spans="1:12">
      <c r="A2130">
        <v>293</v>
      </c>
      <c r="B2130" t="s">
        <v>408</v>
      </c>
      <c r="C2130">
        <v>1</v>
      </c>
      <c r="D2130">
        <v>6</v>
      </c>
      <c r="E2130">
        <v>1</v>
      </c>
      <c r="F2130">
        <v>0</v>
      </c>
      <c r="G2130">
        <v>0</v>
      </c>
      <c r="H2130">
        <v>436</v>
      </c>
      <c r="I2130">
        <v>1</v>
      </c>
      <c r="J2130" t="s">
        <v>725</v>
      </c>
      <c r="L2130" t="e">
        <f t="shared" si="42"/>
        <v>#N/A</v>
      </c>
    </row>
    <row r="2131" spans="1:12">
      <c r="A2131">
        <v>2314</v>
      </c>
      <c r="B2131" t="s">
        <v>408</v>
      </c>
      <c r="C2131">
        <v>1</v>
      </c>
      <c r="D2131">
        <v>4</v>
      </c>
      <c r="E2131">
        <v>12</v>
      </c>
      <c r="F2131">
        <v>0</v>
      </c>
      <c r="G2131">
        <v>0</v>
      </c>
      <c r="H2131">
        <v>515</v>
      </c>
      <c r="I2131">
        <v>3</v>
      </c>
      <c r="J2131" t="s">
        <v>976</v>
      </c>
      <c r="L2131" t="e">
        <f t="shared" si="42"/>
        <v>#N/A</v>
      </c>
    </row>
    <row r="2132" spans="1:12">
      <c r="A2132">
        <v>2806</v>
      </c>
      <c r="B2132" t="s">
        <v>408</v>
      </c>
      <c r="C2132">
        <v>3</v>
      </c>
      <c r="D2132">
        <v>127</v>
      </c>
      <c r="E2132">
        <v>0</v>
      </c>
      <c r="F2132">
        <v>5</v>
      </c>
      <c r="G2132">
        <v>0</v>
      </c>
      <c r="H2132">
        <v>523</v>
      </c>
      <c r="I2132">
        <v>1</v>
      </c>
      <c r="J2132" t="s">
        <v>428</v>
      </c>
      <c r="L2132">
        <f t="shared" si="42"/>
        <v>33</v>
      </c>
    </row>
    <row r="2133" spans="1:12">
      <c r="A2133">
        <v>5560</v>
      </c>
      <c r="B2133" t="s">
        <v>408</v>
      </c>
      <c r="C2133">
        <v>1</v>
      </c>
      <c r="D2133">
        <v>149</v>
      </c>
      <c r="E2133">
        <v>0</v>
      </c>
      <c r="F2133">
        <v>1</v>
      </c>
      <c r="G2133">
        <v>0</v>
      </c>
      <c r="H2133">
        <v>523</v>
      </c>
      <c r="I2133">
        <v>1</v>
      </c>
      <c r="J2133" t="s">
        <v>428</v>
      </c>
      <c r="L2133">
        <f t="shared" si="42"/>
        <v>33</v>
      </c>
    </row>
    <row r="2134" spans="1:12">
      <c r="A2134">
        <v>5311</v>
      </c>
      <c r="B2134" t="s">
        <v>408</v>
      </c>
      <c r="C2134">
        <v>2</v>
      </c>
      <c r="D2134">
        <v>13</v>
      </c>
      <c r="E2134">
        <v>2</v>
      </c>
      <c r="F2134">
        <v>0</v>
      </c>
      <c r="G2134">
        <v>0</v>
      </c>
      <c r="H2134">
        <v>620</v>
      </c>
      <c r="I2134">
        <v>2</v>
      </c>
      <c r="J2134" t="s">
        <v>827</v>
      </c>
      <c r="L2134">
        <f t="shared" si="42"/>
        <v>56</v>
      </c>
    </row>
    <row r="2135" spans="1:12">
      <c r="A2135">
        <v>6393</v>
      </c>
      <c r="B2135" t="s">
        <v>412</v>
      </c>
      <c r="C2135">
        <v>1</v>
      </c>
      <c r="D2135">
        <v>13</v>
      </c>
      <c r="E2135">
        <v>1</v>
      </c>
      <c r="F2135">
        <v>0</v>
      </c>
      <c r="G2135">
        <v>0</v>
      </c>
      <c r="H2135">
        <v>402</v>
      </c>
      <c r="I2135">
        <v>1</v>
      </c>
      <c r="J2135" t="s">
        <v>541</v>
      </c>
      <c r="L2135">
        <f t="shared" si="42"/>
        <v>21</v>
      </c>
    </row>
    <row r="2136" spans="1:12">
      <c r="A2136">
        <v>4478</v>
      </c>
      <c r="B2136" t="s">
        <v>408</v>
      </c>
      <c r="C2136">
        <v>1</v>
      </c>
      <c r="D2136">
        <v>2</v>
      </c>
      <c r="E2136">
        <v>1</v>
      </c>
      <c r="F2136">
        <v>0</v>
      </c>
      <c r="G2136">
        <v>0</v>
      </c>
      <c r="H2136">
        <v>110</v>
      </c>
      <c r="I2136">
        <v>1</v>
      </c>
      <c r="J2136" t="s">
        <v>929</v>
      </c>
      <c r="L2136">
        <f t="shared" si="42"/>
        <v>11</v>
      </c>
    </row>
    <row r="2137" spans="1:12">
      <c r="A2137">
        <v>642</v>
      </c>
      <c r="B2137" t="s">
        <v>408</v>
      </c>
      <c r="C2137">
        <v>1</v>
      </c>
      <c r="D2137">
        <v>27</v>
      </c>
      <c r="E2137">
        <v>2</v>
      </c>
      <c r="F2137">
        <v>0</v>
      </c>
      <c r="G2137">
        <v>0</v>
      </c>
      <c r="H2137">
        <v>438</v>
      </c>
      <c r="I2137">
        <v>1</v>
      </c>
      <c r="J2137" t="s">
        <v>703</v>
      </c>
      <c r="L2137">
        <f t="shared" si="42"/>
        <v>21</v>
      </c>
    </row>
    <row r="2138" spans="1:12">
      <c r="A2138">
        <v>1475</v>
      </c>
      <c r="B2138" t="s">
        <v>408</v>
      </c>
      <c r="C2138">
        <v>2</v>
      </c>
      <c r="D2138">
        <v>32</v>
      </c>
      <c r="E2138">
        <v>2</v>
      </c>
      <c r="F2138">
        <v>0</v>
      </c>
      <c r="G2138">
        <v>0</v>
      </c>
      <c r="H2138">
        <v>445</v>
      </c>
      <c r="I2138">
        <v>2</v>
      </c>
      <c r="J2138" t="s">
        <v>266</v>
      </c>
      <c r="L2138" t="e">
        <f t="shared" si="42"/>
        <v>#N/A</v>
      </c>
    </row>
    <row r="2139" spans="1:12">
      <c r="A2139">
        <v>150</v>
      </c>
      <c r="B2139" t="s">
        <v>408</v>
      </c>
      <c r="C2139">
        <v>1</v>
      </c>
      <c r="D2139">
        <v>13</v>
      </c>
      <c r="E2139">
        <v>2</v>
      </c>
      <c r="F2139">
        <v>0</v>
      </c>
      <c r="G2139">
        <v>0</v>
      </c>
      <c r="H2139">
        <v>435</v>
      </c>
      <c r="I2139">
        <v>1</v>
      </c>
      <c r="J2139" t="s">
        <v>850</v>
      </c>
      <c r="L2139" t="e">
        <f t="shared" si="42"/>
        <v>#N/A</v>
      </c>
    </row>
    <row r="2140" spans="1:12">
      <c r="A2140">
        <v>3147</v>
      </c>
      <c r="B2140" t="s">
        <v>408</v>
      </c>
      <c r="C2140">
        <v>2</v>
      </c>
      <c r="D2140">
        <v>7</v>
      </c>
      <c r="E2140">
        <v>2</v>
      </c>
      <c r="F2140">
        <v>0</v>
      </c>
      <c r="G2140">
        <v>0</v>
      </c>
      <c r="H2140">
        <v>651</v>
      </c>
      <c r="I2140">
        <v>2</v>
      </c>
      <c r="J2140" t="s">
        <v>814</v>
      </c>
      <c r="L2140" t="e">
        <f t="shared" si="42"/>
        <v>#N/A</v>
      </c>
    </row>
    <row r="2141" spans="1:12">
      <c r="A2141">
        <v>6052</v>
      </c>
      <c r="B2141" t="s">
        <v>408</v>
      </c>
      <c r="C2141">
        <v>1</v>
      </c>
      <c r="D2141">
        <v>2</v>
      </c>
      <c r="E2141">
        <v>13</v>
      </c>
      <c r="F2141">
        <v>0</v>
      </c>
      <c r="G2141">
        <v>0</v>
      </c>
      <c r="H2141">
        <v>231</v>
      </c>
      <c r="I2141">
        <v>7</v>
      </c>
      <c r="J2141" t="s">
        <v>686</v>
      </c>
      <c r="L2141" t="e">
        <f t="shared" si="42"/>
        <v>#N/A</v>
      </c>
    </row>
    <row r="2142" spans="1:12">
      <c r="A2142">
        <v>983</v>
      </c>
      <c r="B2142" t="s">
        <v>408</v>
      </c>
      <c r="C2142">
        <v>2</v>
      </c>
      <c r="D2142">
        <v>6</v>
      </c>
      <c r="E2142">
        <v>2</v>
      </c>
      <c r="F2142">
        <v>0</v>
      </c>
      <c r="G2142">
        <v>0</v>
      </c>
      <c r="H2142">
        <v>708</v>
      </c>
      <c r="I2142">
        <v>2</v>
      </c>
      <c r="J2142" t="s">
        <v>818</v>
      </c>
      <c r="L2142" t="e">
        <f t="shared" si="42"/>
        <v>#N/A</v>
      </c>
    </row>
    <row r="2143" spans="1:12">
      <c r="A2143">
        <v>1724</v>
      </c>
      <c r="B2143" t="s">
        <v>408</v>
      </c>
      <c r="C2143">
        <v>1</v>
      </c>
      <c r="D2143">
        <v>9</v>
      </c>
      <c r="E2143">
        <v>1</v>
      </c>
      <c r="F2143">
        <v>0</v>
      </c>
      <c r="G2143">
        <v>0</v>
      </c>
      <c r="H2143">
        <v>302</v>
      </c>
      <c r="I2143">
        <v>1</v>
      </c>
      <c r="J2143" t="s">
        <v>423</v>
      </c>
      <c r="L2143">
        <f t="shared" si="42"/>
        <v>32</v>
      </c>
    </row>
    <row r="2144" spans="1:12">
      <c r="A2144">
        <v>5803</v>
      </c>
      <c r="B2144" t="s">
        <v>408</v>
      </c>
      <c r="C2144">
        <v>2</v>
      </c>
      <c r="D2144">
        <v>5</v>
      </c>
      <c r="E2144">
        <v>50</v>
      </c>
      <c r="F2144">
        <v>0</v>
      </c>
      <c r="G2144">
        <v>0</v>
      </c>
      <c r="H2144">
        <v>488</v>
      </c>
      <c r="I2144">
        <v>11</v>
      </c>
      <c r="J2144" t="s">
        <v>904</v>
      </c>
      <c r="L2144" t="e">
        <f t="shared" si="42"/>
        <v>#N/A</v>
      </c>
    </row>
    <row r="2145" spans="1:12">
      <c r="A2145">
        <v>4229</v>
      </c>
      <c r="B2145" t="s">
        <v>408</v>
      </c>
      <c r="C2145">
        <v>2</v>
      </c>
      <c r="D2145">
        <v>9</v>
      </c>
      <c r="E2145">
        <v>0</v>
      </c>
      <c r="F2145">
        <v>2</v>
      </c>
      <c r="G2145">
        <v>0</v>
      </c>
      <c r="H2145">
        <v>108</v>
      </c>
      <c r="I2145">
        <v>1</v>
      </c>
      <c r="J2145" t="s">
        <v>783</v>
      </c>
      <c r="L2145" t="e">
        <f t="shared" si="42"/>
        <v>#N/A</v>
      </c>
    </row>
    <row r="2146" spans="1:12">
      <c r="A2146">
        <v>2065</v>
      </c>
      <c r="B2146" t="s">
        <v>408</v>
      </c>
      <c r="C2146">
        <v>1</v>
      </c>
      <c r="D2146">
        <v>34</v>
      </c>
      <c r="E2146">
        <v>14</v>
      </c>
      <c r="F2146">
        <v>0</v>
      </c>
      <c r="G2146">
        <v>0</v>
      </c>
      <c r="H2146">
        <v>571</v>
      </c>
      <c r="I2146">
        <v>5</v>
      </c>
      <c r="J2146" t="s">
        <v>784</v>
      </c>
      <c r="L2146">
        <f t="shared" si="42"/>
        <v>51</v>
      </c>
    </row>
    <row r="2147" spans="1:12">
      <c r="A2147">
        <v>3396</v>
      </c>
      <c r="B2147" t="s">
        <v>408</v>
      </c>
      <c r="C2147">
        <v>1</v>
      </c>
      <c r="D2147">
        <v>29</v>
      </c>
      <c r="E2147">
        <v>9</v>
      </c>
      <c r="F2147">
        <v>0</v>
      </c>
      <c r="G2147">
        <v>0</v>
      </c>
      <c r="H2147">
        <v>316</v>
      </c>
      <c r="I2147">
        <v>5</v>
      </c>
      <c r="J2147" t="s">
        <v>467</v>
      </c>
      <c r="L2147">
        <f t="shared" si="42"/>
        <v>51</v>
      </c>
    </row>
    <row r="2148" spans="1:12">
      <c r="A2148">
        <v>1232</v>
      </c>
      <c r="B2148" t="s">
        <v>390</v>
      </c>
      <c r="C2148">
        <v>1</v>
      </c>
      <c r="D2148">
        <v>9</v>
      </c>
      <c r="E2148">
        <v>1</v>
      </c>
      <c r="F2148">
        <v>0</v>
      </c>
      <c r="G2148">
        <v>0</v>
      </c>
      <c r="H2148">
        <v>318</v>
      </c>
      <c r="I2148">
        <v>2</v>
      </c>
      <c r="J2148" t="s">
        <v>856</v>
      </c>
      <c r="L2148" t="e">
        <f t="shared" si="42"/>
        <v>#N/A</v>
      </c>
    </row>
    <row r="2149" spans="1:12">
      <c r="A2149">
        <v>393</v>
      </c>
      <c r="B2149" t="s">
        <v>408</v>
      </c>
      <c r="C2149">
        <v>2</v>
      </c>
      <c r="D2149">
        <v>5</v>
      </c>
      <c r="E2149">
        <v>2</v>
      </c>
      <c r="F2149">
        <v>0</v>
      </c>
      <c r="G2149">
        <v>0</v>
      </c>
      <c r="H2149">
        <v>347</v>
      </c>
      <c r="I2149">
        <v>1</v>
      </c>
      <c r="J2149" t="s">
        <v>1039</v>
      </c>
      <c r="L2149" t="e">
        <f t="shared" si="42"/>
        <v>#N/A</v>
      </c>
    </row>
    <row r="2150" spans="1:12">
      <c r="A2150">
        <v>2557</v>
      </c>
      <c r="B2150" t="s">
        <v>408</v>
      </c>
      <c r="C2150">
        <v>1</v>
      </c>
      <c r="D2150">
        <v>1</v>
      </c>
      <c r="E2150">
        <v>1</v>
      </c>
      <c r="F2150">
        <v>0</v>
      </c>
      <c r="G2150">
        <v>0</v>
      </c>
      <c r="H2150">
        <v>604</v>
      </c>
      <c r="I2150">
        <v>2</v>
      </c>
      <c r="J2150" t="s">
        <v>885</v>
      </c>
      <c r="L2150" t="e">
        <f t="shared" si="42"/>
        <v>#N/A</v>
      </c>
    </row>
    <row r="2151" spans="1:12">
      <c r="A2151">
        <v>2214</v>
      </c>
      <c r="B2151" t="s">
        <v>408</v>
      </c>
      <c r="C2151">
        <v>1</v>
      </c>
      <c r="D2151">
        <v>18</v>
      </c>
      <c r="E2151">
        <v>8</v>
      </c>
      <c r="F2151">
        <v>0</v>
      </c>
      <c r="G2151">
        <v>0</v>
      </c>
      <c r="H2151">
        <v>507</v>
      </c>
      <c r="I2151">
        <v>6</v>
      </c>
      <c r="J2151" t="s">
        <v>282</v>
      </c>
      <c r="L2151">
        <f t="shared" si="42"/>
        <v>37</v>
      </c>
    </row>
    <row r="2152" spans="1:12">
      <c r="A2152">
        <v>3788</v>
      </c>
      <c r="B2152" t="s">
        <v>408</v>
      </c>
      <c r="C2152">
        <v>1</v>
      </c>
      <c r="D2152">
        <v>2</v>
      </c>
      <c r="E2152">
        <v>0</v>
      </c>
      <c r="F2152">
        <v>1</v>
      </c>
      <c r="G2152">
        <v>0</v>
      </c>
      <c r="H2152">
        <v>205</v>
      </c>
      <c r="I2152">
        <v>1</v>
      </c>
      <c r="J2152" t="s">
        <v>430</v>
      </c>
      <c r="L2152" t="e">
        <f t="shared" si="42"/>
        <v>#N/A</v>
      </c>
    </row>
    <row r="2153" spans="1:12">
      <c r="A2153">
        <v>542</v>
      </c>
      <c r="B2153" t="s">
        <v>408</v>
      </c>
      <c r="C2153">
        <v>2</v>
      </c>
      <c r="D2153">
        <v>3</v>
      </c>
      <c r="E2153">
        <v>12</v>
      </c>
      <c r="F2153">
        <v>0</v>
      </c>
      <c r="G2153">
        <v>0</v>
      </c>
      <c r="H2153">
        <v>519</v>
      </c>
      <c r="I2153">
        <v>3</v>
      </c>
      <c r="J2153" t="s">
        <v>691</v>
      </c>
      <c r="L2153" t="e">
        <f t="shared" si="42"/>
        <v>#N/A</v>
      </c>
    </row>
    <row r="2154" spans="1:12">
      <c r="A2154">
        <v>2165</v>
      </c>
      <c r="B2154" t="s">
        <v>408</v>
      </c>
      <c r="C2154">
        <v>1</v>
      </c>
      <c r="D2154">
        <v>18</v>
      </c>
      <c r="E2154">
        <v>6</v>
      </c>
      <c r="F2154">
        <v>0</v>
      </c>
      <c r="G2154">
        <v>0</v>
      </c>
      <c r="H2154">
        <v>510</v>
      </c>
      <c r="I2154">
        <v>5</v>
      </c>
      <c r="J2154" t="s">
        <v>828</v>
      </c>
      <c r="L2154" t="e">
        <f t="shared" si="42"/>
        <v>#N/A</v>
      </c>
    </row>
    <row r="2155" spans="1:12">
      <c r="A2155">
        <v>5460</v>
      </c>
      <c r="B2155" t="s">
        <v>408</v>
      </c>
      <c r="C2155">
        <v>2</v>
      </c>
      <c r="D2155">
        <v>10</v>
      </c>
      <c r="E2155">
        <v>2</v>
      </c>
      <c r="F2155">
        <v>0</v>
      </c>
      <c r="G2155">
        <v>0</v>
      </c>
      <c r="H2155">
        <v>855</v>
      </c>
      <c r="I2155">
        <v>2</v>
      </c>
      <c r="J2155" t="s">
        <v>988</v>
      </c>
      <c r="L2155" t="e">
        <f t="shared" si="42"/>
        <v>#N/A</v>
      </c>
    </row>
    <row r="2156" spans="1:12">
      <c r="A2156">
        <v>591</v>
      </c>
      <c r="B2156" t="s">
        <v>408</v>
      </c>
      <c r="C2156">
        <v>1</v>
      </c>
      <c r="D2156">
        <v>8</v>
      </c>
      <c r="E2156">
        <v>8</v>
      </c>
      <c r="F2156">
        <v>0</v>
      </c>
      <c r="G2156">
        <v>0</v>
      </c>
      <c r="H2156">
        <v>549</v>
      </c>
      <c r="I2156">
        <v>5</v>
      </c>
      <c r="J2156" t="s">
        <v>639</v>
      </c>
      <c r="L2156">
        <f t="shared" si="42"/>
        <v>34</v>
      </c>
    </row>
    <row r="2157" spans="1:12">
      <c r="A2157">
        <v>6001</v>
      </c>
      <c r="B2157" t="s">
        <v>408</v>
      </c>
      <c r="C2157">
        <v>1</v>
      </c>
      <c r="D2157">
        <v>7</v>
      </c>
      <c r="E2157">
        <v>6</v>
      </c>
      <c r="F2157">
        <v>0</v>
      </c>
      <c r="G2157">
        <v>0</v>
      </c>
      <c r="H2157">
        <v>385</v>
      </c>
      <c r="I2157">
        <v>4</v>
      </c>
      <c r="J2157" t="s">
        <v>839</v>
      </c>
      <c r="L2157" t="e">
        <f t="shared" si="42"/>
        <v>#N/A</v>
      </c>
    </row>
    <row r="2158" spans="1:12">
      <c r="A2158">
        <v>4378</v>
      </c>
      <c r="B2158" t="s">
        <v>408</v>
      </c>
      <c r="C2158">
        <v>1</v>
      </c>
      <c r="D2158">
        <v>13</v>
      </c>
      <c r="E2158">
        <v>6</v>
      </c>
      <c r="F2158">
        <v>0</v>
      </c>
      <c r="G2158">
        <v>0</v>
      </c>
      <c r="H2158">
        <v>258</v>
      </c>
      <c r="I2158">
        <v>3</v>
      </c>
      <c r="J2158" t="s">
        <v>857</v>
      </c>
      <c r="L2158" t="e">
        <f t="shared" si="42"/>
        <v>#N/A</v>
      </c>
    </row>
    <row r="2159" spans="1:12">
      <c r="A2159">
        <v>5952</v>
      </c>
      <c r="B2159" t="s">
        <v>408</v>
      </c>
      <c r="C2159">
        <v>1</v>
      </c>
      <c r="D2159">
        <v>7</v>
      </c>
      <c r="E2159">
        <v>12</v>
      </c>
      <c r="F2159">
        <v>0</v>
      </c>
      <c r="G2159">
        <v>0</v>
      </c>
      <c r="H2159">
        <v>134</v>
      </c>
      <c r="I2159">
        <v>4</v>
      </c>
      <c r="J2159" t="s">
        <v>729</v>
      </c>
      <c r="L2159" t="e">
        <f t="shared" si="42"/>
        <v>#N/A</v>
      </c>
    </row>
    <row r="2160" spans="1:12">
      <c r="A2160">
        <v>1624</v>
      </c>
      <c r="B2160" t="s">
        <v>408</v>
      </c>
      <c r="C2160">
        <v>1</v>
      </c>
      <c r="D2160">
        <v>3</v>
      </c>
      <c r="E2160">
        <v>1</v>
      </c>
      <c r="F2160">
        <v>0</v>
      </c>
      <c r="G2160">
        <v>0</v>
      </c>
      <c r="H2160">
        <v>324</v>
      </c>
      <c r="I2160">
        <v>1</v>
      </c>
      <c r="J2160" t="s">
        <v>787</v>
      </c>
      <c r="L2160" t="e">
        <f t="shared" si="42"/>
        <v>#N/A</v>
      </c>
    </row>
    <row r="2161" spans="1:12">
      <c r="A2161">
        <v>1673</v>
      </c>
      <c r="B2161" t="s">
        <v>408</v>
      </c>
      <c r="C2161">
        <v>1</v>
      </c>
      <c r="D2161">
        <v>5</v>
      </c>
      <c r="E2161">
        <v>1</v>
      </c>
      <c r="F2161">
        <v>0</v>
      </c>
      <c r="G2161">
        <v>0</v>
      </c>
      <c r="H2161">
        <v>355</v>
      </c>
      <c r="I2161">
        <v>2</v>
      </c>
      <c r="J2161" t="s">
        <v>838</v>
      </c>
      <c r="L2161" t="e">
        <f t="shared" si="42"/>
        <v>#N/A</v>
      </c>
    </row>
    <row r="2162" spans="1:12">
      <c r="A2162">
        <v>3837</v>
      </c>
      <c r="B2162" t="s">
        <v>408</v>
      </c>
      <c r="C2162">
        <v>1</v>
      </c>
      <c r="D2162">
        <v>28</v>
      </c>
      <c r="E2162">
        <v>1</v>
      </c>
      <c r="F2162">
        <v>0</v>
      </c>
      <c r="G2162">
        <v>0</v>
      </c>
      <c r="H2162">
        <v>109</v>
      </c>
      <c r="I2162">
        <v>1</v>
      </c>
      <c r="J2162" t="s">
        <v>807</v>
      </c>
      <c r="L2162">
        <f t="shared" si="42"/>
        <v>45</v>
      </c>
    </row>
    <row r="2163" spans="1:12">
      <c r="A2163">
        <v>2706</v>
      </c>
      <c r="B2163" t="s">
        <v>408</v>
      </c>
      <c r="C2163">
        <v>1</v>
      </c>
      <c r="D2163">
        <v>31</v>
      </c>
      <c r="E2163">
        <v>1</v>
      </c>
      <c r="F2163">
        <v>0</v>
      </c>
      <c r="G2163">
        <v>0</v>
      </c>
      <c r="H2163">
        <v>321</v>
      </c>
      <c r="I2163">
        <v>1</v>
      </c>
      <c r="J2163" t="s">
        <v>714</v>
      </c>
      <c r="L2163">
        <f t="shared" si="42"/>
        <v>52</v>
      </c>
    </row>
    <row r="2164" spans="1:12">
      <c r="A2164">
        <v>2755</v>
      </c>
      <c r="B2164" t="s">
        <v>408</v>
      </c>
      <c r="C2164">
        <v>1</v>
      </c>
      <c r="D2164">
        <v>15</v>
      </c>
      <c r="E2164">
        <v>1</v>
      </c>
      <c r="F2164">
        <v>0</v>
      </c>
      <c r="G2164">
        <v>0</v>
      </c>
      <c r="H2164">
        <v>327</v>
      </c>
      <c r="I2164">
        <v>1</v>
      </c>
      <c r="J2164" t="s">
        <v>688</v>
      </c>
      <c r="L2164">
        <f t="shared" si="42"/>
        <v>53</v>
      </c>
    </row>
    <row r="2165" spans="1:12">
      <c r="A2165">
        <v>4329</v>
      </c>
      <c r="B2165" t="s">
        <v>408</v>
      </c>
      <c r="C2165">
        <v>2</v>
      </c>
      <c r="D2165">
        <v>2</v>
      </c>
      <c r="E2165">
        <v>2</v>
      </c>
      <c r="F2165">
        <v>0</v>
      </c>
      <c r="G2165">
        <v>0</v>
      </c>
      <c r="H2165">
        <v>152</v>
      </c>
      <c r="I2165">
        <v>1</v>
      </c>
      <c r="J2165" t="s">
        <v>599</v>
      </c>
      <c r="L2165" t="e">
        <f t="shared" si="42"/>
        <v>#N/A</v>
      </c>
    </row>
    <row r="2166" spans="1:12">
      <c r="A2166">
        <v>1</v>
      </c>
      <c r="B2166" t="s">
        <v>408</v>
      </c>
      <c r="C2166">
        <v>1</v>
      </c>
      <c r="D2166">
        <v>9</v>
      </c>
      <c r="E2166">
        <v>1</v>
      </c>
      <c r="F2166">
        <v>0</v>
      </c>
      <c r="G2166">
        <v>0</v>
      </c>
      <c r="H2166">
        <v>411</v>
      </c>
      <c r="I2166">
        <v>2</v>
      </c>
      <c r="J2166" t="s">
        <v>869</v>
      </c>
      <c r="L2166" t="e">
        <f t="shared" si="42"/>
        <v>#N/A</v>
      </c>
    </row>
    <row r="2167" spans="1:12">
      <c r="A2167">
        <v>3296</v>
      </c>
      <c r="B2167" t="s">
        <v>408</v>
      </c>
      <c r="C2167">
        <v>2</v>
      </c>
      <c r="D2167">
        <v>89</v>
      </c>
      <c r="E2167">
        <v>2</v>
      </c>
      <c r="F2167">
        <v>0</v>
      </c>
      <c r="G2167">
        <v>0</v>
      </c>
      <c r="H2167">
        <v>321</v>
      </c>
      <c r="I2167">
        <v>2</v>
      </c>
      <c r="J2167" t="s">
        <v>714</v>
      </c>
      <c r="L2167">
        <f t="shared" si="42"/>
        <v>52</v>
      </c>
    </row>
    <row r="2168" spans="1:12">
      <c r="A2168">
        <v>5411</v>
      </c>
      <c r="B2168" t="s">
        <v>408</v>
      </c>
      <c r="C2168">
        <v>2</v>
      </c>
      <c r="D2168">
        <v>14</v>
      </c>
      <c r="E2168">
        <v>2</v>
      </c>
      <c r="F2168">
        <v>0</v>
      </c>
      <c r="G2168">
        <v>0</v>
      </c>
      <c r="H2168">
        <v>633</v>
      </c>
      <c r="I2168">
        <v>2</v>
      </c>
      <c r="J2168" t="s">
        <v>813</v>
      </c>
      <c r="L2168" t="e">
        <f t="shared" si="42"/>
        <v>#N/A</v>
      </c>
    </row>
    <row r="2169" spans="1:12">
      <c r="A2169">
        <v>50</v>
      </c>
      <c r="B2169" t="s">
        <v>408</v>
      </c>
      <c r="C2169">
        <v>1</v>
      </c>
      <c r="D2169">
        <v>19</v>
      </c>
      <c r="E2169">
        <v>1</v>
      </c>
      <c r="F2169">
        <v>0</v>
      </c>
      <c r="G2169">
        <v>0</v>
      </c>
      <c r="H2169">
        <v>440</v>
      </c>
      <c r="I2169">
        <v>1</v>
      </c>
      <c r="J2169" t="s">
        <v>812</v>
      </c>
      <c r="L2169">
        <f t="shared" si="42"/>
        <v>22</v>
      </c>
    </row>
    <row r="2170" spans="1:12">
      <c r="A2170">
        <v>1132</v>
      </c>
      <c r="B2170" t="s">
        <v>408</v>
      </c>
      <c r="C2170">
        <v>1</v>
      </c>
      <c r="D2170">
        <v>8</v>
      </c>
      <c r="E2170">
        <v>8</v>
      </c>
      <c r="F2170">
        <v>0</v>
      </c>
      <c r="G2170">
        <v>0</v>
      </c>
      <c r="H2170">
        <v>306</v>
      </c>
      <c r="I2170">
        <v>4</v>
      </c>
      <c r="J2170" t="s">
        <v>887</v>
      </c>
      <c r="L2170" t="e">
        <f t="shared" si="42"/>
        <v>#N/A</v>
      </c>
    </row>
    <row r="2171" spans="1:12">
      <c r="A2171">
        <v>1083</v>
      </c>
      <c r="B2171" t="s">
        <v>408</v>
      </c>
      <c r="C2171">
        <v>1</v>
      </c>
      <c r="D2171">
        <v>25</v>
      </c>
      <c r="E2171">
        <v>18</v>
      </c>
      <c r="F2171">
        <v>0</v>
      </c>
      <c r="G2171">
        <v>0</v>
      </c>
      <c r="H2171">
        <v>318</v>
      </c>
      <c r="I2171">
        <v>7</v>
      </c>
      <c r="J2171" t="s">
        <v>856</v>
      </c>
      <c r="L2171" t="e">
        <f t="shared" si="42"/>
        <v>#N/A</v>
      </c>
    </row>
    <row r="2172" spans="1:12">
      <c r="A2172">
        <v>2277</v>
      </c>
      <c r="B2172" t="s">
        <v>408</v>
      </c>
      <c r="C2172">
        <v>1</v>
      </c>
      <c r="D2172">
        <v>22</v>
      </c>
      <c r="E2172">
        <v>8</v>
      </c>
      <c r="F2172">
        <v>0</v>
      </c>
      <c r="G2172">
        <v>0</v>
      </c>
      <c r="H2172">
        <v>524</v>
      </c>
      <c r="I2172">
        <v>5</v>
      </c>
      <c r="J2172" t="s">
        <v>666</v>
      </c>
      <c r="L2172">
        <f t="shared" si="42"/>
        <v>41</v>
      </c>
    </row>
    <row r="2173" spans="1:12">
      <c r="A2173">
        <v>2941</v>
      </c>
      <c r="B2173" t="s">
        <v>408</v>
      </c>
      <c r="C2173">
        <v>2</v>
      </c>
      <c r="D2173">
        <v>41</v>
      </c>
      <c r="E2173">
        <v>12</v>
      </c>
      <c r="F2173">
        <v>0</v>
      </c>
      <c r="G2173">
        <v>0</v>
      </c>
      <c r="H2173">
        <v>520</v>
      </c>
      <c r="I2173">
        <v>5</v>
      </c>
      <c r="J2173" t="s">
        <v>414</v>
      </c>
      <c r="L2173">
        <f t="shared" si="42"/>
        <v>43</v>
      </c>
    </row>
    <row r="2174" spans="1:12">
      <c r="A2174">
        <v>1352</v>
      </c>
      <c r="B2174" t="s">
        <v>408</v>
      </c>
      <c r="C2174">
        <v>1</v>
      </c>
      <c r="D2174">
        <v>61</v>
      </c>
      <c r="E2174">
        <v>29</v>
      </c>
      <c r="F2174">
        <v>0</v>
      </c>
      <c r="G2174">
        <v>0</v>
      </c>
      <c r="H2174">
        <v>523</v>
      </c>
      <c r="I2174">
        <v>9</v>
      </c>
      <c r="J2174" t="s">
        <v>428</v>
      </c>
      <c r="L2174">
        <f t="shared" si="42"/>
        <v>33</v>
      </c>
    </row>
    <row r="2175" spans="1:12">
      <c r="A2175">
        <v>5597</v>
      </c>
      <c r="B2175" t="s">
        <v>408</v>
      </c>
      <c r="C2175">
        <v>1</v>
      </c>
      <c r="D2175">
        <v>46</v>
      </c>
      <c r="E2175">
        <v>10</v>
      </c>
      <c r="F2175">
        <v>0</v>
      </c>
      <c r="G2175">
        <v>0</v>
      </c>
      <c r="H2175">
        <v>321</v>
      </c>
      <c r="I2175">
        <v>6</v>
      </c>
      <c r="J2175" t="s">
        <v>714</v>
      </c>
      <c r="L2175">
        <f t="shared" si="42"/>
        <v>52</v>
      </c>
    </row>
    <row r="2176" spans="1:12">
      <c r="A2176">
        <v>3605</v>
      </c>
      <c r="B2176" t="s">
        <v>408</v>
      </c>
      <c r="C2176">
        <v>1</v>
      </c>
      <c r="D2176">
        <v>22</v>
      </c>
      <c r="E2176">
        <v>1</v>
      </c>
      <c r="F2176">
        <v>0</v>
      </c>
      <c r="G2176">
        <v>0</v>
      </c>
      <c r="H2176">
        <v>852</v>
      </c>
      <c r="I2176">
        <v>2</v>
      </c>
      <c r="J2176" t="s">
        <v>726</v>
      </c>
      <c r="L2176">
        <f t="shared" si="42"/>
        <v>56</v>
      </c>
    </row>
    <row r="2177" spans="1:12">
      <c r="A2177">
        <v>1684</v>
      </c>
      <c r="B2177" t="s">
        <v>408</v>
      </c>
      <c r="C2177">
        <v>2</v>
      </c>
      <c r="D2177">
        <v>102</v>
      </c>
      <c r="E2177">
        <v>2</v>
      </c>
      <c r="F2177">
        <v>0</v>
      </c>
      <c r="G2177">
        <v>0</v>
      </c>
      <c r="H2177">
        <v>420</v>
      </c>
      <c r="I2177">
        <v>2</v>
      </c>
      <c r="J2177" t="s">
        <v>435</v>
      </c>
      <c r="L2177">
        <f t="shared" si="42"/>
        <v>21</v>
      </c>
    </row>
    <row r="2178" spans="1:12">
      <c r="A2178">
        <v>2348</v>
      </c>
      <c r="B2178" t="s">
        <v>408</v>
      </c>
      <c r="C2178">
        <v>1</v>
      </c>
      <c r="D2178">
        <v>16</v>
      </c>
      <c r="E2178">
        <v>1</v>
      </c>
      <c r="F2178">
        <v>0</v>
      </c>
      <c r="G2178">
        <v>0</v>
      </c>
      <c r="H2178">
        <v>364</v>
      </c>
      <c r="I2178">
        <v>1</v>
      </c>
      <c r="J2178" t="s">
        <v>785</v>
      </c>
      <c r="L2178" t="e">
        <f t="shared" si="42"/>
        <v>#N/A</v>
      </c>
    </row>
    <row r="2179" spans="1:12">
      <c r="A2179">
        <v>5858</v>
      </c>
      <c r="B2179" t="s">
        <v>408</v>
      </c>
      <c r="C2179">
        <v>2</v>
      </c>
      <c r="D2179">
        <v>6</v>
      </c>
      <c r="E2179">
        <v>2</v>
      </c>
      <c r="F2179">
        <v>0</v>
      </c>
      <c r="G2179">
        <v>0</v>
      </c>
      <c r="H2179">
        <v>124</v>
      </c>
      <c r="I2179">
        <v>2</v>
      </c>
      <c r="J2179" t="s">
        <v>825</v>
      </c>
      <c r="L2179" t="e">
        <f t="shared" si="42"/>
        <v>#N/A</v>
      </c>
    </row>
    <row r="2180" spans="1:12">
      <c r="A2180">
        <v>4269</v>
      </c>
      <c r="B2180" t="s">
        <v>408</v>
      </c>
      <c r="C2180">
        <v>1</v>
      </c>
      <c r="D2180">
        <v>3</v>
      </c>
      <c r="E2180">
        <v>1</v>
      </c>
      <c r="F2180">
        <v>0</v>
      </c>
      <c r="G2180">
        <v>0</v>
      </c>
      <c r="H2180">
        <v>114</v>
      </c>
      <c r="I2180">
        <v>1</v>
      </c>
      <c r="J2180" t="s">
        <v>821</v>
      </c>
      <c r="L2180" t="e">
        <f t="shared" ref="L2180:L2243" si="43">VLOOKUP($J2180,$AA$3:$AB$127,2,FALSE)</f>
        <v>#N/A</v>
      </c>
    </row>
    <row r="2181" spans="1:12">
      <c r="A2181">
        <v>5929</v>
      </c>
      <c r="B2181" t="s">
        <v>408</v>
      </c>
      <c r="C2181">
        <v>1</v>
      </c>
      <c r="D2181">
        <v>5</v>
      </c>
      <c r="E2181">
        <v>1</v>
      </c>
      <c r="F2181">
        <v>0</v>
      </c>
      <c r="G2181">
        <v>0</v>
      </c>
      <c r="H2181">
        <v>280</v>
      </c>
      <c r="I2181">
        <v>2</v>
      </c>
      <c r="J2181" t="s">
        <v>791</v>
      </c>
      <c r="L2181" t="e">
        <f t="shared" si="43"/>
        <v>#N/A</v>
      </c>
    </row>
    <row r="2182" spans="1:12">
      <c r="A2182">
        <v>4601</v>
      </c>
      <c r="B2182" t="s">
        <v>408</v>
      </c>
      <c r="C2182">
        <v>1</v>
      </c>
      <c r="D2182">
        <v>5</v>
      </c>
      <c r="E2182">
        <v>15</v>
      </c>
      <c r="F2182">
        <v>0</v>
      </c>
      <c r="G2182">
        <v>0</v>
      </c>
      <c r="H2182">
        <v>688</v>
      </c>
      <c r="I2182">
        <v>5</v>
      </c>
      <c r="J2182" t="s">
        <v>1030</v>
      </c>
      <c r="L2182" t="e">
        <f t="shared" si="43"/>
        <v>#N/A</v>
      </c>
    </row>
    <row r="2183" spans="1:12">
      <c r="A2183">
        <v>5265</v>
      </c>
      <c r="B2183" t="s">
        <v>408</v>
      </c>
      <c r="C2183">
        <v>2</v>
      </c>
      <c r="D2183">
        <v>97</v>
      </c>
      <c r="E2183">
        <v>2</v>
      </c>
      <c r="F2183">
        <v>0</v>
      </c>
      <c r="G2183">
        <v>0</v>
      </c>
      <c r="H2183">
        <v>302</v>
      </c>
      <c r="I2183">
        <v>2</v>
      </c>
      <c r="J2183" t="s">
        <v>423</v>
      </c>
      <c r="L2183">
        <f t="shared" si="43"/>
        <v>32</v>
      </c>
    </row>
    <row r="2184" spans="1:12">
      <c r="A2184">
        <v>6190</v>
      </c>
      <c r="B2184" t="s">
        <v>412</v>
      </c>
      <c r="C2184">
        <v>1</v>
      </c>
      <c r="D2184">
        <v>6</v>
      </c>
      <c r="E2184">
        <v>1</v>
      </c>
      <c r="F2184">
        <v>0</v>
      </c>
      <c r="G2184">
        <v>0</v>
      </c>
      <c r="H2184">
        <v>247</v>
      </c>
      <c r="I2184">
        <v>2</v>
      </c>
      <c r="J2184" t="s">
        <v>961</v>
      </c>
      <c r="L2184" t="e">
        <f t="shared" si="43"/>
        <v>#N/A</v>
      </c>
    </row>
    <row r="2185" spans="1:12">
      <c r="A2185">
        <v>356</v>
      </c>
      <c r="B2185" t="s">
        <v>408</v>
      </c>
      <c r="C2185">
        <v>1</v>
      </c>
      <c r="D2185">
        <v>10</v>
      </c>
      <c r="E2185">
        <v>1</v>
      </c>
      <c r="F2185">
        <v>0</v>
      </c>
      <c r="G2185">
        <v>0</v>
      </c>
      <c r="H2185">
        <v>434</v>
      </c>
      <c r="I2185">
        <v>1</v>
      </c>
      <c r="J2185" t="s">
        <v>558</v>
      </c>
      <c r="L2185" t="e">
        <f t="shared" si="43"/>
        <v>#N/A</v>
      </c>
    </row>
    <row r="2186" spans="1:12">
      <c r="A2186">
        <v>2609</v>
      </c>
      <c r="B2186" t="s">
        <v>408</v>
      </c>
      <c r="C2186">
        <v>1</v>
      </c>
      <c r="D2186">
        <v>59</v>
      </c>
      <c r="E2186">
        <v>13</v>
      </c>
      <c r="F2186">
        <v>0</v>
      </c>
      <c r="G2186">
        <v>0</v>
      </c>
      <c r="H2186">
        <v>302</v>
      </c>
      <c r="I2186">
        <v>6</v>
      </c>
      <c r="J2186" t="s">
        <v>423</v>
      </c>
      <c r="L2186">
        <f t="shared" si="43"/>
        <v>32</v>
      </c>
    </row>
    <row r="2187" spans="1:12">
      <c r="A2187">
        <v>688</v>
      </c>
      <c r="B2187" t="s">
        <v>408</v>
      </c>
      <c r="C2187">
        <v>1</v>
      </c>
      <c r="D2187">
        <v>1</v>
      </c>
      <c r="E2187">
        <v>1</v>
      </c>
      <c r="F2187">
        <v>0</v>
      </c>
      <c r="G2187">
        <v>0</v>
      </c>
      <c r="H2187">
        <v>422</v>
      </c>
      <c r="I2187">
        <v>1</v>
      </c>
      <c r="J2187" t="s">
        <v>899</v>
      </c>
      <c r="L2187" t="e">
        <f t="shared" si="43"/>
        <v>#N/A</v>
      </c>
    </row>
    <row r="2188" spans="1:12">
      <c r="A2188">
        <v>2016</v>
      </c>
      <c r="B2188" t="s">
        <v>408</v>
      </c>
      <c r="C2188">
        <v>1</v>
      </c>
      <c r="D2188">
        <v>1</v>
      </c>
      <c r="E2188">
        <v>13</v>
      </c>
      <c r="F2188">
        <v>0</v>
      </c>
      <c r="G2188">
        <v>0</v>
      </c>
      <c r="H2188">
        <v>330</v>
      </c>
      <c r="I2188">
        <v>7</v>
      </c>
      <c r="J2188" t="s">
        <v>830</v>
      </c>
      <c r="L2188">
        <f t="shared" si="43"/>
        <v>32</v>
      </c>
    </row>
    <row r="2189" spans="1:12">
      <c r="A2189">
        <v>2680</v>
      </c>
      <c r="B2189" t="s">
        <v>408</v>
      </c>
      <c r="C2189">
        <v>3</v>
      </c>
      <c r="D2189">
        <v>40</v>
      </c>
      <c r="E2189">
        <v>8</v>
      </c>
      <c r="F2189">
        <v>2</v>
      </c>
      <c r="G2189">
        <v>0</v>
      </c>
      <c r="H2189">
        <v>321</v>
      </c>
      <c r="I2189">
        <v>5</v>
      </c>
      <c r="J2189" t="s">
        <v>714</v>
      </c>
      <c r="L2189">
        <f t="shared" si="43"/>
        <v>52</v>
      </c>
    </row>
    <row r="2190" spans="1:12">
      <c r="A2190">
        <v>3273</v>
      </c>
      <c r="B2190" t="s">
        <v>408</v>
      </c>
      <c r="C2190">
        <v>2</v>
      </c>
      <c r="D2190">
        <v>7</v>
      </c>
      <c r="E2190">
        <v>28</v>
      </c>
      <c r="F2190">
        <v>0</v>
      </c>
      <c r="G2190">
        <v>0</v>
      </c>
      <c r="H2190">
        <v>159</v>
      </c>
      <c r="I2190">
        <v>6</v>
      </c>
      <c r="J2190" t="s">
        <v>1024</v>
      </c>
      <c r="L2190" t="e">
        <f t="shared" si="43"/>
        <v>#N/A</v>
      </c>
    </row>
    <row r="2191" spans="1:12">
      <c r="A2191">
        <v>24</v>
      </c>
      <c r="B2191" t="s">
        <v>408</v>
      </c>
      <c r="C2191">
        <v>1</v>
      </c>
      <c r="D2191">
        <v>26</v>
      </c>
      <c r="E2191">
        <v>1</v>
      </c>
      <c r="F2191">
        <v>0</v>
      </c>
      <c r="G2191">
        <v>0</v>
      </c>
      <c r="H2191">
        <v>446</v>
      </c>
      <c r="I2191">
        <v>1</v>
      </c>
      <c r="J2191" t="s">
        <v>470</v>
      </c>
      <c r="L2191">
        <f t="shared" si="43"/>
        <v>22</v>
      </c>
    </row>
    <row r="2192" spans="1:12">
      <c r="A2192">
        <v>1020</v>
      </c>
      <c r="B2192" t="s">
        <v>408</v>
      </c>
      <c r="C2192">
        <v>2</v>
      </c>
      <c r="D2192">
        <v>16</v>
      </c>
      <c r="E2192">
        <v>2</v>
      </c>
      <c r="F2192">
        <v>0</v>
      </c>
      <c r="G2192">
        <v>0</v>
      </c>
      <c r="H2192">
        <v>702</v>
      </c>
      <c r="I2192">
        <v>2</v>
      </c>
      <c r="J2192" t="s">
        <v>764</v>
      </c>
      <c r="L2192">
        <f t="shared" si="43"/>
        <v>31</v>
      </c>
    </row>
    <row r="2193" spans="1:12">
      <c r="A2193">
        <v>3914</v>
      </c>
      <c r="B2193" t="s">
        <v>408</v>
      </c>
      <c r="C2193">
        <v>1</v>
      </c>
      <c r="D2193">
        <v>5</v>
      </c>
      <c r="E2193">
        <v>1</v>
      </c>
      <c r="F2193">
        <v>0</v>
      </c>
      <c r="G2193">
        <v>0</v>
      </c>
      <c r="H2193">
        <v>102</v>
      </c>
      <c r="I2193">
        <v>1</v>
      </c>
      <c r="J2193" t="s">
        <v>810</v>
      </c>
      <c r="L2193" t="e">
        <f t="shared" si="43"/>
        <v>#N/A</v>
      </c>
    </row>
    <row r="2194" spans="1:12">
      <c r="A2194">
        <v>1375</v>
      </c>
      <c r="B2194" t="s">
        <v>408</v>
      </c>
      <c r="C2194">
        <v>2</v>
      </c>
      <c r="D2194">
        <v>42</v>
      </c>
      <c r="E2194">
        <v>2</v>
      </c>
      <c r="F2194">
        <v>0</v>
      </c>
      <c r="G2194">
        <v>0</v>
      </c>
      <c r="H2194">
        <v>532</v>
      </c>
      <c r="I2194">
        <v>1</v>
      </c>
      <c r="J2194" t="s">
        <v>638</v>
      </c>
      <c r="L2194">
        <f t="shared" si="43"/>
        <v>36</v>
      </c>
    </row>
    <row r="2195" spans="1:12">
      <c r="A2195">
        <v>3035</v>
      </c>
      <c r="B2195" t="s">
        <v>408</v>
      </c>
      <c r="C2195">
        <v>1</v>
      </c>
      <c r="D2195">
        <v>5</v>
      </c>
      <c r="E2195">
        <v>6</v>
      </c>
      <c r="F2195">
        <v>0</v>
      </c>
      <c r="G2195">
        <v>0</v>
      </c>
      <c r="H2195">
        <v>583</v>
      </c>
      <c r="I2195">
        <v>4</v>
      </c>
      <c r="J2195" t="s">
        <v>1017</v>
      </c>
      <c r="L2195" t="e">
        <f t="shared" si="43"/>
        <v>#N/A</v>
      </c>
    </row>
    <row r="2196" spans="1:12">
      <c r="A2196">
        <v>2254</v>
      </c>
      <c r="B2196" t="s">
        <v>408</v>
      </c>
      <c r="C2196">
        <v>1</v>
      </c>
      <c r="D2196">
        <v>22</v>
      </c>
      <c r="E2196">
        <v>8</v>
      </c>
      <c r="F2196">
        <v>0</v>
      </c>
      <c r="G2196">
        <v>0</v>
      </c>
      <c r="H2196">
        <v>522</v>
      </c>
      <c r="I2196">
        <v>6</v>
      </c>
      <c r="J2196" t="s">
        <v>445</v>
      </c>
      <c r="L2196">
        <f t="shared" si="43"/>
        <v>37</v>
      </c>
    </row>
    <row r="2197" spans="1:12">
      <c r="A2197">
        <v>2918</v>
      </c>
      <c r="B2197" t="s">
        <v>408</v>
      </c>
      <c r="C2197">
        <v>1</v>
      </c>
      <c r="D2197">
        <v>21</v>
      </c>
      <c r="E2197">
        <v>14</v>
      </c>
      <c r="F2197">
        <v>0</v>
      </c>
      <c r="G2197">
        <v>0</v>
      </c>
      <c r="H2197">
        <v>387</v>
      </c>
      <c r="I2197">
        <v>2</v>
      </c>
      <c r="J2197" t="s">
        <v>409</v>
      </c>
      <c r="L2197">
        <f t="shared" si="43"/>
        <v>43</v>
      </c>
    </row>
    <row r="2198" spans="1:12">
      <c r="A2198">
        <v>1258</v>
      </c>
      <c r="B2198" t="s">
        <v>408</v>
      </c>
      <c r="C2198">
        <v>2</v>
      </c>
      <c r="D2198">
        <v>13</v>
      </c>
      <c r="E2198">
        <v>10</v>
      </c>
      <c r="F2198">
        <v>0</v>
      </c>
      <c r="G2198">
        <v>0</v>
      </c>
      <c r="H2198">
        <v>501</v>
      </c>
      <c r="I2198">
        <v>4</v>
      </c>
      <c r="J2198" t="s">
        <v>918</v>
      </c>
      <c r="L2198">
        <f t="shared" si="43"/>
        <v>35</v>
      </c>
    </row>
    <row r="2199" spans="1:12">
      <c r="A2199">
        <v>2371</v>
      </c>
      <c r="B2199" t="s">
        <v>408</v>
      </c>
      <c r="C2199">
        <v>1</v>
      </c>
      <c r="D2199">
        <v>18</v>
      </c>
      <c r="E2199">
        <v>1</v>
      </c>
      <c r="F2199">
        <v>0</v>
      </c>
      <c r="G2199">
        <v>0</v>
      </c>
      <c r="H2199">
        <v>356</v>
      </c>
      <c r="I2199">
        <v>1</v>
      </c>
      <c r="J2199" t="s">
        <v>848</v>
      </c>
      <c r="L2199" t="e">
        <f t="shared" si="43"/>
        <v>#N/A</v>
      </c>
    </row>
    <row r="2200" spans="1:12">
      <c r="A2200">
        <v>5906</v>
      </c>
      <c r="B2200" t="s">
        <v>408</v>
      </c>
      <c r="C2200">
        <v>1</v>
      </c>
      <c r="D2200">
        <v>6</v>
      </c>
      <c r="E2200">
        <v>1</v>
      </c>
      <c r="F2200">
        <v>0</v>
      </c>
      <c r="G2200">
        <v>0</v>
      </c>
      <c r="H2200">
        <v>284</v>
      </c>
      <c r="I2200">
        <v>2</v>
      </c>
      <c r="J2200" t="s">
        <v>826</v>
      </c>
      <c r="L2200" t="e">
        <f t="shared" si="43"/>
        <v>#N/A</v>
      </c>
    </row>
    <row r="2201" spans="1:12">
      <c r="A2201">
        <v>1590</v>
      </c>
      <c r="B2201" t="s">
        <v>408</v>
      </c>
      <c r="C2201">
        <v>2</v>
      </c>
      <c r="D2201">
        <v>5</v>
      </c>
      <c r="E2201">
        <v>2</v>
      </c>
      <c r="F2201">
        <v>0</v>
      </c>
      <c r="G2201">
        <v>0</v>
      </c>
      <c r="H2201">
        <v>403</v>
      </c>
      <c r="I2201">
        <v>1</v>
      </c>
      <c r="J2201" t="s">
        <v>956</v>
      </c>
      <c r="L2201" t="e">
        <f t="shared" si="43"/>
        <v>#N/A</v>
      </c>
    </row>
    <row r="2202" spans="1:12">
      <c r="A2202">
        <v>6238</v>
      </c>
      <c r="B2202" t="s">
        <v>408</v>
      </c>
      <c r="C2202">
        <v>1</v>
      </c>
      <c r="D2202">
        <v>33</v>
      </c>
      <c r="E2202">
        <v>27</v>
      </c>
      <c r="F2202">
        <v>0</v>
      </c>
      <c r="G2202">
        <v>0</v>
      </c>
      <c r="H2202">
        <v>671</v>
      </c>
      <c r="I2202">
        <v>9</v>
      </c>
      <c r="J2202" t="s">
        <v>661</v>
      </c>
      <c r="L2202" t="e">
        <f t="shared" si="43"/>
        <v>#N/A</v>
      </c>
    </row>
    <row r="2203" spans="1:12">
      <c r="A2203">
        <v>926</v>
      </c>
      <c r="B2203" t="s">
        <v>408</v>
      </c>
      <c r="C2203">
        <v>2</v>
      </c>
      <c r="D2203">
        <v>10</v>
      </c>
      <c r="E2203">
        <v>2</v>
      </c>
      <c r="F2203">
        <v>0</v>
      </c>
      <c r="G2203">
        <v>0</v>
      </c>
      <c r="H2203">
        <v>430</v>
      </c>
      <c r="I2203">
        <v>2</v>
      </c>
      <c r="J2203" t="s">
        <v>267</v>
      </c>
      <c r="L2203" t="e">
        <f t="shared" si="43"/>
        <v>#N/A</v>
      </c>
    </row>
    <row r="2204" spans="1:12">
      <c r="A2204">
        <v>1922</v>
      </c>
      <c r="B2204" t="s">
        <v>408</v>
      </c>
      <c r="C2204">
        <v>2</v>
      </c>
      <c r="D2204">
        <v>3</v>
      </c>
      <c r="E2204">
        <v>2</v>
      </c>
      <c r="F2204">
        <v>0</v>
      </c>
      <c r="G2204">
        <v>0</v>
      </c>
      <c r="H2204">
        <v>705</v>
      </c>
      <c r="I2204">
        <v>2</v>
      </c>
      <c r="J2204" t="s">
        <v>994</v>
      </c>
      <c r="L2204" t="e">
        <f t="shared" si="43"/>
        <v>#N/A</v>
      </c>
    </row>
    <row r="2205" spans="1:12">
      <c r="A2205">
        <v>2586</v>
      </c>
      <c r="B2205" t="s">
        <v>408</v>
      </c>
      <c r="C2205">
        <v>1</v>
      </c>
      <c r="D2205">
        <v>3</v>
      </c>
      <c r="E2205">
        <v>1</v>
      </c>
      <c r="F2205">
        <v>0</v>
      </c>
      <c r="G2205">
        <v>0</v>
      </c>
      <c r="H2205">
        <v>358</v>
      </c>
      <c r="I2205">
        <v>1</v>
      </c>
      <c r="J2205" t="s">
        <v>716</v>
      </c>
      <c r="L2205" t="e">
        <f t="shared" si="43"/>
        <v>#N/A</v>
      </c>
    </row>
    <row r="2206" spans="1:12">
      <c r="A2206">
        <v>1707</v>
      </c>
      <c r="B2206" t="s">
        <v>408</v>
      </c>
      <c r="C2206">
        <v>1</v>
      </c>
      <c r="D2206">
        <v>2</v>
      </c>
      <c r="E2206">
        <v>1</v>
      </c>
      <c r="F2206">
        <v>0</v>
      </c>
      <c r="G2206">
        <v>0</v>
      </c>
      <c r="H2206">
        <v>390</v>
      </c>
      <c r="I2206">
        <v>2</v>
      </c>
      <c r="J2206" t="s">
        <v>858</v>
      </c>
      <c r="L2206" t="e">
        <f t="shared" si="43"/>
        <v>#N/A</v>
      </c>
    </row>
    <row r="2207" spans="1:12">
      <c r="A2207">
        <v>4246</v>
      </c>
      <c r="B2207" t="s">
        <v>408</v>
      </c>
      <c r="C2207">
        <v>1</v>
      </c>
      <c r="D2207">
        <v>7</v>
      </c>
      <c r="E2207">
        <v>1</v>
      </c>
      <c r="F2207">
        <v>0</v>
      </c>
      <c r="G2207">
        <v>0</v>
      </c>
      <c r="H2207">
        <v>112</v>
      </c>
      <c r="I2207">
        <v>1</v>
      </c>
      <c r="J2207" t="s">
        <v>817</v>
      </c>
      <c r="L2207" t="e">
        <f t="shared" si="43"/>
        <v>#N/A</v>
      </c>
    </row>
    <row r="2208" spans="1:12">
      <c r="A2208">
        <v>711</v>
      </c>
      <c r="B2208" t="s">
        <v>408</v>
      </c>
      <c r="C2208">
        <v>1</v>
      </c>
      <c r="D2208">
        <v>10</v>
      </c>
      <c r="E2208">
        <v>1</v>
      </c>
      <c r="F2208">
        <v>0</v>
      </c>
      <c r="G2208">
        <v>0</v>
      </c>
      <c r="H2208">
        <v>422</v>
      </c>
      <c r="I2208">
        <v>2</v>
      </c>
      <c r="J2208" t="s">
        <v>899</v>
      </c>
      <c r="L2208" t="e">
        <f t="shared" si="43"/>
        <v>#N/A</v>
      </c>
    </row>
    <row r="2209" spans="1:12">
      <c r="A2209">
        <v>5574</v>
      </c>
      <c r="B2209" t="s">
        <v>408</v>
      </c>
      <c r="C2209">
        <v>1</v>
      </c>
      <c r="D2209">
        <v>5</v>
      </c>
      <c r="E2209">
        <v>87</v>
      </c>
      <c r="F2209">
        <v>0</v>
      </c>
      <c r="G2209">
        <v>0</v>
      </c>
      <c r="H2209">
        <v>495</v>
      </c>
      <c r="I2209">
        <v>16</v>
      </c>
      <c r="J2209" t="s">
        <v>542</v>
      </c>
      <c r="L2209" t="e">
        <f t="shared" si="43"/>
        <v>#N/A</v>
      </c>
    </row>
    <row r="2210" spans="1:12">
      <c r="A2210">
        <v>1043</v>
      </c>
      <c r="B2210" t="s">
        <v>408</v>
      </c>
      <c r="C2210">
        <v>1</v>
      </c>
      <c r="D2210">
        <v>5</v>
      </c>
      <c r="E2210">
        <v>18</v>
      </c>
      <c r="F2210">
        <v>0</v>
      </c>
      <c r="G2210">
        <v>0</v>
      </c>
      <c r="H2210">
        <v>352</v>
      </c>
      <c r="I2210">
        <v>5</v>
      </c>
      <c r="J2210" t="s">
        <v>410</v>
      </c>
      <c r="L2210" t="e">
        <f t="shared" si="43"/>
        <v>#N/A</v>
      </c>
    </row>
    <row r="2211" spans="1:12">
      <c r="A2211">
        <v>2039</v>
      </c>
      <c r="B2211" t="s">
        <v>408</v>
      </c>
      <c r="C2211">
        <v>2</v>
      </c>
      <c r="D2211">
        <v>5</v>
      </c>
      <c r="E2211">
        <v>4</v>
      </c>
      <c r="F2211">
        <v>0</v>
      </c>
      <c r="G2211">
        <v>0</v>
      </c>
      <c r="H2211">
        <v>333</v>
      </c>
      <c r="I2211">
        <v>2</v>
      </c>
      <c r="J2211" t="s">
        <v>681</v>
      </c>
      <c r="L2211">
        <f t="shared" si="43"/>
        <v>31</v>
      </c>
    </row>
    <row r="2212" spans="1:12">
      <c r="A2212">
        <v>5242</v>
      </c>
      <c r="B2212" t="s">
        <v>408</v>
      </c>
      <c r="C2212">
        <v>2</v>
      </c>
      <c r="D2212">
        <v>2</v>
      </c>
      <c r="E2212">
        <v>2</v>
      </c>
      <c r="F2212">
        <v>0</v>
      </c>
      <c r="G2212">
        <v>0</v>
      </c>
      <c r="H2212">
        <v>624</v>
      </c>
      <c r="I2212">
        <v>2</v>
      </c>
      <c r="J2212" t="s">
        <v>884</v>
      </c>
      <c r="L2212" t="e">
        <f t="shared" si="43"/>
        <v>#N/A</v>
      </c>
    </row>
    <row r="2213" spans="1:12">
      <c r="A2213">
        <v>4578</v>
      </c>
      <c r="B2213" t="s">
        <v>408</v>
      </c>
      <c r="C2213">
        <v>1</v>
      </c>
      <c r="D2213">
        <v>1</v>
      </c>
      <c r="E2213">
        <v>16</v>
      </c>
      <c r="F2213">
        <v>0</v>
      </c>
      <c r="G2213">
        <v>0</v>
      </c>
      <c r="H2213">
        <v>151</v>
      </c>
      <c r="I2213">
        <v>4</v>
      </c>
      <c r="J2213" t="s">
        <v>863</v>
      </c>
      <c r="L2213">
        <f t="shared" si="43"/>
        <v>12</v>
      </c>
    </row>
    <row r="2214" spans="1:12">
      <c r="A2214">
        <v>3250</v>
      </c>
      <c r="B2214" t="s">
        <v>408</v>
      </c>
      <c r="C2214">
        <v>1</v>
      </c>
      <c r="D2214">
        <v>8</v>
      </c>
      <c r="E2214">
        <v>32</v>
      </c>
      <c r="F2214">
        <v>0</v>
      </c>
      <c r="G2214">
        <v>0</v>
      </c>
      <c r="H2214">
        <v>396</v>
      </c>
      <c r="I2214">
        <v>9</v>
      </c>
      <c r="J2214" t="s">
        <v>678</v>
      </c>
      <c r="L2214" t="e">
        <f t="shared" si="43"/>
        <v>#N/A</v>
      </c>
    </row>
    <row r="2215" spans="1:12">
      <c r="A2215">
        <v>3367</v>
      </c>
      <c r="B2215" t="s">
        <v>408</v>
      </c>
      <c r="C2215">
        <v>1</v>
      </c>
      <c r="D2215">
        <v>85</v>
      </c>
      <c r="E2215">
        <v>24</v>
      </c>
      <c r="F2215">
        <v>0</v>
      </c>
      <c r="G2215">
        <v>0</v>
      </c>
      <c r="H2215">
        <v>321</v>
      </c>
      <c r="I2215">
        <v>8</v>
      </c>
      <c r="J2215" t="s">
        <v>714</v>
      </c>
      <c r="L2215">
        <f t="shared" si="43"/>
        <v>52</v>
      </c>
    </row>
    <row r="2216" spans="1:12">
      <c r="A2216">
        <v>3582</v>
      </c>
      <c r="B2216" t="s">
        <v>408</v>
      </c>
      <c r="C2216">
        <v>1</v>
      </c>
      <c r="D2216">
        <v>9</v>
      </c>
      <c r="E2216">
        <v>1</v>
      </c>
      <c r="F2216">
        <v>0</v>
      </c>
      <c r="G2216">
        <v>0</v>
      </c>
      <c r="H2216">
        <v>157</v>
      </c>
      <c r="I2216">
        <v>2</v>
      </c>
      <c r="J2216" t="s">
        <v>993</v>
      </c>
      <c r="L2216" t="e">
        <f t="shared" si="43"/>
        <v>#N/A</v>
      </c>
    </row>
    <row r="2217" spans="1:12">
      <c r="A2217">
        <v>47</v>
      </c>
      <c r="B2217" t="s">
        <v>408</v>
      </c>
      <c r="C2217">
        <v>2</v>
      </c>
      <c r="D2217">
        <v>25</v>
      </c>
      <c r="E2217">
        <v>2</v>
      </c>
      <c r="F2217">
        <v>0</v>
      </c>
      <c r="G2217">
        <v>0</v>
      </c>
      <c r="H2217">
        <v>440</v>
      </c>
      <c r="I2217">
        <v>1</v>
      </c>
      <c r="J2217" t="s">
        <v>812</v>
      </c>
      <c r="L2217">
        <f t="shared" si="43"/>
        <v>22</v>
      </c>
    </row>
    <row r="2218" spans="1:12">
      <c r="A2218">
        <v>379</v>
      </c>
      <c r="B2218" t="s">
        <v>408</v>
      </c>
      <c r="C2218">
        <v>1</v>
      </c>
      <c r="D2218">
        <v>9</v>
      </c>
      <c r="E2218">
        <v>1</v>
      </c>
      <c r="F2218">
        <v>0</v>
      </c>
      <c r="G2218">
        <v>0</v>
      </c>
      <c r="H2218">
        <v>523</v>
      </c>
      <c r="I2218">
        <v>1</v>
      </c>
      <c r="J2218" t="s">
        <v>428</v>
      </c>
      <c r="L2218">
        <f t="shared" si="43"/>
        <v>33</v>
      </c>
    </row>
    <row r="2219" spans="1:12">
      <c r="A2219">
        <v>2703</v>
      </c>
      <c r="B2219" t="s">
        <v>408</v>
      </c>
      <c r="C2219">
        <v>1</v>
      </c>
      <c r="D2219">
        <v>27</v>
      </c>
      <c r="E2219">
        <v>1</v>
      </c>
      <c r="F2219">
        <v>0</v>
      </c>
      <c r="G2219">
        <v>0</v>
      </c>
      <c r="H2219">
        <v>321</v>
      </c>
      <c r="I2219">
        <v>1</v>
      </c>
      <c r="J2219" t="s">
        <v>714</v>
      </c>
      <c r="L2219">
        <f t="shared" si="43"/>
        <v>52</v>
      </c>
    </row>
    <row r="2220" spans="1:12">
      <c r="A2220">
        <v>3722</v>
      </c>
      <c r="B2220" t="s">
        <v>408</v>
      </c>
      <c r="C2220">
        <v>1</v>
      </c>
      <c r="D2220">
        <v>18</v>
      </c>
      <c r="E2220">
        <v>1</v>
      </c>
      <c r="F2220">
        <v>0</v>
      </c>
      <c r="G2220">
        <v>0</v>
      </c>
      <c r="H2220">
        <v>105</v>
      </c>
      <c r="I2220">
        <v>1</v>
      </c>
      <c r="J2220" t="s">
        <v>866</v>
      </c>
      <c r="L2220">
        <f t="shared" si="43"/>
        <v>45</v>
      </c>
    </row>
    <row r="2221" spans="1:12">
      <c r="A2221">
        <v>3891</v>
      </c>
      <c r="B2221" t="s">
        <v>408</v>
      </c>
      <c r="C2221">
        <v>1</v>
      </c>
      <c r="D2221">
        <v>6</v>
      </c>
      <c r="E2221">
        <v>1</v>
      </c>
      <c r="F2221">
        <v>0</v>
      </c>
      <c r="G2221">
        <v>0</v>
      </c>
      <c r="H2221">
        <v>123</v>
      </c>
      <c r="I2221">
        <v>1</v>
      </c>
      <c r="J2221" t="s">
        <v>923</v>
      </c>
      <c r="L2221" t="e">
        <f t="shared" si="43"/>
        <v>#N/A</v>
      </c>
    </row>
    <row r="2222" spans="1:12">
      <c r="A2222">
        <v>2231</v>
      </c>
      <c r="B2222" t="s">
        <v>408</v>
      </c>
      <c r="C2222">
        <v>1</v>
      </c>
      <c r="D2222">
        <v>17</v>
      </c>
      <c r="E2222">
        <v>12</v>
      </c>
      <c r="F2222">
        <v>0</v>
      </c>
      <c r="G2222">
        <v>0</v>
      </c>
      <c r="H2222">
        <v>502</v>
      </c>
      <c r="I2222">
        <v>6</v>
      </c>
      <c r="J2222" t="s">
        <v>682</v>
      </c>
      <c r="L2222" t="e">
        <f t="shared" si="43"/>
        <v>#N/A</v>
      </c>
    </row>
    <row r="2223" spans="1:12">
      <c r="A2223">
        <v>571</v>
      </c>
      <c r="B2223" t="s">
        <v>408</v>
      </c>
      <c r="C2223">
        <v>1</v>
      </c>
      <c r="D2223">
        <v>15</v>
      </c>
      <c r="E2223">
        <v>17</v>
      </c>
      <c r="F2223">
        <v>0</v>
      </c>
      <c r="G2223">
        <v>0</v>
      </c>
      <c r="H2223">
        <v>544</v>
      </c>
      <c r="I2223">
        <v>6</v>
      </c>
      <c r="J2223" t="s">
        <v>868</v>
      </c>
      <c r="L2223" t="e">
        <f t="shared" si="43"/>
        <v>#N/A</v>
      </c>
    </row>
    <row r="2224" spans="1:12">
      <c r="A2224">
        <v>1398</v>
      </c>
      <c r="B2224" t="s">
        <v>408</v>
      </c>
      <c r="C2224">
        <v>1</v>
      </c>
      <c r="D2224">
        <v>14</v>
      </c>
      <c r="E2224">
        <v>1</v>
      </c>
      <c r="F2224">
        <v>0</v>
      </c>
      <c r="G2224">
        <v>0</v>
      </c>
      <c r="H2224">
        <v>505</v>
      </c>
      <c r="I2224">
        <v>1</v>
      </c>
      <c r="J2224" t="s">
        <v>840</v>
      </c>
      <c r="L2224">
        <f t="shared" si="43"/>
        <v>37</v>
      </c>
    </row>
    <row r="2225" spans="1:12">
      <c r="A2225">
        <v>2062</v>
      </c>
      <c r="B2225" t="s">
        <v>408</v>
      </c>
      <c r="C2225">
        <v>1</v>
      </c>
      <c r="D2225">
        <v>87</v>
      </c>
      <c r="E2225">
        <v>14</v>
      </c>
      <c r="F2225">
        <v>5</v>
      </c>
      <c r="G2225">
        <v>0</v>
      </c>
      <c r="H2225">
        <v>523</v>
      </c>
      <c r="I2225">
        <v>5</v>
      </c>
      <c r="J2225" t="s">
        <v>428</v>
      </c>
      <c r="L2225">
        <f t="shared" si="43"/>
        <v>33</v>
      </c>
    </row>
    <row r="2226" spans="1:12">
      <c r="A2226">
        <v>6476</v>
      </c>
      <c r="B2226" t="s">
        <v>412</v>
      </c>
      <c r="C2226">
        <v>1</v>
      </c>
      <c r="D2226">
        <v>8</v>
      </c>
      <c r="E2226">
        <v>1</v>
      </c>
      <c r="F2226">
        <v>0</v>
      </c>
      <c r="G2226">
        <v>0</v>
      </c>
      <c r="H2226">
        <v>125</v>
      </c>
      <c r="I2226">
        <v>2</v>
      </c>
      <c r="J2226" t="s">
        <v>870</v>
      </c>
      <c r="L2226" t="e">
        <f t="shared" si="43"/>
        <v>#N/A</v>
      </c>
    </row>
    <row r="2227" spans="1:12">
      <c r="A2227">
        <v>1730</v>
      </c>
      <c r="B2227" t="s">
        <v>408</v>
      </c>
      <c r="C2227">
        <v>1</v>
      </c>
      <c r="D2227">
        <v>8</v>
      </c>
      <c r="E2227">
        <v>2</v>
      </c>
      <c r="F2227">
        <v>0</v>
      </c>
      <c r="G2227">
        <v>0</v>
      </c>
      <c r="H2227">
        <v>302</v>
      </c>
      <c r="I2227">
        <v>2</v>
      </c>
      <c r="J2227" t="s">
        <v>423</v>
      </c>
      <c r="L2227">
        <f t="shared" si="43"/>
        <v>32</v>
      </c>
    </row>
    <row r="2228" spans="1:12">
      <c r="A2228">
        <v>1567</v>
      </c>
      <c r="B2228" t="s">
        <v>408</v>
      </c>
      <c r="C2228">
        <v>2</v>
      </c>
      <c r="D2228">
        <v>7</v>
      </c>
      <c r="E2228">
        <v>2</v>
      </c>
      <c r="F2228">
        <v>0</v>
      </c>
      <c r="G2228">
        <v>0</v>
      </c>
      <c r="H2228">
        <v>402</v>
      </c>
      <c r="I2228">
        <v>1</v>
      </c>
      <c r="J2228" t="s">
        <v>541</v>
      </c>
      <c r="L2228">
        <f t="shared" si="43"/>
        <v>21</v>
      </c>
    </row>
    <row r="2229" spans="1:12">
      <c r="A2229">
        <v>239</v>
      </c>
      <c r="B2229" t="s">
        <v>408</v>
      </c>
      <c r="C2229">
        <v>1</v>
      </c>
      <c r="D2229">
        <v>53</v>
      </c>
      <c r="E2229">
        <v>1</v>
      </c>
      <c r="F2229">
        <v>0</v>
      </c>
      <c r="G2229">
        <v>0</v>
      </c>
      <c r="H2229">
        <v>442</v>
      </c>
      <c r="I2229">
        <v>1</v>
      </c>
      <c r="J2229" t="s">
        <v>579</v>
      </c>
      <c r="L2229">
        <f t="shared" si="43"/>
        <v>21</v>
      </c>
    </row>
    <row r="2230" spans="1:12">
      <c r="A2230">
        <v>734</v>
      </c>
      <c r="B2230" t="s">
        <v>408</v>
      </c>
      <c r="C2230">
        <v>2</v>
      </c>
      <c r="D2230">
        <v>16</v>
      </c>
      <c r="E2230">
        <v>2</v>
      </c>
      <c r="F2230">
        <v>0</v>
      </c>
      <c r="G2230">
        <v>0</v>
      </c>
      <c r="H2230">
        <v>438</v>
      </c>
      <c r="I2230">
        <v>1</v>
      </c>
      <c r="J2230" t="s">
        <v>703</v>
      </c>
      <c r="L2230">
        <f t="shared" si="43"/>
        <v>21</v>
      </c>
    </row>
    <row r="2231" spans="1:12">
      <c r="A2231">
        <v>4484</v>
      </c>
      <c r="B2231" t="s">
        <v>408</v>
      </c>
      <c r="C2231">
        <v>1</v>
      </c>
      <c r="D2231">
        <v>8</v>
      </c>
      <c r="E2231">
        <v>1</v>
      </c>
      <c r="F2231">
        <v>0</v>
      </c>
      <c r="G2231">
        <v>0</v>
      </c>
      <c r="H2231">
        <v>127</v>
      </c>
      <c r="I2231">
        <v>1</v>
      </c>
      <c r="J2231" t="s">
        <v>752</v>
      </c>
      <c r="L2231">
        <f t="shared" si="43"/>
        <v>11</v>
      </c>
    </row>
    <row r="2232" spans="1:12">
      <c r="A2232">
        <v>141</v>
      </c>
      <c r="B2232" t="s">
        <v>408</v>
      </c>
      <c r="C2232">
        <v>1</v>
      </c>
      <c r="D2232">
        <v>6</v>
      </c>
      <c r="E2232">
        <v>2</v>
      </c>
      <c r="F2232">
        <v>0</v>
      </c>
      <c r="G2232">
        <v>0</v>
      </c>
      <c r="H2232">
        <v>407</v>
      </c>
      <c r="I2232">
        <v>2</v>
      </c>
      <c r="J2232" t="s">
        <v>891</v>
      </c>
      <c r="L2232" t="e">
        <f t="shared" si="43"/>
        <v>#N/A</v>
      </c>
    </row>
    <row r="2233" spans="1:12">
      <c r="A2233">
        <v>1066</v>
      </c>
      <c r="B2233" t="s">
        <v>408</v>
      </c>
      <c r="C2233">
        <v>2</v>
      </c>
      <c r="D2233">
        <v>9</v>
      </c>
      <c r="E2233">
        <v>2</v>
      </c>
      <c r="F2233">
        <v>0</v>
      </c>
      <c r="G2233">
        <v>0</v>
      </c>
      <c r="H2233">
        <v>702</v>
      </c>
      <c r="I2233">
        <v>2</v>
      </c>
      <c r="J2233" t="s">
        <v>764</v>
      </c>
      <c r="L2233">
        <f t="shared" si="43"/>
        <v>31</v>
      </c>
    </row>
    <row r="2234" spans="1:12">
      <c r="A2234">
        <v>3058</v>
      </c>
      <c r="B2234" t="s">
        <v>408</v>
      </c>
      <c r="C2234">
        <v>1</v>
      </c>
      <c r="D2234">
        <v>44</v>
      </c>
      <c r="E2234">
        <v>7</v>
      </c>
      <c r="F2234">
        <v>0</v>
      </c>
      <c r="G2234">
        <v>0</v>
      </c>
      <c r="H2234">
        <v>263</v>
      </c>
      <c r="I2234">
        <v>5</v>
      </c>
      <c r="J2234" t="s">
        <v>985</v>
      </c>
      <c r="L2234" t="e">
        <f t="shared" si="43"/>
        <v>#N/A</v>
      </c>
    </row>
    <row r="2235" spans="1:12">
      <c r="A2235">
        <v>4054</v>
      </c>
      <c r="B2235" t="s">
        <v>408</v>
      </c>
      <c r="C2235">
        <v>2</v>
      </c>
      <c r="D2235">
        <v>7</v>
      </c>
      <c r="E2235">
        <v>2</v>
      </c>
      <c r="F2235">
        <v>0</v>
      </c>
      <c r="G2235">
        <v>0</v>
      </c>
      <c r="H2235">
        <v>259</v>
      </c>
      <c r="I2235">
        <v>2</v>
      </c>
      <c r="J2235" t="s">
        <v>926</v>
      </c>
      <c r="L2235" t="e">
        <f t="shared" si="43"/>
        <v>#N/A</v>
      </c>
    </row>
    <row r="2236" spans="1:12">
      <c r="A2236">
        <v>5812</v>
      </c>
      <c r="B2236" t="s">
        <v>412</v>
      </c>
      <c r="C2236">
        <v>2</v>
      </c>
      <c r="D2236">
        <v>1</v>
      </c>
      <c r="E2236">
        <v>2</v>
      </c>
      <c r="F2236">
        <v>0</v>
      </c>
      <c r="G2236">
        <v>0</v>
      </c>
      <c r="H2236">
        <v>119</v>
      </c>
      <c r="I2236">
        <v>2</v>
      </c>
      <c r="J2236" t="s">
        <v>900</v>
      </c>
      <c r="L2236" t="e">
        <f t="shared" si="43"/>
        <v>#N/A</v>
      </c>
    </row>
    <row r="2237" spans="1:12">
      <c r="A2237">
        <v>4223</v>
      </c>
      <c r="B2237" t="s">
        <v>408</v>
      </c>
      <c r="C2237">
        <v>1</v>
      </c>
      <c r="D2237">
        <v>8</v>
      </c>
      <c r="E2237">
        <v>1</v>
      </c>
      <c r="F2237">
        <v>0</v>
      </c>
      <c r="G2237">
        <v>0</v>
      </c>
      <c r="H2237">
        <v>107</v>
      </c>
      <c r="I2237">
        <v>1</v>
      </c>
      <c r="J2237" t="s">
        <v>556</v>
      </c>
      <c r="L2237">
        <f t="shared" si="43"/>
        <v>11</v>
      </c>
    </row>
    <row r="2238" spans="1:12">
      <c r="A2238">
        <v>4386</v>
      </c>
      <c r="B2238" t="s">
        <v>408</v>
      </c>
      <c r="C2238">
        <v>1</v>
      </c>
      <c r="D2238">
        <v>21</v>
      </c>
      <c r="E2238">
        <v>2</v>
      </c>
      <c r="F2238">
        <v>0</v>
      </c>
      <c r="G2238">
        <v>0</v>
      </c>
      <c r="H2238">
        <v>257</v>
      </c>
      <c r="I2238">
        <v>1</v>
      </c>
      <c r="J2238" t="s">
        <v>922</v>
      </c>
      <c r="L2238" t="e">
        <f t="shared" si="43"/>
        <v>#N/A</v>
      </c>
    </row>
    <row r="2239" spans="1:12">
      <c r="A2239">
        <v>2726</v>
      </c>
      <c r="B2239" t="s">
        <v>408</v>
      </c>
      <c r="C2239">
        <v>1</v>
      </c>
      <c r="D2239">
        <v>4</v>
      </c>
      <c r="E2239">
        <v>4</v>
      </c>
      <c r="F2239">
        <v>0</v>
      </c>
      <c r="G2239">
        <v>0</v>
      </c>
      <c r="H2239">
        <v>312</v>
      </c>
      <c r="I2239">
        <v>2</v>
      </c>
      <c r="J2239" t="s">
        <v>518</v>
      </c>
      <c r="L2239" t="e">
        <f t="shared" si="43"/>
        <v>#N/A</v>
      </c>
    </row>
    <row r="2240" spans="1:12">
      <c r="A2240">
        <v>5219</v>
      </c>
      <c r="B2240" t="s">
        <v>408</v>
      </c>
      <c r="C2240">
        <v>2</v>
      </c>
      <c r="D2240">
        <v>1</v>
      </c>
      <c r="E2240">
        <v>2</v>
      </c>
      <c r="F2240">
        <v>0</v>
      </c>
      <c r="G2240">
        <v>0</v>
      </c>
      <c r="H2240">
        <v>623</v>
      </c>
      <c r="I2240">
        <v>2</v>
      </c>
      <c r="J2240" t="s">
        <v>921</v>
      </c>
      <c r="L2240" t="e">
        <f t="shared" si="43"/>
        <v>#N/A</v>
      </c>
    </row>
    <row r="2241" spans="1:12">
      <c r="A2241">
        <v>4555</v>
      </c>
      <c r="B2241" t="s">
        <v>408</v>
      </c>
      <c r="C2241">
        <v>3</v>
      </c>
      <c r="D2241">
        <v>3</v>
      </c>
      <c r="E2241">
        <v>18</v>
      </c>
      <c r="F2241">
        <v>0</v>
      </c>
      <c r="G2241">
        <v>0</v>
      </c>
      <c r="H2241">
        <v>135</v>
      </c>
      <c r="I2241">
        <v>3</v>
      </c>
      <c r="J2241" t="s">
        <v>663</v>
      </c>
      <c r="L2241" t="e">
        <f t="shared" si="43"/>
        <v>#N/A</v>
      </c>
    </row>
    <row r="2242" spans="1:12">
      <c r="A2242">
        <v>4816</v>
      </c>
      <c r="B2242" t="s">
        <v>408</v>
      </c>
      <c r="C2242">
        <v>2</v>
      </c>
      <c r="D2242">
        <v>2</v>
      </c>
      <c r="E2242">
        <v>24</v>
      </c>
      <c r="F2242">
        <v>0</v>
      </c>
      <c r="G2242">
        <v>0</v>
      </c>
      <c r="H2242">
        <v>454</v>
      </c>
      <c r="I2242">
        <v>6</v>
      </c>
      <c r="J2242" t="s">
        <v>660</v>
      </c>
      <c r="L2242" t="e">
        <f t="shared" si="43"/>
        <v>#N/A</v>
      </c>
    </row>
    <row r="2243" spans="1:12">
      <c r="A2243">
        <v>903</v>
      </c>
      <c r="B2243" t="s">
        <v>408</v>
      </c>
      <c r="C2243">
        <v>1</v>
      </c>
      <c r="D2243">
        <v>7</v>
      </c>
      <c r="E2243">
        <v>12</v>
      </c>
      <c r="F2243">
        <v>0</v>
      </c>
      <c r="G2243">
        <v>0</v>
      </c>
      <c r="H2243">
        <v>475</v>
      </c>
      <c r="I2243">
        <v>5</v>
      </c>
      <c r="J2243" t="s">
        <v>939</v>
      </c>
      <c r="L2243" t="e">
        <f t="shared" si="43"/>
        <v>#N/A</v>
      </c>
    </row>
    <row r="2244" spans="1:12">
      <c r="A2244">
        <v>4887</v>
      </c>
      <c r="B2244" t="s">
        <v>408</v>
      </c>
      <c r="C2244">
        <v>3</v>
      </c>
      <c r="D2244">
        <v>4</v>
      </c>
      <c r="E2244">
        <v>3</v>
      </c>
      <c r="F2244">
        <v>0</v>
      </c>
      <c r="G2244">
        <v>0</v>
      </c>
      <c r="H2244">
        <v>423</v>
      </c>
      <c r="I2244">
        <v>2</v>
      </c>
      <c r="J2244" t="s">
        <v>650</v>
      </c>
      <c r="L2244" t="e">
        <f t="shared" ref="L2244:L2307" si="44">VLOOKUP($J2244,$AA$3:$AB$127,2,FALSE)</f>
        <v>#N/A</v>
      </c>
    </row>
    <row r="2245" spans="1:12">
      <c r="A2245">
        <v>5480</v>
      </c>
      <c r="B2245" t="s">
        <v>408</v>
      </c>
      <c r="C2245">
        <v>2</v>
      </c>
      <c r="D2245">
        <v>42</v>
      </c>
      <c r="E2245">
        <v>2</v>
      </c>
      <c r="F2245">
        <v>0</v>
      </c>
      <c r="G2245">
        <v>0</v>
      </c>
      <c r="H2245">
        <v>852</v>
      </c>
      <c r="I2245">
        <v>2</v>
      </c>
      <c r="J2245" t="s">
        <v>726</v>
      </c>
      <c r="L2245">
        <f t="shared" si="44"/>
        <v>56</v>
      </c>
    </row>
    <row r="2246" spans="1:12">
      <c r="A2246">
        <v>3559</v>
      </c>
      <c r="B2246" t="s">
        <v>408</v>
      </c>
      <c r="C2246">
        <v>1</v>
      </c>
      <c r="D2246">
        <v>57</v>
      </c>
      <c r="E2246">
        <v>1</v>
      </c>
      <c r="F2246">
        <v>0</v>
      </c>
      <c r="G2246">
        <v>0</v>
      </c>
      <c r="H2246">
        <v>852</v>
      </c>
      <c r="I2246">
        <v>2</v>
      </c>
      <c r="J2246" t="s">
        <v>726</v>
      </c>
      <c r="L2246">
        <f t="shared" si="44"/>
        <v>56</v>
      </c>
    </row>
    <row r="2247" spans="1:12">
      <c r="A2247">
        <v>6144</v>
      </c>
      <c r="B2247" t="s">
        <v>408</v>
      </c>
      <c r="C2247">
        <v>1</v>
      </c>
      <c r="D2247">
        <v>6</v>
      </c>
      <c r="E2247">
        <v>1</v>
      </c>
      <c r="F2247">
        <v>0</v>
      </c>
      <c r="G2247">
        <v>0</v>
      </c>
      <c r="H2247">
        <v>249</v>
      </c>
      <c r="I2247">
        <v>2</v>
      </c>
      <c r="J2247" t="s">
        <v>853</v>
      </c>
      <c r="L2247" t="e">
        <f t="shared" si="44"/>
        <v>#N/A</v>
      </c>
    </row>
    <row r="2248" spans="1:12">
      <c r="A2248">
        <v>1899</v>
      </c>
      <c r="B2248" t="s">
        <v>408</v>
      </c>
      <c r="C2248">
        <v>2</v>
      </c>
      <c r="D2248">
        <v>4</v>
      </c>
      <c r="E2248">
        <v>2</v>
      </c>
      <c r="F2248">
        <v>0</v>
      </c>
      <c r="G2248">
        <v>0</v>
      </c>
      <c r="H2248">
        <v>704</v>
      </c>
      <c r="I2248">
        <v>2</v>
      </c>
      <c r="J2248" t="s">
        <v>1043</v>
      </c>
      <c r="L2248" t="e">
        <f t="shared" si="44"/>
        <v>#N/A</v>
      </c>
    </row>
    <row r="2249" spans="1:12">
      <c r="A2249">
        <v>2394</v>
      </c>
      <c r="B2249" t="s">
        <v>408</v>
      </c>
      <c r="C2249">
        <v>1</v>
      </c>
      <c r="D2249">
        <v>11</v>
      </c>
      <c r="E2249">
        <v>1</v>
      </c>
      <c r="F2249">
        <v>0</v>
      </c>
      <c r="G2249">
        <v>0</v>
      </c>
      <c r="H2249">
        <v>373</v>
      </c>
      <c r="I2249">
        <v>1</v>
      </c>
      <c r="J2249" t="s">
        <v>728</v>
      </c>
      <c r="L2249" t="e">
        <f t="shared" si="44"/>
        <v>#N/A</v>
      </c>
    </row>
    <row r="2250" spans="1:12">
      <c r="A2250">
        <v>2563</v>
      </c>
      <c r="B2250" t="s">
        <v>408</v>
      </c>
      <c r="C2250">
        <v>2</v>
      </c>
      <c r="D2250">
        <v>1</v>
      </c>
      <c r="E2250">
        <v>2</v>
      </c>
      <c r="F2250">
        <v>0</v>
      </c>
      <c r="G2250">
        <v>0</v>
      </c>
      <c r="H2250">
        <v>605</v>
      </c>
      <c r="I2250">
        <v>2</v>
      </c>
      <c r="J2250" t="s">
        <v>989</v>
      </c>
      <c r="L2250" t="e">
        <f t="shared" si="44"/>
        <v>#N/A</v>
      </c>
    </row>
    <row r="2251" spans="1:12">
      <c r="A2251">
        <v>2895</v>
      </c>
      <c r="B2251" t="s">
        <v>408</v>
      </c>
      <c r="C2251">
        <v>1</v>
      </c>
      <c r="D2251">
        <v>56</v>
      </c>
      <c r="E2251">
        <v>0</v>
      </c>
      <c r="F2251">
        <v>0</v>
      </c>
      <c r="G2251">
        <v>0</v>
      </c>
      <c r="H2251">
        <v>534</v>
      </c>
      <c r="I2251">
        <v>5</v>
      </c>
      <c r="J2251" t="s">
        <v>662</v>
      </c>
      <c r="L2251">
        <f t="shared" si="44"/>
        <v>52</v>
      </c>
    </row>
    <row r="2252" spans="1:12">
      <c r="A2252">
        <v>3390</v>
      </c>
      <c r="B2252" t="s">
        <v>408</v>
      </c>
      <c r="C2252">
        <v>1</v>
      </c>
      <c r="D2252">
        <v>6</v>
      </c>
      <c r="E2252">
        <v>2</v>
      </c>
      <c r="F2252">
        <v>0</v>
      </c>
      <c r="G2252">
        <v>0</v>
      </c>
      <c r="H2252">
        <v>145</v>
      </c>
      <c r="I2252">
        <v>1</v>
      </c>
      <c r="J2252" t="s">
        <v>859</v>
      </c>
      <c r="L2252" t="e">
        <f t="shared" si="44"/>
        <v>#N/A</v>
      </c>
    </row>
    <row r="2253" spans="1:12">
      <c r="A2253">
        <v>70</v>
      </c>
      <c r="B2253" t="s">
        <v>408</v>
      </c>
      <c r="C2253">
        <v>1</v>
      </c>
      <c r="D2253">
        <v>28</v>
      </c>
      <c r="E2253">
        <v>1</v>
      </c>
      <c r="F2253">
        <v>0</v>
      </c>
      <c r="G2253">
        <v>0</v>
      </c>
      <c r="H2253">
        <v>425</v>
      </c>
      <c r="I2253">
        <v>2</v>
      </c>
      <c r="J2253" t="s">
        <v>769</v>
      </c>
      <c r="L2253" t="e">
        <f t="shared" si="44"/>
        <v>#N/A</v>
      </c>
    </row>
    <row r="2254" spans="1:12">
      <c r="A2254">
        <v>402</v>
      </c>
      <c r="B2254" t="s">
        <v>408</v>
      </c>
      <c r="C2254">
        <v>1</v>
      </c>
      <c r="D2254">
        <v>7</v>
      </c>
      <c r="E2254">
        <v>1</v>
      </c>
      <c r="F2254">
        <v>0</v>
      </c>
      <c r="G2254">
        <v>0</v>
      </c>
      <c r="H2254">
        <v>313</v>
      </c>
      <c r="I2254">
        <v>2</v>
      </c>
      <c r="J2254" t="s">
        <v>407</v>
      </c>
      <c r="L2254">
        <f t="shared" si="44"/>
        <v>33</v>
      </c>
    </row>
    <row r="2255" spans="1:12">
      <c r="A2255">
        <v>1235</v>
      </c>
      <c r="B2255" t="s">
        <v>408</v>
      </c>
      <c r="C2255">
        <v>1</v>
      </c>
      <c r="D2255">
        <v>24</v>
      </c>
      <c r="E2255">
        <v>7</v>
      </c>
      <c r="F2255">
        <v>0</v>
      </c>
      <c r="G2255">
        <v>0</v>
      </c>
      <c r="H2255">
        <v>318</v>
      </c>
      <c r="I2255">
        <v>7</v>
      </c>
      <c r="J2255" t="s">
        <v>856</v>
      </c>
      <c r="L2255" t="e">
        <f t="shared" si="44"/>
        <v>#N/A</v>
      </c>
    </row>
    <row r="2256" spans="1:12">
      <c r="A2256">
        <v>3227</v>
      </c>
      <c r="B2256" t="s">
        <v>408</v>
      </c>
      <c r="C2256">
        <v>1</v>
      </c>
      <c r="D2256">
        <v>16</v>
      </c>
      <c r="E2256">
        <v>1</v>
      </c>
      <c r="F2256">
        <v>0</v>
      </c>
      <c r="G2256">
        <v>0</v>
      </c>
      <c r="H2256">
        <v>350</v>
      </c>
      <c r="I2256">
        <v>2</v>
      </c>
      <c r="J2256" t="s">
        <v>713</v>
      </c>
      <c r="L2256" t="e">
        <f t="shared" si="44"/>
        <v>#N/A</v>
      </c>
    </row>
    <row r="2257" spans="1:12">
      <c r="A2257">
        <v>3868</v>
      </c>
      <c r="B2257" t="s">
        <v>408</v>
      </c>
      <c r="C2257">
        <v>1</v>
      </c>
      <c r="D2257">
        <v>4</v>
      </c>
      <c r="E2257">
        <v>1</v>
      </c>
      <c r="F2257">
        <v>0</v>
      </c>
      <c r="G2257">
        <v>0</v>
      </c>
      <c r="H2257">
        <v>103</v>
      </c>
      <c r="I2257">
        <v>1</v>
      </c>
      <c r="J2257" t="s">
        <v>811</v>
      </c>
      <c r="L2257" t="e">
        <f t="shared" si="44"/>
        <v>#N/A</v>
      </c>
    </row>
    <row r="2258" spans="1:12">
      <c r="A2258">
        <v>2208</v>
      </c>
      <c r="B2258" t="s">
        <v>408</v>
      </c>
      <c r="C2258">
        <v>1</v>
      </c>
      <c r="D2258">
        <v>46</v>
      </c>
      <c r="E2258">
        <v>12</v>
      </c>
      <c r="F2258">
        <v>0</v>
      </c>
      <c r="G2258">
        <v>0</v>
      </c>
      <c r="H2258">
        <v>507</v>
      </c>
      <c r="I2258">
        <v>7</v>
      </c>
      <c r="J2258" t="s">
        <v>282</v>
      </c>
      <c r="L2258">
        <f t="shared" si="44"/>
        <v>37</v>
      </c>
    </row>
    <row r="2259" spans="1:12">
      <c r="A2259">
        <v>5073</v>
      </c>
      <c r="B2259" t="s">
        <v>408</v>
      </c>
      <c r="C2259">
        <v>2</v>
      </c>
      <c r="D2259">
        <v>7</v>
      </c>
      <c r="E2259">
        <v>30</v>
      </c>
      <c r="F2259">
        <v>0</v>
      </c>
      <c r="G2259">
        <v>0</v>
      </c>
      <c r="H2259">
        <v>548</v>
      </c>
      <c r="I2259">
        <v>6</v>
      </c>
      <c r="J2259" t="s">
        <v>1015</v>
      </c>
      <c r="L2259">
        <f t="shared" si="44"/>
        <v>44</v>
      </c>
    </row>
    <row r="2260" spans="1:12">
      <c r="A2260">
        <v>1421</v>
      </c>
      <c r="B2260" t="s">
        <v>408</v>
      </c>
      <c r="C2260">
        <v>2</v>
      </c>
      <c r="D2260">
        <v>2</v>
      </c>
      <c r="E2260">
        <v>3</v>
      </c>
      <c r="F2260">
        <v>0</v>
      </c>
      <c r="G2260">
        <v>0</v>
      </c>
      <c r="H2260">
        <v>525</v>
      </c>
      <c r="I2260">
        <v>2</v>
      </c>
      <c r="J2260" t="s">
        <v>1019</v>
      </c>
      <c r="L2260">
        <f t="shared" si="44"/>
        <v>37</v>
      </c>
    </row>
    <row r="2261" spans="1:12">
      <c r="A2261">
        <v>2085</v>
      </c>
      <c r="B2261" t="s">
        <v>408</v>
      </c>
      <c r="C2261">
        <v>1</v>
      </c>
      <c r="D2261">
        <v>12</v>
      </c>
      <c r="E2261">
        <v>17</v>
      </c>
      <c r="F2261">
        <v>0</v>
      </c>
      <c r="G2261">
        <v>0</v>
      </c>
      <c r="H2261">
        <v>531</v>
      </c>
      <c r="I2261">
        <v>7</v>
      </c>
      <c r="J2261" t="s">
        <v>524</v>
      </c>
      <c r="L2261">
        <f t="shared" si="44"/>
        <v>41</v>
      </c>
    </row>
    <row r="2262" spans="1:12">
      <c r="A2262">
        <v>2872</v>
      </c>
      <c r="B2262" t="s">
        <v>408</v>
      </c>
      <c r="C2262">
        <v>1</v>
      </c>
      <c r="D2262">
        <v>134</v>
      </c>
      <c r="E2262">
        <v>9</v>
      </c>
      <c r="F2262">
        <v>7</v>
      </c>
      <c r="G2262">
        <v>0</v>
      </c>
      <c r="H2262">
        <v>523</v>
      </c>
      <c r="I2262">
        <v>6</v>
      </c>
      <c r="J2262" t="s">
        <v>428</v>
      </c>
      <c r="L2262">
        <f t="shared" si="44"/>
        <v>33</v>
      </c>
    </row>
    <row r="2263" spans="1:12">
      <c r="A2263">
        <v>5835</v>
      </c>
      <c r="B2263" t="s">
        <v>408</v>
      </c>
      <c r="C2263">
        <v>2</v>
      </c>
      <c r="D2263">
        <v>58</v>
      </c>
      <c r="E2263">
        <v>2</v>
      </c>
      <c r="F2263">
        <v>0</v>
      </c>
      <c r="G2263">
        <v>0</v>
      </c>
      <c r="H2263">
        <v>127</v>
      </c>
      <c r="I2263">
        <v>2</v>
      </c>
      <c r="J2263" t="s">
        <v>752</v>
      </c>
      <c r="L2263">
        <f t="shared" si="44"/>
        <v>11</v>
      </c>
    </row>
    <row r="2264" spans="1:12">
      <c r="A2264">
        <v>1544</v>
      </c>
      <c r="B2264" t="s">
        <v>408</v>
      </c>
      <c r="C2264">
        <v>1</v>
      </c>
      <c r="D2264">
        <v>4</v>
      </c>
      <c r="E2264">
        <v>1</v>
      </c>
      <c r="F2264">
        <v>0</v>
      </c>
      <c r="G2264">
        <v>0</v>
      </c>
      <c r="H2264">
        <v>403</v>
      </c>
      <c r="I2264">
        <v>2</v>
      </c>
      <c r="J2264" t="s">
        <v>956</v>
      </c>
      <c r="L2264" t="e">
        <f t="shared" si="44"/>
        <v>#N/A</v>
      </c>
    </row>
    <row r="2265" spans="1:12">
      <c r="A2265">
        <v>4077</v>
      </c>
      <c r="B2265" t="s">
        <v>390</v>
      </c>
      <c r="C2265">
        <v>2</v>
      </c>
      <c r="D2265">
        <v>18</v>
      </c>
      <c r="E2265">
        <v>2</v>
      </c>
      <c r="F2265">
        <v>0</v>
      </c>
      <c r="G2265">
        <v>0</v>
      </c>
      <c r="H2265">
        <v>128</v>
      </c>
      <c r="I2265">
        <v>2</v>
      </c>
      <c r="J2265" t="s">
        <v>873</v>
      </c>
      <c r="L2265" t="e">
        <f t="shared" si="44"/>
        <v>#N/A</v>
      </c>
    </row>
    <row r="2266" spans="1:12">
      <c r="A2266">
        <v>216</v>
      </c>
      <c r="B2266" t="s">
        <v>408</v>
      </c>
      <c r="C2266">
        <v>2</v>
      </c>
      <c r="D2266">
        <v>12</v>
      </c>
      <c r="E2266">
        <v>2</v>
      </c>
      <c r="F2266">
        <v>0</v>
      </c>
      <c r="G2266">
        <v>0</v>
      </c>
      <c r="H2266">
        <v>409</v>
      </c>
      <c r="I2266">
        <v>1</v>
      </c>
      <c r="J2266" t="s">
        <v>967</v>
      </c>
      <c r="L2266" t="e">
        <f t="shared" si="44"/>
        <v>#N/A</v>
      </c>
    </row>
    <row r="2267" spans="1:12">
      <c r="A2267">
        <v>4532</v>
      </c>
      <c r="B2267" t="s">
        <v>408</v>
      </c>
      <c r="C2267">
        <v>3</v>
      </c>
      <c r="D2267">
        <v>18</v>
      </c>
      <c r="E2267">
        <v>18</v>
      </c>
      <c r="F2267">
        <v>0</v>
      </c>
      <c r="G2267">
        <v>0</v>
      </c>
      <c r="H2267">
        <v>134</v>
      </c>
      <c r="I2267">
        <v>3</v>
      </c>
      <c r="J2267" t="s">
        <v>729</v>
      </c>
      <c r="L2267" t="e">
        <f t="shared" si="44"/>
        <v>#N/A</v>
      </c>
    </row>
    <row r="2268" spans="1:12">
      <c r="A2268">
        <v>1753</v>
      </c>
      <c r="B2268" t="s">
        <v>408</v>
      </c>
      <c r="C2268">
        <v>1</v>
      </c>
      <c r="D2268">
        <v>117</v>
      </c>
      <c r="E2268">
        <v>1</v>
      </c>
      <c r="F2268">
        <v>0</v>
      </c>
      <c r="G2268">
        <v>0</v>
      </c>
      <c r="H2268">
        <v>420</v>
      </c>
      <c r="I2268">
        <v>2</v>
      </c>
      <c r="J2268" t="s">
        <v>435</v>
      </c>
      <c r="L2268">
        <f t="shared" si="44"/>
        <v>21</v>
      </c>
    </row>
    <row r="2269" spans="1:12">
      <c r="A2269">
        <v>880</v>
      </c>
      <c r="B2269" t="s">
        <v>408</v>
      </c>
      <c r="C2269">
        <v>1</v>
      </c>
      <c r="D2269">
        <v>5</v>
      </c>
      <c r="E2269">
        <v>1</v>
      </c>
      <c r="F2269">
        <v>0</v>
      </c>
      <c r="G2269">
        <v>0</v>
      </c>
      <c r="H2269">
        <v>465</v>
      </c>
      <c r="I2269">
        <v>2</v>
      </c>
      <c r="J2269" t="s">
        <v>990</v>
      </c>
      <c r="L2269" t="e">
        <f t="shared" si="44"/>
        <v>#N/A</v>
      </c>
    </row>
    <row r="2270" spans="1:12">
      <c r="A2270">
        <v>4200</v>
      </c>
      <c r="B2270" t="s">
        <v>408</v>
      </c>
      <c r="C2270">
        <v>1</v>
      </c>
      <c r="D2270">
        <v>6</v>
      </c>
      <c r="E2270">
        <v>1</v>
      </c>
      <c r="F2270">
        <v>0</v>
      </c>
      <c r="G2270">
        <v>0</v>
      </c>
      <c r="H2270">
        <v>120</v>
      </c>
      <c r="I2270">
        <v>2</v>
      </c>
      <c r="J2270" t="s">
        <v>930</v>
      </c>
      <c r="L2270" t="e">
        <f t="shared" si="44"/>
        <v>#N/A</v>
      </c>
    </row>
    <row r="2271" spans="1:12">
      <c r="A2271">
        <v>4741</v>
      </c>
      <c r="B2271" t="s">
        <v>408</v>
      </c>
      <c r="C2271">
        <v>1</v>
      </c>
      <c r="D2271">
        <v>7</v>
      </c>
      <c r="E2271">
        <v>29</v>
      </c>
      <c r="F2271">
        <v>0</v>
      </c>
      <c r="G2271">
        <v>0</v>
      </c>
      <c r="H2271">
        <v>662</v>
      </c>
      <c r="I2271">
        <v>6</v>
      </c>
      <c r="J2271" t="s">
        <v>508</v>
      </c>
      <c r="L2271" t="e">
        <f t="shared" si="44"/>
        <v>#N/A</v>
      </c>
    </row>
    <row r="2272" spans="1:12">
      <c r="A2272">
        <v>757</v>
      </c>
      <c r="B2272" t="s">
        <v>408</v>
      </c>
      <c r="C2272">
        <v>1</v>
      </c>
      <c r="D2272">
        <v>21</v>
      </c>
      <c r="E2272">
        <v>1</v>
      </c>
      <c r="F2272">
        <v>0</v>
      </c>
      <c r="G2272">
        <v>0</v>
      </c>
      <c r="H2272">
        <v>418</v>
      </c>
      <c r="I2272">
        <v>1</v>
      </c>
      <c r="J2272" t="s">
        <v>659</v>
      </c>
      <c r="L2272" t="e">
        <f t="shared" si="44"/>
        <v>#N/A</v>
      </c>
    </row>
    <row r="2273" spans="1:12">
      <c r="A2273">
        <v>2749</v>
      </c>
      <c r="B2273" t="s">
        <v>408</v>
      </c>
      <c r="C2273">
        <v>2</v>
      </c>
      <c r="D2273">
        <v>1</v>
      </c>
      <c r="E2273">
        <v>2</v>
      </c>
      <c r="F2273">
        <v>0</v>
      </c>
      <c r="G2273">
        <v>0</v>
      </c>
      <c r="H2273">
        <v>398</v>
      </c>
      <c r="I2273">
        <v>2</v>
      </c>
      <c r="J2273" t="s">
        <v>950</v>
      </c>
      <c r="L2273" t="e">
        <f t="shared" si="44"/>
        <v>#N/A</v>
      </c>
    </row>
    <row r="2274" spans="1:12">
      <c r="A2274">
        <v>2540</v>
      </c>
      <c r="B2274" t="s">
        <v>408</v>
      </c>
      <c r="C2274">
        <v>1</v>
      </c>
      <c r="D2274">
        <v>21</v>
      </c>
      <c r="E2274">
        <v>1</v>
      </c>
      <c r="F2274">
        <v>0</v>
      </c>
      <c r="G2274">
        <v>0</v>
      </c>
      <c r="H2274">
        <v>354</v>
      </c>
      <c r="I2274">
        <v>2</v>
      </c>
      <c r="J2274" t="s">
        <v>893</v>
      </c>
      <c r="L2274" t="e">
        <f t="shared" si="44"/>
        <v>#N/A</v>
      </c>
    </row>
    <row r="2275" spans="1:12">
      <c r="A2275">
        <v>2417</v>
      </c>
      <c r="B2275" t="s">
        <v>390</v>
      </c>
      <c r="C2275">
        <v>1</v>
      </c>
      <c r="D2275">
        <v>8</v>
      </c>
      <c r="E2275">
        <v>1</v>
      </c>
      <c r="F2275">
        <v>0</v>
      </c>
      <c r="G2275">
        <v>0</v>
      </c>
      <c r="H2275">
        <v>452</v>
      </c>
      <c r="I2275">
        <v>2</v>
      </c>
      <c r="J2275" t="s">
        <v>982</v>
      </c>
      <c r="L2275" t="e">
        <f t="shared" si="44"/>
        <v>#N/A</v>
      </c>
    </row>
    <row r="2276" spans="1:12">
      <c r="A2276">
        <v>3204</v>
      </c>
      <c r="B2276" t="s">
        <v>408</v>
      </c>
      <c r="C2276">
        <v>2</v>
      </c>
      <c r="D2276">
        <v>16</v>
      </c>
      <c r="E2276">
        <v>16</v>
      </c>
      <c r="F2276">
        <v>0</v>
      </c>
      <c r="G2276">
        <v>0</v>
      </c>
      <c r="H2276">
        <v>335</v>
      </c>
      <c r="I2276">
        <v>4</v>
      </c>
      <c r="J2276" t="s">
        <v>720</v>
      </c>
      <c r="L2276" t="e">
        <f t="shared" si="44"/>
        <v>#N/A</v>
      </c>
    </row>
    <row r="2277" spans="1:12">
      <c r="A2277">
        <v>3081</v>
      </c>
      <c r="B2277" t="s">
        <v>408</v>
      </c>
      <c r="C2277">
        <v>1</v>
      </c>
      <c r="D2277">
        <v>9</v>
      </c>
      <c r="E2277">
        <v>4</v>
      </c>
      <c r="F2277">
        <v>0</v>
      </c>
      <c r="G2277">
        <v>0</v>
      </c>
      <c r="H2277">
        <v>375</v>
      </c>
      <c r="I2277">
        <v>2</v>
      </c>
      <c r="J2277" t="s">
        <v>721</v>
      </c>
      <c r="L2277" t="e">
        <f t="shared" si="44"/>
        <v>#N/A</v>
      </c>
    </row>
    <row r="2278" spans="1:12">
      <c r="A2278">
        <v>4409</v>
      </c>
      <c r="B2278" t="s">
        <v>408</v>
      </c>
      <c r="C2278">
        <v>2</v>
      </c>
      <c r="D2278">
        <v>12</v>
      </c>
      <c r="E2278">
        <v>2</v>
      </c>
      <c r="F2278">
        <v>0</v>
      </c>
      <c r="G2278">
        <v>0</v>
      </c>
      <c r="H2278">
        <v>107</v>
      </c>
      <c r="I2278">
        <v>2</v>
      </c>
      <c r="J2278" t="s">
        <v>556</v>
      </c>
      <c r="L2278">
        <f t="shared" si="44"/>
        <v>11</v>
      </c>
    </row>
    <row r="2279" spans="1:12">
      <c r="A2279">
        <v>425</v>
      </c>
      <c r="B2279" t="s">
        <v>408</v>
      </c>
      <c r="C2279">
        <v>1</v>
      </c>
      <c r="D2279">
        <v>28</v>
      </c>
      <c r="E2279">
        <v>18</v>
      </c>
      <c r="F2279">
        <v>2</v>
      </c>
      <c r="G2279">
        <v>0</v>
      </c>
      <c r="H2279">
        <v>420</v>
      </c>
      <c r="I2279">
        <v>7</v>
      </c>
      <c r="J2279" t="s">
        <v>435</v>
      </c>
      <c r="L2279">
        <f t="shared" si="44"/>
        <v>21</v>
      </c>
    </row>
    <row r="2280" spans="1:12">
      <c r="A2280">
        <v>1089</v>
      </c>
      <c r="B2280" t="s">
        <v>408</v>
      </c>
      <c r="C2280">
        <v>1</v>
      </c>
      <c r="D2280">
        <v>45</v>
      </c>
      <c r="E2280">
        <v>1</v>
      </c>
      <c r="F2280">
        <v>0</v>
      </c>
      <c r="G2280">
        <v>0</v>
      </c>
      <c r="H2280">
        <v>313</v>
      </c>
      <c r="I2280">
        <v>1</v>
      </c>
      <c r="J2280" t="s">
        <v>407</v>
      </c>
      <c r="L2280">
        <f t="shared" si="44"/>
        <v>33</v>
      </c>
    </row>
    <row r="2281" spans="1:12">
      <c r="A2281">
        <v>3536</v>
      </c>
      <c r="B2281" t="s">
        <v>408</v>
      </c>
      <c r="C2281">
        <v>2</v>
      </c>
      <c r="D2281">
        <v>14</v>
      </c>
      <c r="E2281">
        <v>2</v>
      </c>
      <c r="F2281">
        <v>0</v>
      </c>
      <c r="G2281">
        <v>0</v>
      </c>
      <c r="H2281">
        <v>337</v>
      </c>
      <c r="I2281">
        <v>1</v>
      </c>
      <c r="J2281" t="s">
        <v>957</v>
      </c>
      <c r="L2281" t="e">
        <f t="shared" si="44"/>
        <v>#N/A</v>
      </c>
    </row>
    <row r="2282" spans="1:12">
      <c r="A2282">
        <v>5503</v>
      </c>
      <c r="B2282" t="s">
        <v>408</v>
      </c>
      <c r="C2282">
        <v>2</v>
      </c>
      <c r="D2282">
        <v>1</v>
      </c>
      <c r="E2282">
        <v>2</v>
      </c>
      <c r="F2282">
        <v>0</v>
      </c>
      <c r="G2282">
        <v>0</v>
      </c>
      <c r="H2282">
        <v>389</v>
      </c>
      <c r="I2282">
        <v>2</v>
      </c>
      <c r="J2282" t="s">
        <v>971</v>
      </c>
      <c r="L2282" t="e">
        <f t="shared" si="44"/>
        <v>#N/A</v>
      </c>
    </row>
    <row r="2283" spans="1:12">
      <c r="A2283">
        <v>6167</v>
      </c>
      <c r="B2283" t="s">
        <v>408</v>
      </c>
      <c r="C2283">
        <v>1</v>
      </c>
      <c r="D2283">
        <v>2</v>
      </c>
      <c r="E2283">
        <v>15</v>
      </c>
      <c r="F2283">
        <v>0</v>
      </c>
      <c r="G2283">
        <v>0</v>
      </c>
      <c r="H2283">
        <v>250</v>
      </c>
      <c r="I2283">
        <v>6</v>
      </c>
      <c r="J2283" t="s">
        <v>670</v>
      </c>
      <c r="L2283" t="e">
        <f t="shared" si="44"/>
        <v>#N/A</v>
      </c>
    </row>
    <row r="2284" spans="1:12">
      <c r="A2284">
        <v>1876</v>
      </c>
      <c r="B2284" t="s">
        <v>408</v>
      </c>
      <c r="C2284">
        <v>2</v>
      </c>
      <c r="D2284">
        <v>8</v>
      </c>
      <c r="E2284">
        <v>2</v>
      </c>
      <c r="F2284">
        <v>0</v>
      </c>
      <c r="G2284">
        <v>0</v>
      </c>
      <c r="H2284">
        <v>293</v>
      </c>
      <c r="I2284">
        <v>2</v>
      </c>
      <c r="J2284" t="s">
        <v>978</v>
      </c>
      <c r="L2284" t="e">
        <f t="shared" si="44"/>
        <v>#N/A</v>
      </c>
    </row>
    <row r="2285" spans="1:12">
      <c r="A2285">
        <v>3413</v>
      </c>
      <c r="B2285" t="s">
        <v>408</v>
      </c>
      <c r="C2285">
        <v>1</v>
      </c>
      <c r="D2285">
        <v>1</v>
      </c>
      <c r="E2285">
        <v>14</v>
      </c>
      <c r="F2285">
        <v>0</v>
      </c>
      <c r="G2285">
        <v>0</v>
      </c>
      <c r="H2285">
        <v>316</v>
      </c>
      <c r="I2285">
        <v>5</v>
      </c>
      <c r="J2285" t="s">
        <v>467</v>
      </c>
      <c r="L2285">
        <f t="shared" si="44"/>
        <v>51</v>
      </c>
    </row>
    <row r="2286" spans="1:12">
      <c r="A2286">
        <v>548</v>
      </c>
      <c r="B2286" t="s">
        <v>408</v>
      </c>
      <c r="C2286">
        <v>1</v>
      </c>
      <c r="D2286">
        <v>30</v>
      </c>
      <c r="E2286">
        <v>1</v>
      </c>
      <c r="F2286">
        <v>0</v>
      </c>
      <c r="G2286">
        <v>0</v>
      </c>
      <c r="H2286">
        <v>533</v>
      </c>
      <c r="I2286">
        <v>1</v>
      </c>
      <c r="J2286" t="s">
        <v>637</v>
      </c>
      <c r="L2286">
        <f t="shared" si="44"/>
        <v>35</v>
      </c>
    </row>
    <row r="2287" spans="1:12">
      <c r="A2287">
        <v>3745</v>
      </c>
      <c r="B2287" t="s">
        <v>408</v>
      </c>
      <c r="C2287">
        <v>1</v>
      </c>
      <c r="D2287">
        <v>9</v>
      </c>
      <c r="E2287">
        <v>0</v>
      </c>
      <c r="F2287">
        <v>7</v>
      </c>
      <c r="G2287">
        <v>0</v>
      </c>
      <c r="H2287">
        <v>206</v>
      </c>
      <c r="I2287">
        <v>1</v>
      </c>
      <c r="J2287" t="s">
        <v>490</v>
      </c>
      <c r="L2287" t="e">
        <f t="shared" si="44"/>
        <v>#N/A</v>
      </c>
    </row>
    <row r="2288" spans="1:12">
      <c r="A2288">
        <v>93</v>
      </c>
      <c r="B2288" t="s">
        <v>408</v>
      </c>
      <c r="C2288">
        <v>2</v>
      </c>
      <c r="D2288">
        <v>22</v>
      </c>
      <c r="E2288">
        <v>2</v>
      </c>
      <c r="F2288">
        <v>0</v>
      </c>
      <c r="G2288">
        <v>0</v>
      </c>
      <c r="H2288">
        <v>443</v>
      </c>
      <c r="I2288">
        <v>2</v>
      </c>
      <c r="J2288" t="s">
        <v>831</v>
      </c>
      <c r="L2288" t="e">
        <f t="shared" si="44"/>
        <v>#N/A</v>
      </c>
    </row>
    <row r="2289" spans="1:12">
      <c r="A2289">
        <v>1212</v>
      </c>
      <c r="B2289" t="s">
        <v>408</v>
      </c>
      <c r="C2289">
        <v>1</v>
      </c>
      <c r="D2289">
        <v>8</v>
      </c>
      <c r="E2289">
        <v>1</v>
      </c>
      <c r="F2289">
        <v>0</v>
      </c>
      <c r="G2289">
        <v>0</v>
      </c>
      <c r="H2289">
        <v>313</v>
      </c>
      <c r="I2289">
        <v>1</v>
      </c>
      <c r="J2289" t="s">
        <v>407</v>
      </c>
      <c r="L2289">
        <f t="shared" si="44"/>
        <v>33</v>
      </c>
    </row>
    <row r="2290" spans="1:12">
      <c r="A2290">
        <v>3845</v>
      </c>
      <c r="B2290" t="s">
        <v>408</v>
      </c>
      <c r="C2290">
        <v>1</v>
      </c>
      <c r="D2290">
        <v>19</v>
      </c>
      <c r="E2290">
        <v>1</v>
      </c>
      <c r="F2290">
        <v>0</v>
      </c>
      <c r="G2290">
        <v>0</v>
      </c>
      <c r="H2290">
        <v>109</v>
      </c>
      <c r="I2290">
        <v>1</v>
      </c>
      <c r="J2290" t="s">
        <v>807</v>
      </c>
      <c r="L2290">
        <f t="shared" si="44"/>
        <v>45</v>
      </c>
    </row>
    <row r="2291" spans="1:12">
      <c r="A2291">
        <v>3774</v>
      </c>
      <c r="B2291" t="s">
        <v>408</v>
      </c>
      <c r="C2291">
        <v>1</v>
      </c>
      <c r="D2291">
        <v>14</v>
      </c>
      <c r="E2291">
        <v>1</v>
      </c>
      <c r="F2291">
        <v>0</v>
      </c>
      <c r="G2291">
        <v>0</v>
      </c>
      <c r="H2291">
        <v>101</v>
      </c>
      <c r="I2291">
        <v>1</v>
      </c>
      <c r="J2291" t="s">
        <v>911</v>
      </c>
      <c r="L2291" t="e">
        <f t="shared" si="44"/>
        <v>#N/A</v>
      </c>
    </row>
    <row r="2292" spans="1:12">
      <c r="A2292">
        <v>1444</v>
      </c>
      <c r="B2292" t="s">
        <v>408</v>
      </c>
      <c r="C2292">
        <v>1</v>
      </c>
      <c r="D2292">
        <v>37</v>
      </c>
      <c r="E2292">
        <v>1</v>
      </c>
      <c r="F2292">
        <v>0</v>
      </c>
      <c r="G2292">
        <v>0</v>
      </c>
      <c r="H2292">
        <v>512</v>
      </c>
      <c r="I2292">
        <v>2</v>
      </c>
      <c r="J2292" t="s">
        <v>476</v>
      </c>
      <c r="L2292" t="e">
        <f t="shared" si="44"/>
        <v>#N/A</v>
      </c>
    </row>
    <row r="2293" spans="1:12">
      <c r="A2293">
        <v>3436</v>
      </c>
      <c r="B2293" t="s">
        <v>408</v>
      </c>
      <c r="C2293">
        <v>1</v>
      </c>
      <c r="D2293">
        <v>3</v>
      </c>
      <c r="E2293">
        <v>1</v>
      </c>
      <c r="F2293">
        <v>0</v>
      </c>
      <c r="G2293">
        <v>0</v>
      </c>
      <c r="H2293">
        <v>554</v>
      </c>
      <c r="I2293">
        <v>2</v>
      </c>
      <c r="J2293" t="s">
        <v>671</v>
      </c>
      <c r="L2293">
        <f t="shared" si="44"/>
        <v>44</v>
      </c>
    </row>
    <row r="2294" spans="1:12">
      <c r="A2294">
        <v>5102</v>
      </c>
      <c r="B2294" t="s">
        <v>408</v>
      </c>
      <c r="C2294">
        <v>2</v>
      </c>
      <c r="D2294">
        <v>5</v>
      </c>
      <c r="E2294">
        <v>24</v>
      </c>
      <c r="F2294">
        <v>0</v>
      </c>
      <c r="G2294">
        <v>0</v>
      </c>
      <c r="H2294">
        <v>168</v>
      </c>
      <c r="I2294">
        <v>7</v>
      </c>
      <c r="J2294" t="s">
        <v>977</v>
      </c>
      <c r="L2294" t="e">
        <f t="shared" si="44"/>
        <v>#N/A</v>
      </c>
    </row>
    <row r="2295" spans="1:12">
      <c r="A2295">
        <v>4100</v>
      </c>
      <c r="B2295" t="s">
        <v>408</v>
      </c>
      <c r="C2295">
        <v>2</v>
      </c>
      <c r="D2295">
        <v>27</v>
      </c>
      <c r="E2295">
        <v>2</v>
      </c>
      <c r="F2295">
        <v>0</v>
      </c>
      <c r="G2295">
        <v>0</v>
      </c>
      <c r="H2295">
        <v>127</v>
      </c>
      <c r="I2295">
        <v>1</v>
      </c>
      <c r="J2295" t="s">
        <v>752</v>
      </c>
      <c r="L2295">
        <f t="shared" si="44"/>
        <v>11</v>
      </c>
    </row>
    <row r="2296" spans="1:12">
      <c r="A2296">
        <v>187</v>
      </c>
      <c r="B2296" t="s">
        <v>408</v>
      </c>
      <c r="C2296">
        <v>1</v>
      </c>
      <c r="D2296">
        <v>14</v>
      </c>
      <c r="E2296">
        <v>2</v>
      </c>
      <c r="F2296">
        <v>0</v>
      </c>
      <c r="G2296">
        <v>0</v>
      </c>
      <c r="H2296">
        <v>437</v>
      </c>
      <c r="I2296">
        <v>1</v>
      </c>
      <c r="J2296" t="s">
        <v>914</v>
      </c>
      <c r="L2296" t="e">
        <f t="shared" si="44"/>
        <v>#N/A</v>
      </c>
    </row>
    <row r="2297" spans="1:12">
      <c r="A2297">
        <v>4438</v>
      </c>
      <c r="B2297" t="s">
        <v>408</v>
      </c>
      <c r="C2297">
        <v>2</v>
      </c>
      <c r="D2297">
        <v>8</v>
      </c>
      <c r="E2297">
        <v>2</v>
      </c>
      <c r="F2297">
        <v>0</v>
      </c>
      <c r="G2297">
        <v>0</v>
      </c>
      <c r="H2297">
        <v>154</v>
      </c>
      <c r="I2297">
        <v>1</v>
      </c>
      <c r="J2297" t="s">
        <v>829</v>
      </c>
      <c r="L2297" t="e">
        <f t="shared" si="44"/>
        <v>#N/A</v>
      </c>
    </row>
    <row r="2298" spans="1:12">
      <c r="A2298">
        <v>851</v>
      </c>
      <c r="B2298" t="s">
        <v>865</v>
      </c>
      <c r="C2298">
        <v>1</v>
      </c>
      <c r="D2298">
        <v>4</v>
      </c>
      <c r="E2298">
        <v>1</v>
      </c>
      <c r="F2298">
        <v>0</v>
      </c>
      <c r="G2298">
        <v>0</v>
      </c>
      <c r="H2298">
        <v>449</v>
      </c>
      <c r="I2298">
        <v>1</v>
      </c>
      <c r="J2298" t="s">
        <v>1006</v>
      </c>
      <c r="L2298" t="e">
        <f t="shared" si="44"/>
        <v>#N/A</v>
      </c>
    </row>
    <row r="2299" spans="1:12">
      <c r="A2299">
        <v>4764</v>
      </c>
      <c r="B2299" t="s">
        <v>408</v>
      </c>
      <c r="C2299">
        <v>2</v>
      </c>
      <c r="D2299">
        <v>2</v>
      </c>
      <c r="E2299">
        <v>57</v>
      </c>
      <c r="F2299">
        <v>0</v>
      </c>
      <c r="G2299">
        <v>0</v>
      </c>
      <c r="H2299">
        <v>665</v>
      </c>
      <c r="I2299">
        <v>8</v>
      </c>
      <c r="J2299" t="s">
        <v>668</v>
      </c>
      <c r="L2299" t="e">
        <f t="shared" si="44"/>
        <v>#N/A</v>
      </c>
    </row>
    <row r="2300" spans="1:12">
      <c r="A2300">
        <v>1515</v>
      </c>
      <c r="B2300" t="s">
        <v>408</v>
      </c>
      <c r="C2300">
        <v>1</v>
      </c>
      <c r="D2300">
        <v>12</v>
      </c>
      <c r="E2300">
        <v>1</v>
      </c>
      <c r="F2300">
        <v>0</v>
      </c>
      <c r="G2300">
        <v>0</v>
      </c>
      <c r="H2300">
        <v>421</v>
      </c>
      <c r="I2300">
        <v>2</v>
      </c>
      <c r="J2300" t="s">
        <v>411</v>
      </c>
      <c r="L2300" t="e">
        <f t="shared" si="44"/>
        <v>#N/A</v>
      </c>
    </row>
    <row r="2301" spans="1:12">
      <c r="A2301">
        <v>5766</v>
      </c>
      <c r="B2301" t="s">
        <v>408</v>
      </c>
      <c r="C2301">
        <v>1</v>
      </c>
      <c r="D2301">
        <v>11</v>
      </c>
      <c r="E2301">
        <v>1</v>
      </c>
      <c r="F2301">
        <v>0</v>
      </c>
      <c r="G2301">
        <v>0</v>
      </c>
      <c r="H2301">
        <v>296</v>
      </c>
      <c r="I2301">
        <v>2</v>
      </c>
      <c r="J2301" t="s">
        <v>937</v>
      </c>
      <c r="L2301" t="e">
        <f t="shared" si="44"/>
        <v>#N/A</v>
      </c>
    </row>
    <row r="2302" spans="1:12">
      <c r="A2302">
        <v>780</v>
      </c>
      <c r="B2302" t="s">
        <v>408</v>
      </c>
      <c r="C2302">
        <v>1</v>
      </c>
      <c r="D2302">
        <v>24</v>
      </c>
      <c r="E2302">
        <v>1</v>
      </c>
      <c r="F2302">
        <v>0</v>
      </c>
      <c r="G2302">
        <v>0</v>
      </c>
      <c r="H2302">
        <v>442</v>
      </c>
      <c r="I2302">
        <v>1</v>
      </c>
      <c r="J2302" t="s">
        <v>579</v>
      </c>
      <c r="L2302">
        <f t="shared" si="44"/>
        <v>21</v>
      </c>
    </row>
    <row r="2303" spans="1:12">
      <c r="A2303">
        <v>5689</v>
      </c>
      <c r="B2303" t="s">
        <v>408</v>
      </c>
      <c r="C2303">
        <v>1</v>
      </c>
      <c r="D2303">
        <v>19</v>
      </c>
      <c r="E2303">
        <v>1</v>
      </c>
      <c r="F2303">
        <v>0</v>
      </c>
      <c r="G2303">
        <v>0</v>
      </c>
      <c r="H2303">
        <v>340</v>
      </c>
      <c r="I2303">
        <v>1</v>
      </c>
      <c r="J2303" t="s">
        <v>451</v>
      </c>
      <c r="L2303">
        <f t="shared" si="44"/>
        <v>31</v>
      </c>
    </row>
    <row r="2304" spans="1:12">
      <c r="A2304">
        <v>1853</v>
      </c>
      <c r="B2304" t="s">
        <v>408</v>
      </c>
      <c r="C2304">
        <v>1</v>
      </c>
      <c r="D2304">
        <v>13</v>
      </c>
      <c r="E2304">
        <v>1</v>
      </c>
      <c r="F2304">
        <v>0</v>
      </c>
      <c r="G2304">
        <v>0</v>
      </c>
      <c r="H2304">
        <v>294</v>
      </c>
      <c r="I2304">
        <v>2</v>
      </c>
      <c r="J2304" t="s">
        <v>969</v>
      </c>
      <c r="L2304" t="e">
        <f t="shared" si="44"/>
        <v>#N/A</v>
      </c>
    </row>
    <row r="2305" spans="1:12">
      <c r="A2305">
        <v>2772</v>
      </c>
      <c r="B2305" t="s">
        <v>408</v>
      </c>
      <c r="C2305">
        <v>1</v>
      </c>
      <c r="D2305">
        <v>12</v>
      </c>
      <c r="E2305">
        <v>1</v>
      </c>
      <c r="F2305">
        <v>0</v>
      </c>
      <c r="G2305">
        <v>0</v>
      </c>
      <c r="H2305">
        <v>588</v>
      </c>
      <c r="I2305">
        <v>2</v>
      </c>
      <c r="J2305" t="s">
        <v>913</v>
      </c>
      <c r="L2305" t="e">
        <f t="shared" si="44"/>
        <v>#N/A</v>
      </c>
    </row>
    <row r="2306" spans="1:12">
      <c r="A2306">
        <v>3181</v>
      </c>
      <c r="B2306" t="s">
        <v>408</v>
      </c>
      <c r="C2306">
        <v>2</v>
      </c>
      <c r="D2306">
        <v>4</v>
      </c>
      <c r="E2306">
        <v>4</v>
      </c>
      <c r="F2306">
        <v>0</v>
      </c>
      <c r="G2306">
        <v>0</v>
      </c>
      <c r="H2306">
        <v>335</v>
      </c>
      <c r="I2306">
        <v>4</v>
      </c>
      <c r="J2306" t="s">
        <v>720</v>
      </c>
      <c r="L2306" t="e">
        <f t="shared" si="44"/>
        <v>#N/A</v>
      </c>
    </row>
    <row r="2307" spans="1:12">
      <c r="A2307">
        <v>3110</v>
      </c>
      <c r="B2307" t="s">
        <v>408</v>
      </c>
      <c r="C2307">
        <v>2</v>
      </c>
      <c r="D2307">
        <v>78</v>
      </c>
      <c r="E2307">
        <v>2</v>
      </c>
      <c r="F2307">
        <v>0</v>
      </c>
      <c r="G2307">
        <v>0</v>
      </c>
      <c r="H2307">
        <v>302</v>
      </c>
      <c r="I2307">
        <v>2</v>
      </c>
      <c r="J2307" t="s">
        <v>423</v>
      </c>
      <c r="L2307">
        <f t="shared" si="44"/>
        <v>32</v>
      </c>
    </row>
    <row r="2308" spans="1:12">
      <c r="A2308">
        <v>2108</v>
      </c>
      <c r="B2308" t="s">
        <v>408</v>
      </c>
      <c r="C2308">
        <v>2</v>
      </c>
      <c r="D2308">
        <v>10</v>
      </c>
      <c r="E2308">
        <v>6</v>
      </c>
      <c r="F2308">
        <v>0</v>
      </c>
      <c r="G2308">
        <v>0</v>
      </c>
      <c r="H2308">
        <v>510</v>
      </c>
      <c r="I2308">
        <v>6</v>
      </c>
      <c r="J2308" t="s">
        <v>828</v>
      </c>
      <c r="L2308" t="e">
        <f t="shared" ref="L2308:L2371" si="45">VLOOKUP($J2308,$AA$3:$AB$127,2,FALSE)</f>
        <v>#N/A</v>
      </c>
    </row>
    <row r="2309" spans="1:12">
      <c r="A2309">
        <v>5428</v>
      </c>
      <c r="B2309" t="s">
        <v>408</v>
      </c>
      <c r="C2309">
        <v>2</v>
      </c>
      <c r="D2309">
        <v>13</v>
      </c>
      <c r="E2309">
        <v>2</v>
      </c>
      <c r="F2309">
        <v>0</v>
      </c>
      <c r="G2309">
        <v>0</v>
      </c>
      <c r="H2309">
        <v>634</v>
      </c>
      <c r="I2309">
        <v>2</v>
      </c>
      <c r="J2309" t="s">
        <v>975</v>
      </c>
      <c r="L2309" t="e">
        <f t="shared" si="45"/>
        <v>#N/A</v>
      </c>
    </row>
    <row r="2310" spans="1:12">
      <c r="A2310">
        <v>525</v>
      </c>
      <c r="B2310" t="s">
        <v>408</v>
      </c>
      <c r="C2310">
        <v>1</v>
      </c>
      <c r="D2310">
        <v>3</v>
      </c>
      <c r="E2310">
        <v>1</v>
      </c>
      <c r="F2310">
        <v>0</v>
      </c>
      <c r="G2310">
        <v>0</v>
      </c>
      <c r="H2310">
        <v>417</v>
      </c>
      <c r="I2310">
        <v>1</v>
      </c>
      <c r="J2310" t="s">
        <v>1046</v>
      </c>
      <c r="L2310" t="e">
        <f t="shared" si="45"/>
        <v>#N/A</v>
      </c>
    </row>
    <row r="2311" spans="1:12">
      <c r="A2311">
        <v>6430</v>
      </c>
      <c r="B2311" t="s">
        <v>473</v>
      </c>
      <c r="C2311">
        <v>1</v>
      </c>
      <c r="D2311">
        <v>24</v>
      </c>
      <c r="E2311">
        <v>1</v>
      </c>
      <c r="F2311">
        <v>0</v>
      </c>
      <c r="G2311">
        <v>0</v>
      </c>
      <c r="H2311">
        <v>425</v>
      </c>
      <c r="I2311">
        <v>1</v>
      </c>
      <c r="J2311" t="s">
        <v>769</v>
      </c>
      <c r="L2311" t="e">
        <f t="shared" si="45"/>
        <v>#N/A</v>
      </c>
    </row>
    <row r="2312" spans="1:12">
      <c r="A2312">
        <v>6353</v>
      </c>
      <c r="B2312" t="s">
        <v>412</v>
      </c>
      <c r="C2312">
        <v>1</v>
      </c>
      <c r="D2312">
        <v>4</v>
      </c>
      <c r="E2312">
        <v>1</v>
      </c>
      <c r="F2312">
        <v>0</v>
      </c>
      <c r="G2312">
        <v>0</v>
      </c>
      <c r="H2312">
        <v>302</v>
      </c>
      <c r="I2312">
        <v>1</v>
      </c>
      <c r="J2312" t="s">
        <v>423</v>
      </c>
      <c r="L2312">
        <f t="shared" si="45"/>
        <v>32</v>
      </c>
    </row>
    <row r="2313" spans="1:12">
      <c r="A2313">
        <v>1189</v>
      </c>
      <c r="B2313" t="s">
        <v>408</v>
      </c>
      <c r="C2313">
        <v>1</v>
      </c>
      <c r="D2313">
        <v>18</v>
      </c>
      <c r="E2313">
        <v>1</v>
      </c>
      <c r="F2313">
        <v>0</v>
      </c>
      <c r="G2313">
        <v>0</v>
      </c>
      <c r="H2313">
        <v>319</v>
      </c>
      <c r="I2313">
        <v>2</v>
      </c>
      <c r="J2313" t="s">
        <v>469</v>
      </c>
      <c r="L2313" t="e">
        <f t="shared" si="45"/>
        <v>#N/A</v>
      </c>
    </row>
    <row r="2314" spans="1:12">
      <c r="A2314">
        <v>6453</v>
      </c>
      <c r="B2314" t="s">
        <v>412</v>
      </c>
      <c r="C2314">
        <v>1</v>
      </c>
      <c r="D2314">
        <v>16</v>
      </c>
      <c r="E2314">
        <v>1</v>
      </c>
      <c r="F2314">
        <v>0</v>
      </c>
      <c r="G2314">
        <v>0</v>
      </c>
      <c r="H2314">
        <v>101</v>
      </c>
      <c r="I2314">
        <v>1</v>
      </c>
      <c r="J2314" t="s">
        <v>911</v>
      </c>
      <c r="L2314" t="e">
        <f t="shared" si="45"/>
        <v>#N/A</v>
      </c>
    </row>
    <row r="2315" spans="1:12">
      <c r="A2315">
        <v>3459</v>
      </c>
      <c r="B2315" t="s">
        <v>408</v>
      </c>
      <c r="C2315">
        <v>1</v>
      </c>
      <c r="D2315">
        <v>19</v>
      </c>
      <c r="E2315">
        <v>11</v>
      </c>
      <c r="F2315">
        <v>0</v>
      </c>
      <c r="G2315">
        <v>0</v>
      </c>
      <c r="H2315">
        <v>535</v>
      </c>
      <c r="I2315">
        <v>5</v>
      </c>
      <c r="J2315" t="s">
        <v>514</v>
      </c>
      <c r="L2315">
        <f t="shared" si="45"/>
        <v>45</v>
      </c>
    </row>
    <row r="2316" spans="1:12">
      <c r="A2316">
        <v>3797</v>
      </c>
      <c r="B2316" t="s">
        <v>408</v>
      </c>
      <c r="C2316">
        <v>1</v>
      </c>
      <c r="D2316">
        <v>1</v>
      </c>
      <c r="E2316">
        <v>0</v>
      </c>
      <c r="F2316">
        <v>1</v>
      </c>
      <c r="G2316">
        <v>0</v>
      </c>
      <c r="H2316">
        <v>205</v>
      </c>
      <c r="I2316">
        <v>2</v>
      </c>
      <c r="J2316" t="s">
        <v>430</v>
      </c>
      <c r="L2316" t="e">
        <f t="shared" si="45"/>
        <v>#N/A</v>
      </c>
    </row>
    <row r="2317" spans="1:12">
      <c r="A2317">
        <v>2131</v>
      </c>
      <c r="B2317" t="s">
        <v>408</v>
      </c>
      <c r="C2317">
        <v>2</v>
      </c>
      <c r="D2317">
        <v>18</v>
      </c>
      <c r="E2317">
        <v>2</v>
      </c>
      <c r="F2317">
        <v>0</v>
      </c>
      <c r="G2317">
        <v>0</v>
      </c>
      <c r="H2317">
        <v>521</v>
      </c>
      <c r="I2317">
        <v>1</v>
      </c>
      <c r="J2317" t="s">
        <v>910</v>
      </c>
      <c r="L2317">
        <f t="shared" si="45"/>
        <v>36</v>
      </c>
    </row>
    <row r="2318" spans="1:12">
      <c r="A2318">
        <v>6336</v>
      </c>
      <c r="B2318" t="s">
        <v>408</v>
      </c>
      <c r="C2318">
        <v>1</v>
      </c>
      <c r="D2318">
        <v>46</v>
      </c>
      <c r="E2318">
        <v>1</v>
      </c>
      <c r="F2318">
        <v>0</v>
      </c>
      <c r="G2318">
        <v>0</v>
      </c>
      <c r="H2318">
        <v>438</v>
      </c>
      <c r="I2318">
        <v>1</v>
      </c>
      <c r="J2318" t="s">
        <v>703</v>
      </c>
      <c r="L2318">
        <f t="shared" si="45"/>
        <v>21</v>
      </c>
    </row>
    <row r="2319" spans="1:12">
      <c r="A2319">
        <v>5789</v>
      </c>
      <c r="B2319" t="s">
        <v>408</v>
      </c>
      <c r="C2319">
        <v>1</v>
      </c>
      <c r="D2319">
        <v>6</v>
      </c>
      <c r="E2319">
        <v>12</v>
      </c>
      <c r="F2319">
        <v>0</v>
      </c>
      <c r="G2319">
        <v>0</v>
      </c>
      <c r="H2319">
        <v>490</v>
      </c>
      <c r="I2319">
        <v>6</v>
      </c>
      <c r="J2319" t="s">
        <v>756</v>
      </c>
      <c r="L2319" t="e">
        <f t="shared" si="45"/>
        <v>#N/A</v>
      </c>
    </row>
    <row r="2320" spans="1:12">
      <c r="A2320">
        <v>4787</v>
      </c>
      <c r="B2320" t="s">
        <v>408</v>
      </c>
      <c r="C2320">
        <v>1</v>
      </c>
      <c r="D2320">
        <v>23</v>
      </c>
      <c r="E2320">
        <v>21</v>
      </c>
      <c r="F2320">
        <v>0</v>
      </c>
      <c r="G2320">
        <v>0</v>
      </c>
      <c r="H2320">
        <v>664</v>
      </c>
      <c r="I2320">
        <v>9</v>
      </c>
      <c r="J2320" t="s">
        <v>949</v>
      </c>
      <c r="L2320" t="e">
        <f t="shared" si="45"/>
        <v>#N/A</v>
      </c>
    </row>
    <row r="2321" spans="1:12">
      <c r="A2321">
        <v>1467</v>
      </c>
      <c r="B2321" t="s">
        <v>408</v>
      </c>
      <c r="C2321">
        <v>1</v>
      </c>
      <c r="D2321">
        <v>19</v>
      </c>
      <c r="E2321">
        <v>1</v>
      </c>
      <c r="F2321">
        <v>0</v>
      </c>
      <c r="G2321">
        <v>0</v>
      </c>
      <c r="H2321">
        <v>355</v>
      </c>
      <c r="I2321">
        <v>2</v>
      </c>
      <c r="J2321" t="s">
        <v>838</v>
      </c>
      <c r="L2321" t="e">
        <f t="shared" si="45"/>
        <v>#N/A</v>
      </c>
    </row>
    <row r="2322" spans="1:12">
      <c r="A2322">
        <v>4123</v>
      </c>
      <c r="B2322" t="s">
        <v>408</v>
      </c>
      <c r="C2322">
        <v>2</v>
      </c>
      <c r="D2322">
        <v>2</v>
      </c>
      <c r="E2322">
        <v>2</v>
      </c>
      <c r="F2322">
        <v>0</v>
      </c>
      <c r="G2322">
        <v>0</v>
      </c>
      <c r="H2322">
        <v>124</v>
      </c>
      <c r="I2322">
        <v>2</v>
      </c>
      <c r="J2322" t="s">
        <v>825</v>
      </c>
      <c r="L2322" t="e">
        <f t="shared" si="45"/>
        <v>#N/A</v>
      </c>
    </row>
    <row r="2323" spans="1:12">
      <c r="A2323">
        <v>164</v>
      </c>
      <c r="B2323" t="s">
        <v>408</v>
      </c>
      <c r="C2323">
        <v>1</v>
      </c>
      <c r="D2323">
        <v>4</v>
      </c>
      <c r="E2323">
        <v>1</v>
      </c>
      <c r="F2323">
        <v>0</v>
      </c>
      <c r="G2323">
        <v>0</v>
      </c>
      <c r="H2323">
        <v>409</v>
      </c>
      <c r="I2323">
        <v>1</v>
      </c>
      <c r="J2323" t="s">
        <v>967</v>
      </c>
      <c r="L2323" t="e">
        <f t="shared" si="45"/>
        <v>#N/A</v>
      </c>
    </row>
    <row r="2324" spans="1:12">
      <c r="A2324">
        <v>1830</v>
      </c>
      <c r="B2324" t="s">
        <v>408</v>
      </c>
      <c r="C2324">
        <v>1</v>
      </c>
      <c r="D2324">
        <v>71</v>
      </c>
      <c r="E2324">
        <v>1</v>
      </c>
      <c r="F2324">
        <v>0</v>
      </c>
      <c r="G2324">
        <v>0</v>
      </c>
      <c r="H2324">
        <v>527</v>
      </c>
      <c r="I2324">
        <v>2</v>
      </c>
      <c r="J2324" t="s">
        <v>646</v>
      </c>
      <c r="L2324" t="e">
        <f t="shared" si="45"/>
        <v>#N/A</v>
      </c>
    </row>
    <row r="2325" spans="1:12">
      <c r="A2325">
        <v>2494</v>
      </c>
      <c r="B2325" t="s">
        <v>390</v>
      </c>
      <c r="C2325">
        <v>1</v>
      </c>
      <c r="D2325">
        <v>4</v>
      </c>
      <c r="E2325">
        <v>1</v>
      </c>
      <c r="F2325">
        <v>0</v>
      </c>
      <c r="G2325">
        <v>0</v>
      </c>
      <c r="H2325">
        <v>360</v>
      </c>
      <c r="I2325">
        <v>1</v>
      </c>
      <c r="J2325" t="s">
        <v>903</v>
      </c>
      <c r="L2325" t="e">
        <f t="shared" si="45"/>
        <v>#N/A</v>
      </c>
    </row>
    <row r="2326" spans="1:12">
      <c r="A2326">
        <v>4461</v>
      </c>
      <c r="B2326" t="s">
        <v>408</v>
      </c>
      <c r="C2326">
        <v>2</v>
      </c>
      <c r="D2326">
        <v>25</v>
      </c>
      <c r="E2326">
        <v>2</v>
      </c>
      <c r="F2326">
        <v>0</v>
      </c>
      <c r="G2326">
        <v>0</v>
      </c>
      <c r="H2326">
        <v>151</v>
      </c>
      <c r="I2326">
        <v>1</v>
      </c>
      <c r="J2326" t="s">
        <v>863</v>
      </c>
      <c r="L2326">
        <f t="shared" si="45"/>
        <v>12</v>
      </c>
    </row>
    <row r="2327" spans="1:12">
      <c r="A2327">
        <v>4338</v>
      </c>
      <c r="B2327" t="s">
        <v>408</v>
      </c>
      <c r="C2327">
        <v>2</v>
      </c>
      <c r="D2327">
        <v>3</v>
      </c>
      <c r="E2327">
        <v>2</v>
      </c>
      <c r="F2327">
        <v>0</v>
      </c>
      <c r="G2327">
        <v>0</v>
      </c>
      <c r="H2327">
        <v>153</v>
      </c>
      <c r="I2327">
        <v>1</v>
      </c>
      <c r="J2327" t="s">
        <v>693</v>
      </c>
      <c r="L2327" t="e">
        <f t="shared" si="45"/>
        <v>#N/A</v>
      </c>
    </row>
    <row r="2328" spans="1:12">
      <c r="A2328">
        <v>828</v>
      </c>
      <c r="B2328" t="s">
        <v>871</v>
      </c>
      <c r="C2328">
        <v>1</v>
      </c>
      <c r="D2328">
        <v>9</v>
      </c>
      <c r="E2328">
        <v>1</v>
      </c>
      <c r="F2328">
        <v>0</v>
      </c>
      <c r="G2328">
        <v>0</v>
      </c>
      <c r="H2328">
        <v>423</v>
      </c>
      <c r="I2328">
        <v>1</v>
      </c>
      <c r="J2328" t="s">
        <v>650</v>
      </c>
      <c r="L2328" t="e">
        <f t="shared" si="45"/>
        <v>#N/A</v>
      </c>
    </row>
    <row r="2329" spans="1:12">
      <c r="A2329">
        <v>2795</v>
      </c>
      <c r="B2329" t="s">
        <v>408</v>
      </c>
      <c r="C2329">
        <v>1</v>
      </c>
      <c r="D2329">
        <v>15</v>
      </c>
      <c r="E2329">
        <v>24</v>
      </c>
      <c r="F2329">
        <v>0</v>
      </c>
      <c r="G2329">
        <v>0</v>
      </c>
      <c r="H2329">
        <v>577</v>
      </c>
      <c r="I2329">
        <v>7</v>
      </c>
      <c r="J2329" t="s">
        <v>546</v>
      </c>
      <c r="L2329" t="e">
        <f t="shared" si="45"/>
        <v>#N/A</v>
      </c>
    </row>
    <row r="2330" spans="1:12">
      <c r="A2330">
        <v>5451</v>
      </c>
      <c r="B2330" t="s">
        <v>408</v>
      </c>
      <c r="C2330">
        <v>2</v>
      </c>
      <c r="D2330">
        <v>17</v>
      </c>
      <c r="E2330">
        <v>2</v>
      </c>
      <c r="F2330">
        <v>0</v>
      </c>
      <c r="G2330">
        <v>0</v>
      </c>
      <c r="H2330">
        <v>852</v>
      </c>
      <c r="I2330">
        <v>2</v>
      </c>
      <c r="J2330" t="s">
        <v>726</v>
      </c>
      <c r="L2330">
        <f t="shared" si="45"/>
        <v>56</v>
      </c>
    </row>
    <row r="2331" spans="1:12">
      <c r="A2331">
        <v>502</v>
      </c>
      <c r="B2331" t="s">
        <v>408</v>
      </c>
      <c r="C2331">
        <v>1</v>
      </c>
      <c r="D2331">
        <v>12</v>
      </c>
      <c r="E2331">
        <v>2</v>
      </c>
      <c r="F2331">
        <v>0</v>
      </c>
      <c r="G2331">
        <v>0</v>
      </c>
      <c r="H2331">
        <v>401</v>
      </c>
      <c r="I2331">
        <v>1</v>
      </c>
      <c r="J2331" t="s">
        <v>434</v>
      </c>
      <c r="L2331" t="e">
        <f t="shared" si="45"/>
        <v>#N/A</v>
      </c>
    </row>
    <row r="2332" spans="1:12">
      <c r="A2332">
        <v>1166</v>
      </c>
      <c r="B2332" t="s">
        <v>408</v>
      </c>
      <c r="C2332">
        <v>1</v>
      </c>
      <c r="D2332">
        <v>8</v>
      </c>
      <c r="E2332">
        <v>10</v>
      </c>
      <c r="F2332">
        <v>0</v>
      </c>
      <c r="G2332">
        <v>0</v>
      </c>
      <c r="H2332">
        <v>311</v>
      </c>
      <c r="I2332">
        <v>5</v>
      </c>
      <c r="J2332" t="s">
        <v>778</v>
      </c>
      <c r="L2332" t="e">
        <f t="shared" si="45"/>
        <v>#N/A</v>
      </c>
    </row>
    <row r="2333" spans="1:12">
      <c r="A2333">
        <v>6115</v>
      </c>
      <c r="B2333" t="s">
        <v>408</v>
      </c>
      <c r="C2333">
        <v>1</v>
      </c>
      <c r="D2333">
        <v>3</v>
      </c>
      <c r="E2333">
        <v>11</v>
      </c>
      <c r="F2333">
        <v>0</v>
      </c>
      <c r="G2333">
        <v>0</v>
      </c>
      <c r="H2333">
        <v>234</v>
      </c>
      <c r="I2333">
        <v>6</v>
      </c>
      <c r="J2333" t="s">
        <v>968</v>
      </c>
      <c r="L2333" t="e">
        <f t="shared" si="45"/>
        <v>#N/A</v>
      </c>
    </row>
    <row r="2334" spans="1:12">
      <c r="A2334">
        <v>287</v>
      </c>
      <c r="B2334" t="s">
        <v>408</v>
      </c>
      <c r="C2334">
        <v>2</v>
      </c>
      <c r="D2334">
        <v>33</v>
      </c>
      <c r="E2334">
        <v>2</v>
      </c>
      <c r="F2334">
        <v>0</v>
      </c>
      <c r="G2334">
        <v>0</v>
      </c>
      <c r="H2334">
        <v>446</v>
      </c>
      <c r="I2334">
        <v>1</v>
      </c>
      <c r="J2334" t="s">
        <v>470</v>
      </c>
      <c r="L2334">
        <f t="shared" si="45"/>
        <v>22</v>
      </c>
    </row>
    <row r="2335" spans="1:12">
      <c r="A2335">
        <v>3728</v>
      </c>
      <c r="B2335" t="s">
        <v>408</v>
      </c>
      <c r="C2335">
        <v>1</v>
      </c>
      <c r="D2335">
        <v>12</v>
      </c>
      <c r="E2335">
        <v>1</v>
      </c>
      <c r="F2335">
        <v>0</v>
      </c>
      <c r="G2335">
        <v>0</v>
      </c>
      <c r="H2335">
        <v>105</v>
      </c>
      <c r="I2335">
        <v>1</v>
      </c>
      <c r="J2335" t="s">
        <v>866</v>
      </c>
      <c r="L2335">
        <f t="shared" si="45"/>
        <v>45</v>
      </c>
    </row>
    <row r="2336" spans="1:12">
      <c r="A2336">
        <v>2225</v>
      </c>
      <c r="B2336" t="s">
        <v>408</v>
      </c>
      <c r="C2336">
        <v>1</v>
      </c>
      <c r="D2336">
        <v>18</v>
      </c>
      <c r="E2336">
        <v>10</v>
      </c>
      <c r="F2336">
        <v>0</v>
      </c>
      <c r="G2336">
        <v>0</v>
      </c>
      <c r="H2336">
        <v>502</v>
      </c>
      <c r="I2336">
        <v>6</v>
      </c>
      <c r="J2336" t="s">
        <v>682</v>
      </c>
      <c r="L2336" t="e">
        <f t="shared" si="45"/>
        <v>#N/A</v>
      </c>
    </row>
    <row r="2337" spans="1:12">
      <c r="A2337">
        <v>3482</v>
      </c>
      <c r="B2337" t="s">
        <v>408</v>
      </c>
      <c r="C2337">
        <v>1</v>
      </c>
      <c r="D2337">
        <v>16</v>
      </c>
      <c r="E2337">
        <v>30</v>
      </c>
      <c r="F2337">
        <v>0</v>
      </c>
      <c r="G2337">
        <v>0</v>
      </c>
      <c r="H2337">
        <v>518</v>
      </c>
      <c r="I2337">
        <v>7</v>
      </c>
      <c r="J2337" t="s">
        <v>684</v>
      </c>
      <c r="L2337" t="e">
        <f t="shared" si="45"/>
        <v>#N/A</v>
      </c>
    </row>
    <row r="2338" spans="1:12">
      <c r="A2338">
        <v>5056</v>
      </c>
      <c r="B2338" t="s">
        <v>408</v>
      </c>
      <c r="C2338">
        <v>2</v>
      </c>
      <c r="D2338">
        <v>1</v>
      </c>
      <c r="E2338">
        <v>2</v>
      </c>
      <c r="F2338">
        <v>0</v>
      </c>
      <c r="G2338">
        <v>0</v>
      </c>
      <c r="H2338">
        <v>609</v>
      </c>
      <c r="I2338">
        <v>2</v>
      </c>
      <c r="J2338" t="s">
        <v>1018</v>
      </c>
      <c r="L2338" t="e">
        <f t="shared" si="45"/>
        <v>#N/A</v>
      </c>
    </row>
    <row r="2339" spans="1:12">
      <c r="A2339">
        <v>3651</v>
      </c>
      <c r="B2339" t="s">
        <v>408</v>
      </c>
      <c r="C2339">
        <v>1</v>
      </c>
      <c r="D2339">
        <v>4</v>
      </c>
      <c r="E2339">
        <v>8</v>
      </c>
      <c r="F2339">
        <v>0</v>
      </c>
      <c r="G2339">
        <v>0</v>
      </c>
      <c r="H2339">
        <v>338</v>
      </c>
      <c r="I2339">
        <v>4</v>
      </c>
      <c r="J2339" t="s">
        <v>1052</v>
      </c>
      <c r="L2339" t="e">
        <f t="shared" si="45"/>
        <v>#N/A</v>
      </c>
    </row>
    <row r="2340" spans="1:12">
      <c r="A2340">
        <v>897</v>
      </c>
      <c r="B2340" t="s">
        <v>408</v>
      </c>
      <c r="C2340">
        <v>1</v>
      </c>
      <c r="D2340">
        <v>5</v>
      </c>
      <c r="E2340">
        <v>1</v>
      </c>
      <c r="F2340">
        <v>0</v>
      </c>
      <c r="G2340">
        <v>0</v>
      </c>
      <c r="H2340">
        <v>464</v>
      </c>
      <c r="I2340">
        <v>2</v>
      </c>
      <c r="J2340" t="s">
        <v>754</v>
      </c>
      <c r="L2340" t="e">
        <f t="shared" si="45"/>
        <v>#N/A</v>
      </c>
    </row>
    <row r="2341" spans="1:12">
      <c r="A2341">
        <v>6384</v>
      </c>
      <c r="B2341" t="s">
        <v>412</v>
      </c>
      <c r="C2341">
        <v>1</v>
      </c>
      <c r="D2341">
        <v>9</v>
      </c>
      <c r="E2341">
        <v>1</v>
      </c>
      <c r="F2341">
        <v>0</v>
      </c>
      <c r="G2341">
        <v>0</v>
      </c>
      <c r="H2341">
        <v>422</v>
      </c>
      <c r="I2341">
        <v>1</v>
      </c>
      <c r="J2341" t="s">
        <v>899</v>
      </c>
      <c r="L2341" t="e">
        <f t="shared" si="45"/>
        <v>#N/A</v>
      </c>
    </row>
    <row r="2342" spans="1:12">
      <c r="A2342">
        <v>1561</v>
      </c>
      <c r="B2342" t="s">
        <v>408</v>
      </c>
      <c r="C2342">
        <v>1</v>
      </c>
      <c r="D2342">
        <v>5</v>
      </c>
      <c r="E2342">
        <v>1</v>
      </c>
      <c r="F2342">
        <v>0</v>
      </c>
      <c r="G2342">
        <v>0</v>
      </c>
      <c r="H2342">
        <v>442</v>
      </c>
      <c r="I2342">
        <v>1</v>
      </c>
      <c r="J2342" t="s">
        <v>579</v>
      </c>
      <c r="L2342">
        <f t="shared" si="45"/>
        <v>21</v>
      </c>
    </row>
    <row r="2343" spans="1:12">
      <c r="A2343">
        <v>4146</v>
      </c>
      <c r="B2343" t="s">
        <v>408</v>
      </c>
      <c r="C2343">
        <v>1</v>
      </c>
      <c r="D2343">
        <v>21</v>
      </c>
      <c r="E2343">
        <v>1</v>
      </c>
      <c r="F2343">
        <v>0</v>
      </c>
      <c r="G2343">
        <v>0</v>
      </c>
      <c r="H2343">
        <v>118</v>
      </c>
      <c r="I2343">
        <v>1</v>
      </c>
      <c r="J2343" t="s">
        <v>612</v>
      </c>
      <c r="L2343">
        <f t="shared" si="45"/>
        <v>11</v>
      </c>
    </row>
    <row r="2344" spans="1:12">
      <c r="A2344">
        <v>233</v>
      </c>
      <c r="B2344" t="s">
        <v>408</v>
      </c>
      <c r="C2344">
        <v>2</v>
      </c>
      <c r="D2344">
        <v>5</v>
      </c>
      <c r="E2344">
        <v>2</v>
      </c>
      <c r="F2344">
        <v>0</v>
      </c>
      <c r="G2344">
        <v>0</v>
      </c>
      <c r="H2344">
        <v>447</v>
      </c>
      <c r="I2344">
        <v>1</v>
      </c>
      <c r="J2344" t="s">
        <v>416</v>
      </c>
      <c r="L2344" t="e">
        <f t="shared" si="45"/>
        <v>#N/A</v>
      </c>
    </row>
    <row r="2345" spans="1:12">
      <c r="A2345">
        <v>1807</v>
      </c>
      <c r="B2345" t="s">
        <v>408</v>
      </c>
      <c r="C2345">
        <v>2</v>
      </c>
      <c r="D2345">
        <v>50</v>
      </c>
      <c r="E2345">
        <v>2</v>
      </c>
      <c r="F2345">
        <v>0</v>
      </c>
      <c r="G2345">
        <v>0</v>
      </c>
      <c r="H2345">
        <v>330</v>
      </c>
      <c r="I2345">
        <v>1</v>
      </c>
      <c r="J2345" t="s">
        <v>830</v>
      </c>
      <c r="L2345">
        <f t="shared" si="45"/>
        <v>32</v>
      </c>
    </row>
    <row r="2346" spans="1:12">
      <c r="A2346">
        <v>3064</v>
      </c>
      <c r="B2346" t="s">
        <v>408</v>
      </c>
      <c r="C2346">
        <v>1</v>
      </c>
      <c r="D2346">
        <v>98</v>
      </c>
      <c r="E2346">
        <v>6</v>
      </c>
      <c r="F2346">
        <v>0</v>
      </c>
      <c r="G2346">
        <v>0</v>
      </c>
      <c r="H2346">
        <v>374</v>
      </c>
      <c r="I2346">
        <v>6</v>
      </c>
      <c r="J2346" t="s">
        <v>440</v>
      </c>
      <c r="L2346">
        <f t="shared" si="45"/>
        <v>16</v>
      </c>
    </row>
    <row r="2347" spans="1:12">
      <c r="A2347">
        <v>4392</v>
      </c>
      <c r="B2347" t="s">
        <v>408</v>
      </c>
      <c r="C2347">
        <v>1</v>
      </c>
      <c r="D2347">
        <v>14</v>
      </c>
      <c r="E2347">
        <v>6</v>
      </c>
      <c r="F2347">
        <v>0</v>
      </c>
      <c r="G2347">
        <v>0</v>
      </c>
      <c r="H2347">
        <v>256</v>
      </c>
      <c r="I2347">
        <v>3</v>
      </c>
      <c r="J2347" t="s">
        <v>437</v>
      </c>
      <c r="L2347" t="e">
        <f t="shared" si="45"/>
        <v>#N/A</v>
      </c>
    </row>
    <row r="2348" spans="1:12">
      <c r="A2348">
        <v>4315</v>
      </c>
      <c r="B2348" t="s">
        <v>408</v>
      </c>
      <c r="C2348">
        <v>2</v>
      </c>
      <c r="D2348">
        <v>9</v>
      </c>
      <c r="E2348">
        <v>2</v>
      </c>
      <c r="F2348">
        <v>0</v>
      </c>
      <c r="G2348">
        <v>0</v>
      </c>
      <c r="H2348">
        <v>122</v>
      </c>
      <c r="I2348">
        <v>1</v>
      </c>
      <c r="J2348" t="s">
        <v>962</v>
      </c>
      <c r="L2348" t="e">
        <f t="shared" si="45"/>
        <v>#N/A</v>
      </c>
    </row>
    <row r="2349" spans="1:12">
      <c r="A2349">
        <v>310</v>
      </c>
      <c r="B2349" t="s">
        <v>408</v>
      </c>
      <c r="C2349">
        <v>1</v>
      </c>
      <c r="D2349">
        <v>7</v>
      </c>
      <c r="E2349">
        <v>1</v>
      </c>
      <c r="F2349">
        <v>0</v>
      </c>
      <c r="G2349">
        <v>0</v>
      </c>
      <c r="H2349">
        <v>436</v>
      </c>
      <c r="I2349">
        <v>2</v>
      </c>
      <c r="J2349" t="s">
        <v>725</v>
      </c>
      <c r="L2349" t="e">
        <f t="shared" si="45"/>
        <v>#N/A</v>
      </c>
    </row>
    <row r="2350" spans="1:12">
      <c r="A2350">
        <v>2400</v>
      </c>
      <c r="B2350" t="s">
        <v>408</v>
      </c>
      <c r="C2350">
        <v>1</v>
      </c>
      <c r="D2350">
        <v>9</v>
      </c>
      <c r="E2350">
        <v>1</v>
      </c>
      <c r="F2350">
        <v>0</v>
      </c>
      <c r="G2350">
        <v>0</v>
      </c>
      <c r="H2350">
        <v>588</v>
      </c>
      <c r="I2350">
        <v>2</v>
      </c>
      <c r="J2350" t="s">
        <v>913</v>
      </c>
      <c r="L2350" t="e">
        <f t="shared" si="45"/>
        <v>#N/A</v>
      </c>
    </row>
    <row r="2351" spans="1:12">
      <c r="A2351">
        <v>5643</v>
      </c>
      <c r="B2351" t="s">
        <v>408</v>
      </c>
      <c r="C2351">
        <v>2</v>
      </c>
      <c r="D2351">
        <v>5</v>
      </c>
      <c r="E2351">
        <v>2</v>
      </c>
      <c r="F2351">
        <v>0</v>
      </c>
      <c r="G2351">
        <v>0</v>
      </c>
      <c r="H2351">
        <v>362</v>
      </c>
      <c r="I2351">
        <v>2</v>
      </c>
      <c r="J2351" t="s">
        <v>672</v>
      </c>
      <c r="L2351">
        <f t="shared" si="45"/>
        <v>53</v>
      </c>
    </row>
    <row r="2352" spans="1:12">
      <c r="A2352">
        <v>4810</v>
      </c>
      <c r="B2352" t="s">
        <v>408</v>
      </c>
      <c r="C2352">
        <v>2</v>
      </c>
      <c r="D2352">
        <v>1</v>
      </c>
      <c r="E2352">
        <v>25</v>
      </c>
      <c r="F2352">
        <v>0</v>
      </c>
      <c r="G2352">
        <v>0</v>
      </c>
      <c r="H2352">
        <v>454</v>
      </c>
      <c r="I2352">
        <v>8</v>
      </c>
      <c r="J2352" t="s">
        <v>660</v>
      </c>
      <c r="L2352" t="e">
        <f t="shared" si="45"/>
        <v>#N/A</v>
      </c>
    </row>
    <row r="2353" spans="1:12">
      <c r="A2353">
        <v>974</v>
      </c>
      <c r="B2353" t="s">
        <v>408</v>
      </c>
      <c r="C2353">
        <v>4</v>
      </c>
      <c r="D2353">
        <v>1</v>
      </c>
      <c r="E2353">
        <v>8</v>
      </c>
      <c r="F2353">
        <v>0</v>
      </c>
      <c r="G2353">
        <v>0</v>
      </c>
      <c r="H2353">
        <v>707</v>
      </c>
      <c r="I2353">
        <v>4</v>
      </c>
      <c r="J2353" t="s">
        <v>942</v>
      </c>
      <c r="L2353" t="e">
        <f t="shared" si="45"/>
        <v>#N/A</v>
      </c>
    </row>
    <row r="2354" spans="1:12">
      <c r="A2354">
        <v>1736</v>
      </c>
      <c r="B2354" t="s">
        <v>408</v>
      </c>
      <c r="C2354">
        <v>2</v>
      </c>
      <c r="D2354">
        <v>1</v>
      </c>
      <c r="E2354">
        <v>26</v>
      </c>
      <c r="F2354">
        <v>0</v>
      </c>
      <c r="G2354">
        <v>0</v>
      </c>
      <c r="H2354">
        <v>301</v>
      </c>
      <c r="I2354">
        <v>7</v>
      </c>
      <c r="J2354" t="s">
        <v>680</v>
      </c>
      <c r="L2354" t="e">
        <f t="shared" si="45"/>
        <v>#N/A</v>
      </c>
    </row>
    <row r="2355" spans="1:12">
      <c r="A2355">
        <v>2889</v>
      </c>
      <c r="B2355" t="s">
        <v>408</v>
      </c>
      <c r="C2355">
        <v>1</v>
      </c>
      <c r="D2355">
        <v>59</v>
      </c>
      <c r="E2355">
        <v>1</v>
      </c>
      <c r="F2355">
        <v>1</v>
      </c>
      <c r="G2355">
        <v>0</v>
      </c>
      <c r="H2355">
        <v>534</v>
      </c>
      <c r="I2355">
        <v>2</v>
      </c>
      <c r="J2355" t="s">
        <v>662</v>
      </c>
      <c r="L2355">
        <f t="shared" si="45"/>
        <v>52</v>
      </c>
    </row>
    <row r="2356" spans="1:12">
      <c r="A2356">
        <v>2818</v>
      </c>
      <c r="B2356" t="s">
        <v>391</v>
      </c>
      <c r="C2356">
        <v>1</v>
      </c>
      <c r="D2356">
        <v>69</v>
      </c>
      <c r="E2356">
        <v>18</v>
      </c>
      <c r="F2356">
        <v>0</v>
      </c>
      <c r="G2356">
        <v>0</v>
      </c>
      <c r="H2356">
        <v>520</v>
      </c>
      <c r="I2356">
        <v>6</v>
      </c>
      <c r="J2356" t="s">
        <v>414</v>
      </c>
      <c r="L2356">
        <f t="shared" si="45"/>
        <v>43</v>
      </c>
    </row>
    <row r="2357" spans="1:12">
      <c r="A2357">
        <v>479</v>
      </c>
      <c r="B2357" t="s">
        <v>408</v>
      </c>
      <c r="C2357">
        <v>1</v>
      </c>
      <c r="D2357">
        <v>13</v>
      </c>
      <c r="E2357">
        <v>1</v>
      </c>
      <c r="F2357">
        <v>0</v>
      </c>
      <c r="G2357">
        <v>0</v>
      </c>
      <c r="H2357">
        <v>429</v>
      </c>
      <c r="I2357">
        <v>2</v>
      </c>
      <c r="J2357" t="s">
        <v>739</v>
      </c>
      <c r="L2357" t="e">
        <f t="shared" si="45"/>
        <v>#N/A</v>
      </c>
    </row>
    <row r="2358" spans="1:12">
      <c r="A2358">
        <v>1143</v>
      </c>
      <c r="B2358" t="s">
        <v>408</v>
      </c>
      <c r="C2358">
        <v>1</v>
      </c>
      <c r="D2358">
        <v>6</v>
      </c>
      <c r="E2358">
        <v>20</v>
      </c>
      <c r="F2358">
        <v>0</v>
      </c>
      <c r="G2358">
        <v>0</v>
      </c>
      <c r="H2358">
        <v>307</v>
      </c>
      <c r="I2358">
        <v>5</v>
      </c>
      <c r="J2358" t="s">
        <v>695</v>
      </c>
      <c r="L2358" t="e">
        <f t="shared" si="45"/>
        <v>#N/A</v>
      </c>
    </row>
    <row r="2359" spans="1:12">
      <c r="A2359">
        <v>6138</v>
      </c>
      <c r="B2359" t="s">
        <v>408</v>
      </c>
      <c r="C2359">
        <v>2</v>
      </c>
      <c r="D2359">
        <v>5</v>
      </c>
      <c r="E2359">
        <v>37</v>
      </c>
      <c r="F2359">
        <v>0</v>
      </c>
      <c r="G2359">
        <v>0</v>
      </c>
      <c r="H2359">
        <v>236</v>
      </c>
      <c r="I2359">
        <v>7</v>
      </c>
      <c r="J2359" t="s">
        <v>883</v>
      </c>
      <c r="L2359" t="e">
        <f t="shared" si="45"/>
        <v>#N/A</v>
      </c>
    </row>
    <row r="2360" spans="1:12">
      <c r="A2360">
        <v>2202</v>
      </c>
      <c r="B2360" t="s">
        <v>408</v>
      </c>
      <c r="C2360">
        <v>1</v>
      </c>
      <c r="D2360">
        <v>31</v>
      </c>
      <c r="E2360">
        <v>10</v>
      </c>
      <c r="F2360">
        <v>0</v>
      </c>
      <c r="G2360">
        <v>0</v>
      </c>
      <c r="H2360">
        <v>507</v>
      </c>
      <c r="I2360">
        <v>6</v>
      </c>
      <c r="J2360" t="s">
        <v>282</v>
      </c>
      <c r="L2360">
        <f t="shared" si="45"/>
        <v>37</v>
      </c>
    </row>
    <row r="2361" spans="1:12">
      <c r="A2361">
        <v>2964</v>
      </c>
      <c r="B2361" t="s">
        <v>408</v>
      </c>
      <c r="C2361">
        <v>1</v>
      </c>
      <c r="D2361">
        <v>22</v>
      </c>
      <c r="E2361">
        <v>7</v>
      </c>
      <c r="F2361">
        <v>0</v>
      </c>
      <c r="G2361">
        <v>0</v>
      </c>
      <c r="H2361">
        <v>509</v>
      </c>
      <c r="I2361">
        <v>5</v>
      </c>
      <c r="J2361" t="s">
        <v>776</v>
      </c>
      <c r="L2361">
        <f t="shared" si="45"/>
        <v>42</v>
      </c>
    </row>
    <row r="2362" spans="1:12">
      <c r="A2362">
        <v>5079</v>
      </c>
      <c r="B2362" t="s">
        <v>408</v>
      </c>
      <c r="C2362">
        <v>2</v>
      </c>
      <c r="D2362">
        <v>2</v>
      </c>
      <c r="E2362">
        <v>19</v>
      </c>
      <c r="F2362">
        <v>0</v>
      </c>
      <c r="G2362">
        <v>0</v>
      </c>
      <c r="H2362">
        <v>167</v>
      </c>
      <c r="I2362">
        <v>7</v>
      </c>
      <c r="J2362" t="s">
        <v>1048</v>
      </c>
      <c r="L2362" t="e">
        <f t="shared" si="45"/>
        <v>#N/A</v>
      </c>
    </row>
    <row r="2363" spans="1:12">
      <c r="A2363">
        <v>3505</v>
      </c>
      <c r="B2363" t="s">
        <v>408</v>
      </c>
      <c r="C2363">
        <v>1</v>
      </c>
      <c r="D2363">
        <v>3</v>
      </c>
      <c r="E2363">
        <v>9</v>
      </c>
      <c r="F2363">
        <v>0</v>
      </c>
      <c r="G2363">
        <v>0</v>
      </c>
      <c r="H2363">
        <v>387</v>
      </c>
      <c r="I2363">
        <v>5</v>
      </c>
      <c r="J2363" t="s">
        <v>409</v>
      </c>
      <c r="L2363">
        <f t="shared" si="45"/>
        <v>43</v>
      </c>
    </row>
    <row r="2364" spans="1:12">
      <c r="A2364">
        <v>3628</v>
      </c>
      <c r="B2364" t="s">
        <v>871</v>
      </c>
      <c r="C2364">
        <v>1</v>
      </c>
      <c r="D2364">
        <v>6</v>
      </c>
      <c r="E2364">
        <v>15</v>
      </c>
      <c r="F2364">
        <v>0</v>
      </c>
      <c r="G2364">
        <v>0</v>
      </c>
      <c r="H2364">
        <v>851</v>
      </c>
      <c r="I2364">
        <v>5</v>
      </c>
      <c r="J2364" t="s">
        <v>1021</v>
      </c>
      <c r="L2364">
        <f t="shared" si="45"/>
        <v>56</v>
      </c>
    </row>
    <row r="2365" spans="1:12">
      <c r="A2365">
        <v>6407</v>
      </c>
      <c r="B2365" t="s">
        <v>473</v>
      </c>
      <c r="C2365">
        <v>1</v>
      </c>
      <c r="D2365">
        <v>14</v>
      </c>
      <c r="E2365">
        <v>1</v>
      </c>
      <c r="F2365">
        <v>0</v>
      </c>
      <c r="G2365">
        <v>0</v>
      </c>
      <c r="H2365">
        <v>448</v>
      </c>
      <c r="I2365">
        <v>1</v>
      </c>
      <c r="J2365" t="s">
        <v>879</v>
      </c>
      <c r="L2365" t="e">
        <f t="shared" si="45"/>
        <v>#N/A</v>
      </c>
    </row>
    <row r="2366" spans="1:12">
      <c r="A2366">
        <v>1538</v>
      </c>
      <c r="B2366" t="s">
        <v>408</v>
      </c>
      <c r="C2366">
        <v>2</v>
      </c>
      <c r="D2366">
        <v>3</v>
      </c>
      <c r="E2366">
        <v>2</v>
      </c>
      <c r="F2366">
        <v>0</v>
      </c>
      <c r="G2366">
        <v>0</v>
      </c>
      <c r="H2366">
        <v>421</v>
      </c>
      <c r="I2366">
        <v>1</v>
      </c>
      <c r="J2366" t="s">
        <v>411</v>
      </c>
      <c r="L2366" t="e">
        <f t="shared" si="45"/>
        <v>#N/A</v>
      </c>
    </row>
    <row r="2367" spans="1:12">
      <c r="A2367">
        <v>210</v>
      </c>
      <c r="B2367" t="s">
        <v>408</v>
      </c>
      <c r="C2367">
        <v>2</v>
      </c>
      <c r="D2367">
        <v>8</v>
      </c>
      <c r="E2367">
        <v>2</v>
      </c>
      <c r="F2367">
        <v>0</v>
      </c>
      <c r="G2367">
        <v>0</v>
      </c>
      <c r="H2367">
        <v>439</v>
      </c>
      <c r="I2367">
        <v>1</v>
      </c>
      <c r="J2367" t="s">
        <v>852</v>
      </c>
      <c r="L2367" t="e">
        <f t="shared" si="45"/>
        <v>#N/A</v>
      </c>
    </row>
    <row r="2368" spans="1:12">
      <c r="A2368">
        <v>874</v>
      </c>
      <c r="B2368" t="s">
        <v>408</v>
      </c>
      <c r="C2368">
        <v>1</v>
      </c>
      <c r="D2368">
        <v>8</v>
      </c>
      <c r="E2368">
        <v>6</v>
      </c>
      <c r="F2368">
        <v>0</v>
      </c>
      <c r="G2368">
        <v>0</v>
      </c>
      <c r="H2368">
        <v>471</v>
      </c>
      <c r="I2368">
        <v>4</v>
      </c>
      <c r="J2368" t="s">
        <v>991</v>
      </c>
      <c r="L2368" t="e">
        <f t="shared" si="45"/>
        <v>#N/A</v>
      </c>
    </row>
    <row r="2369" spans="1:12">
      <c r="A2369">
        <v>1661</v>
      </c>
      <c r="B2369" t="s">
        <v>408</v>
      </c>
      <c r="C2369">
        <v>1</v>
      </c>
      <c r="D2369">
        <v>1</v>
      </c>
      <c r="E2369">
        <v>1</v>
      </c>
      <c r="F2369">
        <v>0</v>
      </c>
      <c r="G2369">
        <v>0</v>
      </c>
      <c r="H2369">
        <v>341</v>
      </c>
      <c r="I2369">
        <v>1</v>
      </c>
      <c r="J2369" t="s">
        <v>874</v>
      </c>
      <c r="L2369" t="e">
        <f t="shared" si="45"/>
        <v>#N/A</v>
      </c>
    </row>
    <row r="2370" spans="1:12">
      <c r="A2370">
        <v>4169</v>
      </c>
      <c r="B2370" t="s">
        <v>408</v>
      </c>
      <c r="C2370">
        <v>2</v>
      </c>
      <c r="D2370">
        <v>22</v>
      </c>
      <c r="E2370">
        <v>2</v>
      </c>
      <c r="F2370">
        <v>0</v>
      </c>
      <c r="G2370">
        <v>0</v>
      </c>
      <c r="H2370">
        <v>291</v>
      </c>
      <c r="I2370">
        <v>2</v>
      </c>
      <c r="J2370" t="s">
        <v>973</v>
      </c>
      <c r="L2370" t="e">
        <f t="shared" si="45"/>
        <v>#N/A</v>
      </c>
    </row>
    <row r="2371" spans="1:12">
      <c r="A2371">
        <v>4292</v>
      </c>
      <c r="B2371" t="s">
        <v>390</v>
      </c>
      <c r="C2371" t="s">
        <v>1051</v>
      </c>
      <c r="D2371">
        <v>10</v>
      </c>
      <c r="E2371">
        <v>1</v>
      </c>
      <c r="F2371">
        <v>0</v>
      </c>
      <c r="G2371">
        <v>0</v>
      </c>
      <c r="H2371">
        <v>108</v>
      </c>
      <c r="I2371">
        <v>2</v>
      </c>
      <c r="J2371" t="s">
        <v>783</v>
      </c>
      <c r="L2371" t="e">
        <f t="shared" si="45"/>
        <v>#N/A</v>
      </c>
    </row>
    <row r="2372" spans="1:12">
      <c r="A2372">
        <v>5743</v>
      </c>
      <c r="B2372" t="s">
        <v>408</v>
      </c>
      <c r="C2372">
        <v>1</v>
      </c>
      <c r="D2372">
        <v>1</v>
      </c>
      <c r="E2372">
        <v>8</v>
      </c>
      <c r="F2372">
        <v>0</v>
      </c>
      <c r="G2372">
        <v>0</v>
      </c>
      <c r="H2372">
        <v>438</v>
      </c>
      <c r="I2372">
        <v>6</v>
      </c>
      <c r="J2372" t="s">
        <v>703</v>
      </c>
      <c r="L2372">
        <f t="shared" ref="L2372:L2435" si="46">VLOOKUP($J2372,$AA$3:$AB$127,2,FALSE)</f>
        <v>21</v>
      </c>
    </row>
    <row r="2373" spans="1:12">
      <c r="A2373">
        <v>3087</v>
      </c>
      <c r="B2373" t="s">
        <v>408</v>
      </c>
      <c r="C2373">
        <v>1</v>
      </c>
      <c r="D2373">
        <v>17</v>
      </c>
      <c r="E2373">
        <v>4</v>
      </c>
      <c r="F2373">
        <v>0</v>
      </c>
      <c r="G2373">
        <v>0</v>
      </c>
      <c r="H2373">
        <v>334</v>
      </c>
      <c r="I2373">
        <v>2</v>
      </c>
      <c r="J2373" t="s">
        <v>669</v>
      </c>
      <c r="L2373">
        <f t="shared" si="46"/>
        <v>54</v>
      </c>
    </row>
    <row r="2374" spans="1:12">
      <c r="A2374">
        <v>4833</v>
      </c>
      <c r="B2374" t="s">
        <v>408</v>
      </c>
      <c r="C2374">
        <v>2</v>
      </c>
      <c r="D2374">
        <v>10</v>
      </c>
      <c r="E2374">
        <v>2</v>
      </c>
      <c r="F2374">
        <v>0</v>
      </c>
      <c r="G2374">
        <v>0</v>
      </c>
      <c r="H2374">
        <v>663</v>
      </c>
      <c r="I2374">
        <v>2</v>
      </c>
      <c r="J2374" t="s">
        <v>782</v>
      </c>
      <c r="L2374" t="e">
        <f t="shared" si="46"/>
        <v>#N/A</v>
      </c>
    </row>
    <row r="2375" spans="1:12">
      <c r="A2375">
        <v>333</v>
      </c>
      <c r="B2375" t="s">
        <v>408</v>
      </c>
      <c r="C2375">
        <v>2</v>
      </c>
      <c r="D2375">
        <v>11</v>
      </c>
      <c r="E2375">
        <v>2</v>
      </c>
      <c r="F2375">
        <v>0</v>
      </c>
      <c r="G2375">
        <v>0</v>
      </c>
      <c r="H2375">
        <v>434</v>
      </c>
      <c r="I2375">
        <v>1</v>
      </c>
      <c r="J2375" t="s">
        <v>558</v>
      </c>
      <c r="L2375" t="e">
        <f t="shared" si="46"/>
        <v>#N/A</v>
      </c>
    </row>
    <row r="2376" spans="1:12">
      <c r="A2376">
        <v>2423</v>
      </c>
      <c r="B2376" t="s">
        <v>408</v>
      </c>
      <c r="C2376">
        <v>2</v>
      </c>
      <c r="D2376">
        <v>12</v>
      </c>
      <c r="E2376">
        <v>2</v>
      </c>
      <c r="F2376">
        <v>0</v>
      </c>
      <c r="G2376">
        <v>0</v>
      </c>
      <c r="H2376">
        <v>361</v>
      </c>
      <c r="I2376">
        <v>2</v>
      </c>
      <c r="J2376" t="s">
        <v>780</v>
      </c>
      <c r="L2376" t="e">
        <f t="shared" si="46"/>
        <v>#N/A</v>
      </c>
    </row>
    <row r="2377" spans="1:12">
      <c r="A2377">
        <v>4415</v>
      </c>
      <c r="B2377" t="s">
        <v>408</v>
      </c>
      <c r="C2377">
        <v>1</v>
      </c>
      <c r="D2377">
        <v>17</v>
      </c>
      <c r="E2377">
        <v>1</v>
      </c>
      <c r="F2377">
        <v>0</v>
      </c>
      <c r="G2377">
        <v>0</v>
      </c>
      <c r="H2377">
        <v>113</v>
      </c>
      <c r="I2377">
        <v>1</v>
      </c>
      <c r="J2377" t="s">
        <v>925</v>
      </c>
      <c r="L2377" t="e">
        <f t="shared" si="46"/>
        <v>#N/A</v>
      </c>
    </row>
    <row r="2378" spans="1:12">
      <c r="A2378">
        <v>3751</v>
      </c>
      <c r="B2378" t="s">
        <v>408</v>
      </c>
      <c r="C2378">
        <v>1</v>
      </c>
      <c r="D2378">
        <v>6</v>
      </c>
      <c r="E2378">
        <v>0</v>
      </c>
      <c r="F2378">
        <v>2</v>
      </c>
      <c r="G2378">
        <v>0</v>
      </c>
      <c r="H2378">
        <v>1303</v>
      </c>
      <c r="I2378">
        <v>3</v>
      </c>
      <c r="J2378" t="s">
        <v>498</v>
      </c>
      <c r="L2378" t="e">
        <f t="shared" si="46"/>
        <v>#N/A</v>
      </c>
    </row>
    <row r="2379" spans="1:12">
      <c r="A2379">
        <v>456</v>
      </c>
      <c r="B2379" t="s">
        <v>408</v>
      </c>
      <c r="C2379">
        <v>2</v>
      </c>
      <c r="D2379">
        <v>4</v>
      </c>
      <c r="E2379">
        <v>2</v>
      </c>
      <c r="F2379">
        <v>0</v>
      </c>
      <c r="G2379">
        <v>0</v>
      </c>
      <c r="H2379">
        <v>440</v>
      </c>
      <c r="I2379">
        <v>1</v>
      </c>
      <c r="J2379" t="s">
        <v>812</v>
      </c>
      <c r="L2379">
        <f t="shared" si="46"/>
        <v>22</v>
      </c>
    </row>
    <row r="2380" spans="1:12">
      <c r="A2380">
        <v>1120</v>
      </c>
      <c r="B2380" t="s">
        <v>408</v>
      </c>
      <c r="C2380">
        <v>2</v>
      </c>
      <c r="D2380">
        <v>9</v>
      </c>
      <c r="E2380">
        <v>2</v>
      </c>
      <c r="F2380">
        <v>0</v>
      </c>
      <c r="G2380">
        <v>0</v>
      </c>
      <c r="H2380">
        <v>322</v>
      </c>
      <c r="I2380">
        <v>2</v>
      </c>
      <c r="J2380" t="s">
        <v>815</v>
      </c>
      <c r="L2380">
        <f t="shared" si="46"/>
        <v>31</v>
      </c>
    </row>
    <row r="2381" spans="1:12">
      <c r="A2381">
        <v>5497</v>
      </c>
      <c r="B2381" t="s">
        <v>408</v>
      </c>
      <c r="C2381">
        <v>1</v>
      </c>
      <c r="D2381">
        <v>4</v>
      </c>
      <c r="E2381">
        <v>1</v>
      </c>
      <c r="F2381">
        <v>0</v>
      </c>
      <c r="G2381">
        <v>0</v>
      </c>
      <c r="H2381">
        <v>389</v>
      </c>
      <c r="I2381">
        <v>2</v>
      </c>
      <c r="J2381" t="s">
        <v>971</v>
      </c>
      <c r="L2381" t="e">
        <f t="shared" si="46"/>
        <v>#N/A</v>
      </c>
    </row>
    <row r="2382" spans="1:12">
      <c r="A2382">
        <v>6161</v>
      </c>
      <c r="B2382" t="s">
        <v>408</v>
      </c>
      <c r="C2382">
        <v>2</v>
      </c>
      <c r="D2382">
        <v>17</v>
      </c>
      <c r="E2382">
        <v>2</v>
      </c>
      <c r="F2382">
        <v>0</v>
      </c>
      <c r="G2382">
        <v>0</v>
      </c>
      <c r="H2382">
        <v>241</v>
      </c>
      <c r="I2382">
        <v>2</v>
      </c>
      <c r="J2382" t="s">
        <v>842</v>
      </c>
      <c r="L2382" t="e">
        <f t="shared" si="46"/>
        <v>#N/A</v>
      </c>
    </row>
    <row r="2383" spans="1:12">
      <c r="A2383">
        <v>997</v>
      </c>
      <c r="B2383" t="s">
        <v>408</v>
      </c>
      <c r="C2383">
        <v>1</v>
      </c>
      <c r="D2383">
        <v>19</v>
      </c>
      <c r="E2383">
        <v>1</v>
      </c>
      <c r="F2383">
        <v>0</v>
      </c>
      <c r="G2383">
        <v>0</v>
      </c>
      <c r="H2383">
        <v>345</v>
      </c>
      <c r="I2383">
        <v>1</v>
      </c>
      <c r="J2383" t="s">
        <v>619</v>
      </c>
      <c r="L2383" t="e">
        <f t="shared" si="46"/>
        <v>#N/A</v>
      </c>
    </row>
    <row r="2384" spans="1:12">
      <c r="A2384">
        <v>3860</v>
      </c>
      <c r="B2384" t="s">
        <v>871</v>
      </c>
      <c r="C2384">
        <v>1</v>
      </c>
      <c r="D2384">
        <v>6</v>
      </c>
      <c r="E2384">
        <v>1</v>
      </c>
      <c r="F2384">
        <v>0</v>
      </c>
      <c r="G2384">
        <v>0</v>
      </c>
      <c r="H2384">
        <v>109</v>
      </c>
      <c r="I2384">
        <v>1</v>
      </c>
      <c r="J2384" t="s">
        <v>807</v>
      </c>
      <c r="L2384">
        <f t="shared" si="46"/>
        <v>45</v>
      </c>
    </row>
    <row r="2385" spans="1:12">
      <c r="A2385">
        <v>1358</v>
      </c>
      <c r="B2385" t="s">
        <v>408</v>
      </c>
      <c r="C2385">
        <v>3</v>
      </c>
      <c r="D2385">
        <v>10</v>
      </c>
      <c r="E2385">
        <v>4</v>
      </c>
      <c r="F2385">
        <v>0</v>
      </c>
      <c r="G2385">
        <v>0</v>
      </c>
      <c r="H2385">
        <v>507</v>
      </c>
      <c r="I2385">
        <v>2</v>
      </c>
      <c r="J2385" t="s">
        <v>282</v>
      </c>
      <c r="L2385">
        <f t="shared" si="46"/>
        <v>37</v>
      </c>
    </row>
    <row r="2386" spans="1:12">
      <c r="A2386">
        <v>3018</v>
      </c>
      <c r="B2386" t="s">
        <v>408</v>
      </c>
      <c r="C2386">
        <v>1</v>
      </c>
      <c r="D2386">
        <v>5</v>
      </c>
      <c r="E2386">
        <v>6</v>
      </c>
      <c r="F2386">
        <v>0</v>
      </c>
      <c r="G2386">
        <v>0</v>
      </c>
      <c r="H2386">
        <v>517</v>
      </c>
      <c r="I2386">
        <v>5</v>
      </c>
      <c r="J2386" t="s">
        <v>685</v>
      </c>
      <c r="L2386">
        <f t="shared" si="46"/>
        <v>43</v>
      </c>
    </row>
    <row r="2387" spans="1:12">
      <c r="A2387">
        <v>2935</v>
      </c>
      <c r="B2387" t="s">
        <v>408</v>
      </c>
      <c r="C2387">
        <v>1</v>
      </c>
      <c r="D2387">
        <v>3</v>
      </c>
      <c r="E2387">
        <v>1</v>
      </c>
      <c r="F2387">
        <v>0</v>
      </c>
      <c r="G2387">
        <v>0</v>
      </c>
      <c r="H2387">
        <v>546</v>
      </c>
      <c r="I2387">
        <v>2</v>
      </c>
      <c r="J2387" t="s">
        <v>654</v>
      </c>
      <c r="L2387" t="e">
        <f t="shared" si="46"/>
        <v>#N/A</v>
      </c>
    </row>
    <row r="2388" spans="1:12">
      <c r="A2388">
        <v>611</v>
      </c>
      <c r="B2388" t="s">
        <v>408</v>
      </c>
      <c r="C2388">
        <v>1</v>
      </c>
      <c r="D2388">
        <v>49</v>
      </c>
      <c r="E2388">
        <v>10</v>
      </c>
      <c r="F2388">
        <v>0</v>
      </c>
      <c r="G2388">
        <v>0</v>
      </c>
      <c r="H2388">
        <v>533</v>
      </c>
      <c r="I2388">
        <v>5</v>
      </c>
      <c r="J2388" t="s">
        <v>637</v>
      </c>
      <c r="L2388">
        <f t="shared" si="46"/>
        <v>35</v>
      </c>
    </row>
    <row r="2389" spans="1:12">
      <c r="A2389">
        <v>4595</v>
      </c>
      <c r="B2389" t="s">
        <v>408</v>
      </c>
      <c r="C2389">
        <v>1</v>
      </c>
      <c r="D2389">
        <v>14</v>
      </c>
      <c r="E2389">
        <v>13</v>
      </c>
      <c r="F2389">
        <v>0</v>
      </c>
      <c r="G2389">
        <v>0</v>
      </c>
      <c r="H2389">
        <v>671</v>
      </c>
      <c r="I2389">
        <v>6</v>
      </c>
      <c r="J2389" t="s">
        <v>661</v>
      </c>
      <c r="L2389" t="e">
        <f t="shared" si="46"/>
        <v>#N/A</v>
      </c>
    </row>
    <row r="2390" spans="1:12">
      <c r="A2390">
        <v>279</v>
      </c>
      <c r="B2390" t="s">
        <v>408</v>
      </c>
      <c r="C2390">
        <v>1</v>
      </c>
      <c r="D2390">
        <v>14</v>
      </c>
      <c r="E2390">
        <v>7</v>
      </c>
      <c r="F2390">
        <v>0</v>
      </c>
      <c r="G2390">
        <v>0</v>
      </c>
      <c r="H2390">
        <v>470</v>
      </c>
      <c r="I2390">
        <v>4</v>
      </c>
      <c r="J2390" t="s">
        <v>898</v>
      </c>
      <c r="L2390" t="e">
        <f t="shared" si="46"/>
        <v>#N/A</v>
      </c>
    </row>
    <row r="2391" spans="1:12">
      <c r="A2391">
        <v>4014</v>
      </c>
      <c r="B2391" t="s">
        <v>408</v>
      </c>
      <c r="C2391">
        <v>1</v>
      </c>
      <c r="D2391">
        <v>8</v>
      </c>
      <c r="E2391">
        <v>6</v>
      </c>
      <c r="F2391">
        <v>0</v>
      </c>
      <c r="G2391">
        <v>0</v>
      </c>
      <c r="H2391">
        <v>274</v>
      </c>
      <c r="I2391">
        <v>4</v>
      </c>
      <c r="J2391" t="s">
        <v>947</v>
      </c>
      <c r="L2391">
        <f t="shared" si="46"/>
        <v>15</v>
      </c>
    </row>
    <row r="2392" spans="1:12">
      <c r="A2392">
        <v>4263</v>
      </c>
      <c r="B2392" t="s">
        <v>408</v>
      </c>
      <c r="C2392">
        <v>2</v>
      </c>
      <c r="D2392">
        <v>16</v>
      </c>
      <c r="E2392">
        <v>2</v>
      </c>
      <c r="F2392">
        <v>0</v>
      </c>
      <c r="G2392">
        <v>0</v>
      </c>
      <c r="H2392">
        <v>111</v>
      </c>
      <c r="I2392">
        <v>1</v>
      </c>
      <c r="J2392" t="s">
        <v>511</v>
      </c>
      <c r="L2392">
        <f t="shared" si="46"/>
        <v>11</v>
      </c>
    </row>
    <row r="2393" spans="1:12">
      <c r="A2393">
        <v>765</v>
      </c>
      <c r="B2393" t="s">
        <v>408</v>
      </c>
      <c r="C2393">
        <v>1</v>
      </c>
      <c r="D2393">
        <v>7</v>
      </c>
      <c r="E2393">
        <v>1</v>
      </c>
      <c r="F2393">
        <v>0</v>
      </c>
      <c r="G2393">
        <v>0</v>
      </c>
      <c r="H2393">
        <v>447</v>
      </c>
      <c r="I2393">
        <v>1</v>
      </c>
      <c r="J2393" t="s">
        <v>416</v>
      </c>
      <c r="L2393" t="e">
        <f t="shared" si="46"/>
        <v>#N/A</v>
      </c>
    </row>
    <row r="2394" spans="1:12">
      <c r="A2394">
        <v>5935</v>
      </c>
      <c r="B2394" t="s">
        <v>408</v>
      </c>
      <c r="C2394">
        <v>2</v>
      </c>
      <c r="D2394">
        <v>23</v>
      </c>
      <c r="E2394">
        <v>2</v>
      </c>
      <c r="F2394">
        <v>0</v>
      </c>
      <c r="G2394">
        <v>0</v>
      </c>
      <c r="H2394">
        <v>280</v>
      </c>
      <c r="I2394">
        <v>2</v>
      </c>
      <c r="J2394" t="s">
        <v>791</v>
      </c>
      <c r="L2394" t="e">
        <f t="shared" si="46"/>
        <v>#N/A</v>
      </c>
    </row>
    <row r="2395" spans="1:12">
      <c r="A2395">
        <v>4607</v>
      </c>
      <c r="B2395" t="s">
        <v>408</v>
      </c>
      <c r="C2395">
        <v>1</v>
      </c>
      <c r="D2395">
        <v>11</v>
      </c>
      <c r="E2395">
        <v>26</v>
      </c>
      <c r="F2395">
        <v>0</v>
      </c>
      <c r="G2395">
        <v>0</v>
      </c>
      <c r="H2395">
        <v>671</v>
      </c>
      <c r="I2395">
        <v>9</v>
      </c>
      <c r="J2395" t="s">
        <v>661</v>
      </c>
      <c r="L2395" t="e">
        <f t="shared" si="46"/>
        <v>#N/A</v>
      </c>
    </row>
    <row r="2396" spans="1:12">
      <c r="A2396">
        <v>18</v>
      </c>
      <c r="B2396" t="s">
        <v>408</v>
      </c>
      <c r="C2396">
        <v>2</v>
      </c>
      <c r="D2396">
        <v>12</v>
      </c>
      <c r="E2396">
        <v>2</v>
      </c>
      <c r="F2396">
        <v>0</v>
      </c>
      <c r="G2396">
        <v>0</v>
      </c>
      <c r="H2396">
        <v>415</v>
      </c>
      <c r="I2396">
        <v>1</v>
      </c>
      <c r="J2396" t="s">
        <v>819</v>
      </c>
      <c r="L2396" t="e">
        <f t="shared" si="46"/>
        <v>#N/A</v>
      </c>
    </row>
    <row r="2397" spans="1:12">
      <c r="A2397">
        <v>362</v>
      </c>
      <c r="B2397" t="s">
        <v>408</v>
      </c>
      <c r="C2397">
        <v>1</v>
      </c>
      <c r="D2397">
        <v>3</v>
      </c>
      <c r="E2397">
        <v>10</v>
      </c>
      <c r="F2397">
        <v>0</v>
      </c>
      <c r="G2397">
        <v>0</v>
      </c>
      <c r="H2397">
        <v>475</v>
      </c>
      <c r="I2397">
        <v>5</v>
      </c>
      <c r="J2397" t="s">
        <v>939</v>
      </c>
      <c r="L2397" t="e">
        <f t="shared" si="46"/>
        <v>#N/A</v>
      </c>
    </row>
    <row r="2398" spans="1:12">
      <c r="A2398">
        <v>1690</v>
      </c>
      <c r="B2398" t="s">
        <v>408</v>
      </c>
      <c r="C2398">
        <v>1</v>
      </c>
      <c r="D2398">
        <v>13</v>
      </c>
      <c r="E2398">
        <v>1</v>
      </c>
      <c r="F2398">
        <v>0</v>
      </c>
      <c r="G2398">
        <v>0</v>
      </c>
      <c r="H2398">
        <v>339</v>
      </c>
      <c r="I2398">
        <v>2</v>
      </c>
      <c r="J2398" t="s">
        <v>462</v>
      </c>
      <c r="L2398" t="e">
        <f t="shared" si="46"/>
        <v>#N/A</v>
      </c>
    </row>
    <row r="2399" spans="1:12">
      <c r="A2399">
        <v>1939</v>
      </c>
      <c r="B2399" t="s">
        <v>871</v>
      </c>
      <c r="C2399">
        <v>1</v>
      </c>
      <c r="D2399">
        <v>9</v>
      </c>
      <c r="E2399">
        <v>1</v>
      </c>
      <c r="F2399">
        <v>0</v>
      </c>
      <c r="G2399">
        <v>0</v>
      </c>
      <c r="H2399">
        <v>395</v>
      </c>
      <c r="I2399">
        <v>1</v>
      </c>
      <c r="J2399" t="s">
        <v>920</v>
      </c>
      <c r="L2399" t="e">
        <f t="shared" si="46"/>
        <v>#N/A</v>
      </c>
    </row>
    <row r="2400" spans="1:12">
      <c r="A2400">
        <v>1607</v>
      </c>
      <c r="B2400" t="s">
        <v>408</v>
      </c>
      <c r="C2400">
        <v>1</v>
      </c>
      <c r="D2400">
        <v>25</v>
      </c>
      <c r="E2400">
        <v>1</v>
      </c>
      <c r="F2400">
        <v>0</v>
      </c>
      <c r="G2400">
        <v>0</v>
      </c>
      <c r="H2400">
        <v>302</v>
      </c>
      <c r="I2400">
        <v>1</v>
      </c>
      <c r="J2400" t="s">
        <v>423</v>
      </c>
      <c r="L2400">
        <f t="shared" si="46"/>
        <v>32</v>
      </c>
    </row>
    <row r="2401" spans="1:12">
      <c r="A2401">
        <v>2686</v>
      </c>
      <c r="B2401" t="s">
        <v>408</v>
      </c>
      <c r="C2401">
        <v>1</v>
      </c>
      <c r="D2401">
        <v>38</v>
      </c>
      <c r="E2401">
        <v>6</v>
      </c>
      <c r="F2401">
        <v>4</v>
      </c>
      <c r="G2401">
        <v>0</v>
      </c>
      <c r="H2401">
        <v>321</v>
      </c>
      <c r="I2401">
        <v>6</v>
      </c>
      <c r="J2401" t="s">
        <v>714</v>
      </c>
      <c r="L2401">
        <f t="shared" si="46"/>
        <v>52</v>
      </c>
    </row>
    <row r="2402" spans="1:12">
      <c r="A2402">
        <v>3267</v>
      </c>
      <c r="B2402" t="s">
        <v>408</v>
      </c>
      <c r="C2402">
        <v>2</v>
      </c>
      <c r="D2402">
        <v>43</v>
      </c>
      <c r="E2402">
        <v>57</v>
      </c>
      <c r="F2402">
        <v>0</v>
      </c>
      <c r="G2402">
        <v>0</v>
      </c>
      <c r="H2402">
        <v>316</v>
      </c>
      <c r="I2402">
        <v>8</v>
      </c>
      <c r="J2402" t="s">
        <v>467</v>
      </c>
      <c r="L2402">
        <f t="shared" si="46"/>
        <v>51</v>
      </c>
    </row>
    <row r="2403" spans="1:12">
      <c r="A2403">
        <v>30</v>
      </c>
      <c r="B2403" t="s">
        <v>390</v>
      </c>
      <c r="C2403">
        <v>1</v>
      </c>
      <c r="D2403">
        <v>11</v>
      </c>
      <c r="E2403">
        <v>1</v>
      </c>
      <c r="F2403">
        <v>0</v>
      </c>
      <c r="G2403">
        <v>0</v>
      </c>
      <c r="H2403">
        <v>432</v>
      </c>
      <c r="I2403">
        <v>2</v>
      </c>
      <c r="J2403" t="s">
        <v>723</v>
      </c>
      <c r="L2403" t="e">
        <f t="shared" si="46"/>
        <v>#N/A</v>
      </c>
    </row>
    <row r="2404" spans="1:12">
      <c r="A2404">
        <v>3908</v>
      </c>
      <c r="B2404" t="s">
        <v>408</v>
      </c>
      <c r="C2404">
        <v>1</v>
      </c>
      <c r="D2404">
        <v>4</v>
      </c>
      <c r="E2404">
        <v>1</v>
      </c>
      <c r="F2404">
        <v>0</v>
      </c>
      <c r="G2404">
        <v>0</v>
      </c>
      <c r="H2404">
        <v>102</v>
      </c>
      <c r="I2404">
        <v>2</v>
      </c>
      <c r="J2404" t="s">
        <v>810</v>
      </c>
      <c r="L2404" t="e">
        <f t="shared" si="46"/>
        <v>#N/A</v>
      </c>
    </row>
    <row r="2405" spans="1:12">
      <c r="A2405">
        <v>3920</v>
      </c>
      <c r="B2405" t="s">
        <v>408</v>
      </c>
      <c r="C2405">
        <v>1</v>
      </c>
      <c r="D2405">
        <v>12</v>
      </c>
      <c r="E2405">
        <v>1</v>
      </c>
      <c r="F2405">
        <v>0</v>
      </c>
      <c r="G2405">
        <v>0</v>
      </c>
      <c r="H2405">
        <v>102</v>
      </c>
      <c r="I2405">
        <v>1</v>
      </c>
      <c r="J2405" t="s">
        <v>810</v>
      </c>
      <c r="L2405" t="e">
        <f t="shared" si="46"/>
        <v>#N/A</v>
      </c>
    </row>
    <row r="2406" spans="1:12">
      <c r="A2406">
        <v>5033</v>
      </c>
      <c r="B2406" t="s">
        <v>478</v>
      </c>
      <c r="C2406">
        <v>1</v>
      </c>
      <c r="D2406">
        <v>3</v>
      </c>
      <c r="E2406">
        <v>1</v>
      </c>
      <c r="F2406">
        <v>0</v>
      </c>
      <c r="G2406">
        <v>0</v>
      </c>
      <c r="H2406">
        <v>554</v>
      </c>
      <c r="I2406">
        <v>2</v>
      </c>
      <c r="J2406" t="s">
        <v>671</v>
      </c>
      <c r="L2406">
        <f t="shared" si="46"/>
        <v>44</v>
      </c>
    </row>
    <row r="2407" spans="1:12">
      <c r="A2407">
        <v>3705</v>
      </c>
      <c r="B2407" t="s">
        <v>408</v>
      </c>
      <c r="C2407">
        <v>1</v>
      </c>
      <c r="D2407">
        <v>4</v>
      </c>
      <c r="E2407">
        <v>6</v>
      </c>
      <c r="F2407">
        <v>0</v>
      </c>
      <c r="G2407">
        <v>0</v>
      </c>
      <c r="H2407">
        <v>550</v>
      </c>
      <c r="I2407">
        <v>3</v>
      </c>
      <c r="J2407" t="s">
        <v>655</v>
      </c>
      <c r="L2407" t="e">
        <f t="shared" si="46"/>
        <v>#N/A</v>
      </c>
    </row>
    <row r="2408" spans="1:12">
      <c r="A2408">
        <v>2248</v>
      </c>
      <c r="B2408" t="s">
        <v>408</v>
      </c>
      <c r="C2408">
        <v>1</v>
      </c>
      <c r="D2408">
        <v>14</v>
      </c>
      <c r="E2408">
        <v>8</v>
      </c>
      <c r="F2408">
        <v>0</v>
      </c>
      <c r="G2408">
        <v>0</v>
      </c>
      <c r="H2408">
        <v>522</v>
      </c>
      <c r="I2408">
        <v>5</v>
      </c>
      <c r="J2408" t="s">
        <v>445</v>
      </c>
      <c r="L2408">
        <f t="shared" si="46"/>
        <v>37</v>
      </c>
    </row>
    <row r="2409" spans="1:12">
      <c r="A2409">
        <v>2045</v>
      </c>
      <c r="B2409" t="s">
        <v>408</v>
      </c>
      <c r="C2409" t="s">
        <v>408</v>
      </c>
      <c r="D2409">
        <v>18</v>
      </c>
      <c r="E2409">
        <v>35</v>
      </c>
      <c r="F2409">
        <v>0</v>
      </c>
      <c r="G2409">
        <v>0</v>
      </c>
      <c r="H2409">
        <v>531</v>
      </c>
      <c r="I2409">
        <v>11</v>
      </c>
      <c r="J2409" t="s">
        <v>524</v>
      </c>
      <c r="L2409">
        <f t="shared" si="46"/>
        <v>41</v>
      </c>
    </row>
    <row r="2410" spans="1:12">
      <c r="A2410">
        <v>4252</v>
      </c>
      <c r="B2410" t="s">
        <v>408</v>
      </c>
      <c r="C2410">
        <v>4</v>
      </c>
      <c r="D2410">
        <v>11</v>
      </c>
      <c r="E2410">
        <v>0</v>
      </c>
      <c r="F2410">
        <v>8</v>
      </c>
      <c r="G2410">
        <v>0</v>
      </c>
      <c r="H2410">
        <v>111</v>
      </c>
      <c r="I2410">
        <v>1</v>
      </c>
      <c r="J2410" t="s">
        <v>511</v>
      </c>
      <c r="L2410">
        <f t="shared" si="46"/>
        <v>11</v>
      </c>
    </row>
    <row r="2411" spans="1:12">
      <c r="A2411">
        <v>705</v>
      </c>
      <c r="B2411" t="s">
        <v>408</v>
      </c>
      <c r="C2411">
        <v>2</v>
      </c>
      <c r="D2411">
        <v>6</v>
      </c>
      <c r="E2411">
        <v>16</v>
      </c>
      <c r="F2411">
        <v>0</v>
      </c>
      <c r="G2411">
        <v>0</v>
      </c>
      <c r="H2411">
        <v>568</v>
      </c>
      <c r="I2411">
        <v>4</v>
      </c>
      <c r="J2411" t="s">
        <v>944</v>
      </c>
      <c r="L2411" t="e">
        <f t="shared" si="46"/>
        <v>#N/A</v>
      </c>
    </row>
    <row r="2412" spans="1:12">
      <c r="A2412">
        <v>717</v>
      </c>
      <c r="B2412" t="s">
        <v>408</v>
      </c>
      <c r="C2412">
        <v>1</v>
      </c>
      <c r="D2412">
        <v>7</v>
      </c>
      <c r="E2412">
        <v>1</v>
      </c>
      <c r="F2412">
        <v>0</v>
      </c>
      <c r="G2412">
        <v>0</v>
      </c>
      <c r="H2412">
        <v>418</v>
      </c>
      <c r="I2412">
        <v>2</v>
      </c>
      <c r="J2412" t="s">
        <v>659</v>
      </c>
      <c r="L2412" t="e">
        <f t="shared" si="46"/>
        <v>#N/A</v>
      </c>
    </row>
    <row r="2413" spans="1:12">
      <c r="A2413">
        <v>5875</v>
      </c>
      <c r="B2413" t="s">
        <v>408</v>
      </c>
      <c r="C2413">
        <v>1</v>
      </c>
      <c r="D2413">
        <v>8</v>
      </c>
      <c r="E2413">
        <v>1</v>
      </c>
      <c r="F2413">
        <v>0</v>
      </c>
      <c r="G2413">
        <v>0</v>
      </c>
      <c r="H2413">
        <v>215</v>
      </c>
      <c r="I2413">
        <v>1</v>
      </c>
      <c r="J2413" t="s">
        <v>1036</v>
      </c>
      <c r="L2413" t="e">
        <f t="shared" si="46"/>
        <v>#N/A</v>
      </c>
    </row>
    <row r="2414" spans="1:12">
      <c r="A2414">
        <v>2377</v>
      </c>
      <c r="B2414" t="s">
        <v>390</v>
      </c>
      <c r="C2414">
        <v>1</v>
      </c>
      <c r="D2414">
        <v>3</v>
      </c>
      <c r="E2414">
        <v>1</v>
      </c>
      <c r="F2414">
        <v>0</v>
      </c>
      <c r="G2414">
        <v>0</v>
      </c>
      <c r="H2414">
        <v>361</v>
      </c>
      <c r="I2414">
        <v>2</v>
      </c>
      <c r="J2414" t="s">
        <v>780</v>
      </c>
      <c r="L2414" t="e">
        <f t="shared" si="46"/>
        <v>#N/A</v>
      </c>
    </row>
    <row r="2415" spans="1:12">
      <c r="A2415">
        <v>2580</v>
      </c>
      <c r="B2415" t="s">
        <v>408</v>
      </c>
      <c r="C2415">
        <v>1</v>
      </c>
      <c r="D2415">
        <v>2</v>
      </c>
      <c r="E2415">
        <v>1</v>
      </c>
      <c r="F2415">
        <v>0</v>
      </c>
      <c r="G2415">
        <v>0</v>
      </c>
      <c r="H2415">
        <v>349</v>
      </c>
      <c r="I2415">
        <v>1</v>
      </c>
      <c r="J2415" t="s">
        <v>1008</v>
      </c>
      <c r="L2415" t="e">
        <f t="shared" si="46"/>
        <v>#N/A</v>
      </c>
    </row>
    <row r="2416" spans="1:12">
      <c r="A2416">
        <v>5543</v>
      </c>
      <c r="B2416" t="s">
        <v>408</v>
      </c>
      <c r="C2416">
        <v>1</v>
      </c>
      <c r="D2416">
        <v>48</v>
      </c>
      <c r="E2416">
        <v>5</v>
      </c>
      <c r="F2416">
        <v>0</v>
      </c>
      <c r="G2416">
        <v>0</v>
      </c>
      <c r="H2416">
        <v>263</v>
      </c>
      <c r="I2416">
        <v>7</v>
      </c>
      <c r="J2416" t="s">
        <v>985</v>
      </c>
      <c r="L2416" t="e">
        <f t="shared" si="46"/>
        <v>#N/A</v>
      </c>
    </row>
    <row r="2417" spans="1:12">
      <c r="A2417">
        <v>5248</v>
      </c>
      <c r="B2417" t="s">
        <v>408</v>
      </c>
      <c r="C2417">
        <v>2</v>
      </c>
      <c r="D2417">
        <v>177</v>
      </c>
      <c r="E2417">
        <v>2</v>
      </c>
      <c r="F2417">
        <v>0</v>
      </c>
      <c r="G2417">
        <v>0</v>
      </c>
      <c r="H2417">
        <v>302</v>
      </c>
      <c r="I2417">
        <v>2</v>
      </c>
      <c r="J2417" t="s">
        <v>423</v>
      </c>
      <c r="L2417">
        <f t="shared" si="46"/>
        <v>32</v>
      </c>
    </row>
    <row r="2418" spans="1:12">
      <c r="A2418">
        <v>4547</v>
      </c>
      <c r="B2418" t="s">
        <v>408</v>
      </c>
      <c r="C2418">
        <v>6</v>
      </c>
      <c r="D2418">
        <v>14</v>
      </c>
      <c r="E2418">
        <v>6</v>
      </c>
      <c r="F2418">
        <v>0</v>
      </c>
      <c r="G2418">
        <v>0</v>
      </c>
      <c r="H2418">
        <v>133</v>
      </c>
      <c r="I2418">
        <v>2</v>
      </c>
      <c r="J2418" t="s">
        <v>877</v>
      </c>
      <c r="L2418">
        <f t="shared" si="46"/>
        <v>12</v>
      </c>
    </row>
    <row r="2419" spans="1:12">
      <c r="A2419">
        <v>920</v>
      </c>
      <c r="B2419" t="s">
        <v>865</v>
      </c>
      <c r="C2419">
        <v>1</v>
      </c>
      <c r="D2419">
        <v>95</v>
      </c>
      <c r="E2419">
        <v>1</v>
      </c>
      <c r="F2419">
        <v>0</v>
      </c>
      <c r="G2419">
        <v>0</v>
      </c>
      <c r="H2419">
        <v>420</v>
      </c>
      <c r="I2419">
        <v>2</v>
      </c>
      <c r="J2419" t="s">
        <v>435</v>
      </c>
      <c r="L2419">
        <f t="shared" si="46"/>
        <v>21</v>
      </c>
    </row>
    <row r="2420" spans="1:12">
      <c r="A2420">
        <v>1252</v>
      </c>
      <c r="B2420" t="s">
        <v>408</v>
      </c>
      <c r="C2420">
        <v>1</v>
      </c>
      <c r="D2420">
        <v>12</v>
      </c>
      <c r="E2420">
        <v>7</v>
      </c>
      <c r="F2420">
        <v>0</v>
      </c>
      <c r="G2420">
        <v>0</v>
      </c>
      <c r="H2420">
        <v>501</v>
      </c>
      <c r="I2420">
        <v>4</v>
      </c>
      <c r="J2420" t="s">
        <v>918</v>
      </c>
      <c r="L2420">
        <f t="shared" si="46"/>
        <v>35</v>
      </c>
    </row>
    <row r="2421" spans="1:12">
      <c r="A2421">
        <v>3576</v>
      </c>
      <c r="B2421" t="s">
        <v>390</v>
      </c>
      <c r="C2421">
        <v>1</v>
      </c>
      <c r="D2421">
        <v>4</v>
      </c>
      <c r="E2421">
        <v>1</v>
      </c>
      <c r="F2421">
        <v>0</v>
      </c>
      <c r="G2421">
        <v>0</v>
      </c>
      <c r="H2421">
        <v>323</v>
      </c>
      <c r="I2421">
        <v>2</v>
      </c>
      <c r="J2421" t="s">
        <v>486</v>
      </c>
      <c r="L2421" t="e">
        <f t="shared" si="46"/>
        <v>#N/A</v>
      </c>
    </row>
    <row r="2422" spans="1:12">
      <c r="A2422">
        <v>3373</v>
      </c>
      <c r="B2422" t="s">
        <v>408</v>
      </c>
      <c r="C2422">
        <v>2</v>
      </c>
      <c r="D2422">
        <v>8</v>
      </c>
      <c r="E2422">
        <v>2</v>
      </c>
      <c r="F2422">
        <v>0</v>
      </c>
      <c r="G2422">
        <v>0</v>
      </c>
      <c r="H2422">
        <v>652</v>
      </c>
      <c r="I2422">
        <v>2</v>
      </c>
      <c r="J2422" t="s">
        <v>902</v>
      </c>
      <c r="L2422">
        <f t="shared" si="46"/>
        <v>55</v>
      </c>
    </row>
    <row r="2423" spans="1:12">
      <c r="A2423">
        <v>373</v>
      </c>
      <c r="B2423" t="s">
        <v>408</v>
      </c>
      <c r="C2423">
        <v>1</v>
      </c>
      <c r="D2423">
        <v>34</v>
      </c>
      <c r="E2423">
        <v>1</v>
      </c>
      <c r="F2423">
        <v>0</v>
      </c>
      <c r="G2423">
        <v>0</v>
      </c>
      <c r="H2423">
        <v>420</v>
      </c>
      <c r="I2423">
        <v>1</v>
      </c>
      <c r="J2423" t="s">
        <v>435</v>
      </c>
      <c r="L2423">
        <f t="shared" si="46"/>
        <v>21</v>
      </c>
    </row>
    <row r="2424" spans="1:12">
      <c r="A2424">
        <v>1049</v>
      </c>
      <c r="B2424" t="s">
        <v>408</v>
      </c>
      <c r="C2424">
        <v>1</v>
      </c>
      <c r="D2424">
        <v>10</v>
      </c>
      <c r="E2424">
        <v>1</v>
      </c>
      <c r="F2424">
        <v>0</v>
      </c>
      <c r="G2424">
        <v>0</v>
      </c>
      <c r="H2424">
        <v>352</v>
      </c>
      <c r="I2424">
        <v>2</v>
      </c>
      <c r="J2424" t="s">
        <v>410</v>
      </c>
      <c r="L2424" t="e">
        <f t="shared" si="46"/>
        <v>#N/A</v>
      </c>
    </row>
    <row r="2425" spans="1:12">
      <c r="A2425">
        <v>2972</v>
      </c>
      <c r="B2425" t="s">
        <v>408</v>
      </c>
      <c r="C2425">
        <v>1</v>
      </c>
      <c r="D2425">
        <v>13</v>
      </c>
      <c r="E2425">
        <v>17</v>
      </c>
      <c r="F2425">
        <v>0</v>
      </c>
      <c r="G2425">
        <v>0</v>
      </c>
      <c r="H2425">
        <v>509</v>
      </c>
      <c r="I2425">
        <v>5</v>
      </c>
      <c r="J2425" t="s">
        <v>776</v>
      </c>
      <c r="L2425">
        <f t="shared" si="46"/>
        <v>42</v>
      </c>
    </row>
    <row r="2426" spans="1:12">
      <c r="A2426">
        <v>1312</v>
      </c>
      <c r="B2426" t="s">
        <v>408</v>
      </c>
      <c r="C2426">
        <v>2</v>
      </c>
      <c r="D2426">
        <v>11</v>
      </c>
      <c r="E2426">
        <v>26</v>
      </c>
      <c r="F2426">
        <v>0</v>
      </c>
      <c r="G2426">
        <v>0</v>
      </c>
      <c r="H2426">
        <v>533</v>
      </c>
      <c r="I2426">
        <v>8</v>
      </c>
      <c r="J2426" t="s">
        <v>637</v>
      </c>
      <c r="L2426">
        <f t="shared" si="46"/>
        <v>35</v>
      </c>
    </row>
    <row r="2427" spans="1:12">
      <c r="A2427">
        <v>2981</v>
      </c>
      <c r="B2427" t="s">
        <v>408</v>
      </c>
      <c r="C2427">
        <v>1</v>
      </c>
      <c r="D2427">
        <v>13</v>
      </c>
      <c r="E2427">
        <v>24</v>
      </c>
      <c r="F2427">
        <v>0</v>
      </c>
      <c r="G2427">
        <v>0</v>
      </c>
      <c r="H2427">
        <v>387</v>
      </c>
      <c r="I2427">
        <v>6</v>
      </c>
      <c r="J2427" t="s">
        <v>409</v>
      </c>
      <c r="L2427">
        <f t="shared" si="46"/>
        <v>43</v>
      </c>
    </row>
    <row r="2428" spans="1:12">
      <c r="A2428">
        <v>3313</v>
      </c>
      <c r="B2428" t="s">
        <v>408</v>
      </c>
      <c r="C2428">
        <v>2</v>
      </c>
      <c r="D2428">
        <v>46</v>
      </c>
      <c r="E2428">
        <v>14</v>
      </c>
      <c r="F2428">
        <v>0</v>
      </c>
      <c r="G2428">
        <v>0</v>
      </c>
      <c r="H2428">
        <v>374</v>
      </c>
      <c r="I2428">
        <v>5</v>
      </c>
      <c r="J2428" t="s">
        <v>440</v>
      </c>
      <c r="L2428">
        <f t="shared" si="46"/>
        <v>16</v>
      </c>
    </row>
    <row r="2429" spans="1:12">
      <c r="A2429">
        <v>6230</v>
      </c>
      <c r="B2429" t="s">
        <v>408</v>
      </c>
      <c r="C2429">
        <v>1</v>
      </c>
      <c r="D2429">
        <v>17</v>
      </c>
      <c r="E2429">
        <v>8</v>
      </c>
      <c r="F2429">
        <v>0</v>
      </c>
      <c r="G2429">
        <v>0</v>
      </c>
      <c r="H2429">
        <v>340</v>
      </c>
      <c r="I2429">
        <v>6</v>
      </c>
      <c r="J2429" t="s">
        <v>451</v>
      </c>
      <c r="L2429">
        <f t="shared" si="46"/>
        <v>31</v>
      </c>
    </row>
    <row r="2430" spans="1:12">
      <c r="A2430">
        <v>5637</v>
      </c>
      <c r="B2430" t="s">
        <v>408</v>
      </c>
      <c r="C2430">
        <v>1</v>
      </c>
      <c r="D2430">
        <v>4</v>
      </c>
      <c r="E2430">
        <v>11</v>
      </c>
      <c r="F2430">
        <v>0</v>
      </c>
      <c r="G2430">
        <v>0</v>
      </c>
      <c r="H2430">
        <v>326</v>
      </c>
      <c r="I2430">
        <v>6</v>
      </c>
      <c r="J2430" t="s">
        <v>415</v>
      </c>
      <c r="L2430" t="e">
        <f t="shared" si="46"/>
        <v>#N/A</v>
      </c>
    </row>
    <row r="2431" spans="1:12">
      <c r="A2431">
        <v>1653</v>
      </c>
      <c r="B2431" t="s">
        <v>408</v>
      </c>
      <c r="C2431">
        <v>1</v>
      </c>
      <c r="D2431">
        <v>6</v>
      </c>
      <c r="E2431">
        <v>1</v>
      </c>
      <c r="F2431">
        <v>0</v>
      </c>
      <c r="G2431">
        <v>0</v>
      </c>
      <c r="H2431">
        <v>355</v>
      </c>
      <c r="I2431">
        <v>3</v>
      </c>
      <c r="J2431" t="s">
        <v>838</v>
      </c>
      <c r="L2431" t="e">
        <f t="shared" si="46"/>
        <v>#N/A</v>
      </c>
    </row>
    <row r="2432" spans="1:12">
      <c r="A2432">
        <v>4309</v>
      </c>
      <c r="B2432" t="s">
        <v>390</v>
      </c>
      <c r="C2432">
        <v>1</v>
      </c>
      <c r="D2432">
        <v>4</v>
      </c>
      <c r="E2432">
        <v>1</v>
      </c>
      <c r="F2432">
        <v>0</v>
      </c>
      <c r="G2432">
        <v>0</v>
      </c>
      <c r="H2432">
        <v>122</v>
      </c>
      <c r="I2432">
        <v>1</v>
      </c>
      <c r="J2432" t="s">
        <v>962</v>
      </c>
      <c r="L2432" t="e">
        <f t="shared" si="46"/>
        <v>#N/A</v>
      </c>
    </row>
    <row r="2433" spans="1:12">
      <c r="A2433">
        <v>6313</v>
      </c>
      <c r="B2433" t="s">
        <v>408</v>
      </c>
      <c r="C2433">
        <v>1</v>
      </c>
      <c r="D2433">
        <v>6</v>
      </c>
      <c r="E2433">
        <v>1</v>
      </c>
      <c r="F2433">
        <v>0</v>
      </c>
      <c r="G2433">
        <v>0</v>
      </c>
      <c r="H2433">
        <v>142</v>
      </c>
      <c r="I2433">
        <v>1</v>
      </c>
      <c r="J2433" t="s">
        <v>1012</v>
      </c>
      <c r="L2433" t="e">
        <f t="shared" si="46"/>
        <v>#N/A</v>
      </c>
    </row>
    <row r="2434" spans="1:12">
      <c r="A2434">
        <v>4641</v>
      </c>
      <c r="B2434" t="s">
        <v>408</v>
      </c>
      <c r="C2434">
        <v>2</v>
      </c>
      <c r="D2434">
        <v>6</v>
      </c>
      <c r="E2434">
        <v>24</v>
      </c>
      <c r="F2434">
        <v>0</v>
      </c>
      <c r="G2434">
        <v>0</v>
      </c>
      <c r="H2434">
        <v>690</v>
      </c>
      <c r="I2434">
        <v>8</v>
      </c>
      <c r="J2434" t="s">
        <v>906</v>
      </c>
      <c r="L2434" t="e">
        <f t="shared" si="46"/>
        <v>#N/A</v>
      </c>
    </row>
    <row r="2435" spans="1:12">
      <c r="A2435">
        <v>2640</v>
      </c>
      <c r="B2435" t="s">
        <v>408</v>
      </c>
      <c r="C2435">
        <v>2</v>
      </c>
      <c r="D2435">
        <v>11</v>
      </c>
      <c r="E2435">
        <v>2</v>
      </c>
      <c r="F2435">
        <v>0</v>
      </c>
      <c r="G2435">
        <v>0</v>
      </c>
      <c r="H2435">
        <v>308</v>
      </c>
      <c r="I2435">
        <v>2</v>
      </c>
      <c r="J2435" t="s">
        <v>790</v>
      </c>
      <c r="L2435" t="e">
        <f t="shared" si="46"/>
        <v>#N/A</v>
      </c>
    </row>
    <row r="2436" spans="1:12">
      <c r="A2436">
        <v>316</v>
      </c>
      <c r="B2436" t="s">
        <v>408</v>
      </c>
      <c r="C2436">
        <v>1</v>
      </c>
      <c r="D2436">
        <v>7</v>
      </c>
      <c r="E2436">
        <v>1</v>
      </c>
      <c r="F2436">
        <v>0</v>
      </c>
      <c r="G2436">
        <v>0</v>
      </c>
      <c r="H2436">
        <v>432</v>
      </c>
      <c r="I2436">
        <v>2</v>
      </c>
      <c r="J2436" t="s">
        <v>723</v>
      </c>
      <c r="L2436" t="e">
        <f t="shared" ref="L2436:L2499" si="47">VLOOKUP($J2436,$AA$3:$AB$127,2,FALSE)</f>
        <v>#N/A</v>
      </c>
    </row>
    <row r="2437" spans="1:12">
      <c r="A2437">
        <v>1985</v>
      </c>
      <c r="B2437" t="s">
        <v>408</v>
      </c>
      <c r="C2437">
        <v>1</v>
      </c>
      <c r="D2437">
        <v>3</v>
      </c>
      <c r="E2437">
        <v>1</v>
      </c>
      <c r="F2437">
        <v>0</v>
      </c>
      <c r="G2437">
        <v>0</v>
      </c>
      <c r="H2437">
        <v>589</v>
      </c>
      <c r="I2437">
        <v>2</v>
      </c>
      <c r="J2437" t="s">
        <v>996</v>
      </c>
      <c r="L2437" t="e">
        <f t="shared" si="47"/>
        <v>#N/A</v>
      </c>
    </row>
    <row r="2438" spans="1:12">
      <c r="A2438">
        <v>5969</v>
      </c>
      <c r="B2438" t="s">
        <v>408</v>
      </c>
      <c r="C2438">
        <v>3</v>
      </c>
      <c r="D2438">
        <v>17</v>
      </c>
      <c r="E2438">
        <v>39</v>
      </c>
      <c r="F2438">
        <v>1</v>
      </c>
      <c r="G2438">
        <v>0</v>
      </c>
      <c r="H2438">
        <v>135</v>
      </c>
      <c r="I2438">
        <v>4</v>
      </c>
      <c r="J2438" t="s">
        <v>663</v>
      </c>
      <c r="L2438" t="e">
        <f t="shared" si="47"/>
        <v>#N/A</v>
      </c>
    </row>
    <row r="2439" spans="1:12">
      <c r="A2439">
        <v>1644</v>
      </c>
      <c r="B2439" t="s">
        <v>408</v>
      </c>
      <c r="C2439">
        <v>1</v>
      </c>
      <c r="D2439">
        <v>1</v>
      </c>
      <c r="E2439">
        <v>1</v>
      </c>
      <c r="F2439">
        <v>0</v>
      </c>
      <c r="G2439">
        <v>0</v>
      </c>
      <c r="H2439">
        <v>295</v>
      </c>
      <c r="I2439">
        <v>1</v>
      </c>
      <c r="J2439" t="s">
        <v>889</v>
      </c>
      <c r="L2439" t="e">
        <f t="shared" si="47"/>
        <v>#N/A</v>
      </c>
    </row>
    <row r="2440" spans="1:12">
      <c r="A2440">
        <v>2294</v>
      </c>
      <c r="B2440" t="s">
        <v>408</v>
      </c>
      <c r="C2440">
        <v>1</v>
      </c>
      <c r="D2440">
        <v>20</v>
      </c>
      <c r="E2440">
        <v>7</v>
      </c>
      <c r="F2440">
        <v>0</v>
      </c>
      <c r="G2440">
        <v>0</v>
      </c>
      <c r="H2440">
        <v>515</v>
      </c>
      <c r="I2440">
        <v>4</v>
      </c>
      <c r="J2440" t="s">
        <v>976</v>
      </c>
      <c r="L2440" t="e">
        <f t="shared" si="47"/>
        <v>#N/A</v>
      </c>
    </row>
    <row r="2441" spans="1:12">
      <c r="A2441">
        <v>1298</v>
      </c>
      <c r="B2441" t="s">
        <v>408</v>
      </c>
      <c r="C2441">
        <v>3</v>
      </c>
      <c r="D2441">
        <v>29</v>
      </c>
      <c r="E2441">
        <v>28</v>
      </c>
      <c r="F2441">
        <v>0</v>
      </c>
      <c r="G2441">
        <v>0</v>
      </c>
      <c r="H2441">
        <v>512</v>
      </c>
      <c r="I2441">
        <v>5</v>
      </c>
      <c r="J2441" t="s">
        <v>476</v>
      </c>
      <c r="L2441" t="e">
        <f t="shared" si="47"/>
        <v>#N/A</v>
      </c>
    </row>
    <row r="2442" spans="1:12">
      <c r="A2442">
        <v>3622</v>
      </c>
      <c r="B2442" t="s">
        <v>408</v>
      </c>
      <c r="C2442">
        <v>1</v>
      </c>
      <c r="D2442">
        <v>4</v>
      </c>
      <c r="E2442">
        <v>1</v>
      </c>
      <c r="F2442">
        <v>0</v>
      </c>
      <c r="G2442">
        <v>0</v>
      </c>
      <c r="H2442">
        <v>580</v>
      </c>
      <c r="I2442">
        <v>2</v>
      </c>
      <c r="J2442" t="s">
        <v>919</v>
      </c>
      <c r="L2442" t="e">
        <f t="shared" si="47"/>
        <v>#N/A</v>
      </c>
    </row>
    <row r="2443" spans="1:12">
      <c r="A2443">
        <v>3659</v>
      </c>
      <c r="B2443" t="s">
        <v>408</v>
      </c>
      <c r="C2443">
        <v>1</v>
      </c>
      <c r="D2443">
        <v>1</v>
      </c>
      <c r="E2443">
        <v>9</v>
      </c>
      <c r="F2443">
        <v>0</v>
      </c>
      <c r="G2443">
        <v>0</v>
      </c>
      <c r="H2443">
        <v>388</v>
      </c>
      <c r="I2443">
        <v>4</v>
      </c>
      <c r="J2443" t="s">
        <v>958</v>
      </c>
      <c r="L2443" t="e">
        <f t="shared" si="47"/>
        <v>#N/A</v>
      </c>
    </row>
    <row r="2444" spans="1:12">
      <c r="A2444">
        <v>3327</v>
      </c>
      <c r="B2444" t="s">
        <v>408</v>
      </c>
      <c r="C2444">
        <v>1</v>
      </c>
      <c r="D2444">
        <v>59</v>
      </c>
      <c r="E2444">
        <v>9</v>
      </c>
      <c r="F2444">
        <v>0</v>
      </c>
      <c r="G2444">
        <v>0</v>
      </c>
      <c r="H2444">
        <v>374</v>
      </c>
      <c r="I2444">
        <v>5</v>
      </c>
      <c r="J2444" t="s">
        <v>440</v>
      </c>
      <c r="L2444">
        <f t="shared" si="47"/>
        <v>16</v>
      </c>
    </row>
    <row r="2445" spans="1:12">
      <c r="A2445">
        <v>671</v>
      </c>
      <c r="B2445" t="s">
        <v>408</v>
      </c>
      <c r="C2445">
        <v>1</v>
      </c>
      <c r="D2445">
        <v>9</v>
      </c>
      <c r="E2445">
        <v>1</v>
      </c>
      <c r="F2445">
        <v>0</v>
      </c>
      <c r="G2445">
        <v>0</v>
      </c>
      <c r="H2445">
        <v>402</v>
      </c>
      <c r="I2445">
        <v>2</v>
      </c>
      <c r="J2445" t="s">
        <v>541</v>
      </c>
      <c r="L2445">
        <f t="shared" si="47"/>
        <v>21</v>
      </c>
    </row>
    <row r="2446" spans="1:12">
      <c r="A2446">
        <v>2331</v>
      </c>
      <c r="B2446" t="s">
        <v>390</v>
      </c>
      <c r="C2446">
        <v>1</v>
      </c>
      <c r="D2446">
        <v>23</v>
      </c>
      <c r="E2446">
        <v>1</v>
      </c>
      <c r="F2446">
        <v>0</v>
      </c>
      <c r="G2446">
        <v>0</v>
      </c>
      <c r="H2446">
        <v>364</v>
      </c>
      <c r="I2446">
        <v>2</v>
      </c>
      <c r="J2446" t="s">
        <v>785</v>
      </c>
      <c r="L2446" t="e">
        <f t="shared" si="47"/>
        <v>#N/A</v>
      </c>
    </row>
    <row r="2447" spans="1:12">
      <c r="A2447">
        <v>6376</v>
      </c>
      <c r="B2447" t="s">
        <v>412</v>
      </c>
      <c r="C2447">
        <v>1</v>
      </c>
      <c r="D2447">
        <v>28</v>
      </c>
      <c r="E2447">
        <v>1</v>
      </c>
      <c r="F2447">
        <v>0</v>
      </c>
      <c r="G2447">
        <v>0</v>
      </c>
      <c r="H2447">
        <v>438</v>
      </c>
      <c r="I2447">
        <v>1</v>
      </c>
      <c r="J2447" t="s">
        <v>703</v>
      </c>
      <c r="L2447">
        <f t="shared" si="47"/>
        <v>21</v>
      </c>
    </row>
    <row r="2448" spans="1:12">
      <c r="A2448">
        <v>2626</v>
      </c>
      <c r="B2448" t="s">
        <v>408</v>
      </c>
      <c r="C2448">
        <v>1</v>
      </c>
      <c r="D2448">
        <v>8</v>
      </c>
      <c r="E2448">
        <v>1</v>
      </c>
      <c r="F2448">
        <v>0</v>
      </c>
      <c r="G2448">
        <v>0</v>
      </c>
      <c r="H2448">
        <v>455</v>
      </c>
      <c r="I2448">
        <v>2</v>
      </c>
      <c r="J2448" t="s">
        <v>941</v>
      </c>
      <c r="L2448" t="e">
        <f t="shared" si="47"/>
        <v>#N/A</v>
      </c>
    </row>
    <row r="2449" spans="1:12">
      <c r="A2449">
        <v>5294</v>
      </c>
      <c r="B2449" t="s">
        <v>408</v>
      </c>
      <c r="C2449">
        <v>2</v>
      </c>
      <c r="D2449">
        <v>93</v>
      </c>
      <c r="E2449">
        <v>2</v>
      </c>
      <c r="F2449">
        <v>0</v>
      </c>
      <c r="G2449">
        <v>0</v>
      </c>
      <c r="H2449">
        <v>620</v>
      </c>
      <c r="I2449">
        <v>2</v>
      </c>
      <c r="J2449" t="s">
        <v>827</v>
      </c>
      <c r="L2449">
        <f t="shared" si="47"/>
        <v>56</v>
      </c>
    </row>
    <row r="2450" spans="1:12">
      <c r="A2450">
        <v>1003</v>
      </c>
      <c r="B2450" t="s">
        <v>408</v>
      </c>
      <c r="C2450">
        <v>1</v>
      </c>
      <c r="D2450">
        <v>10</v>
      </c>
      <c r="E2450">
        <v>1</v>
      </c>
      <c r="F2450">
        <v>0</v>
      </c>
      <c r="G2450">
        <v>0</v>
      </c>
      <c r="H2450">
        <v>345</v>
      </c>
      <c r="I2450">
        <v>1</v>
      </c>
      <c r="J2450" t="s">
        <v>619</v>
      </c>
      <c r="L2450" t="e">
        <f t="shared" si="47"/>
        <v>#N/A</v>
      </c>
    </row>
    <row r="2451" spans="1:12">
      <c r="A2451">
        <v>1999</v>
      </c>
      <c r="B2451" t="s">
        <v>408</v>
      </c>
      <c r="C2451">
        <v>1</v>
      </c>
      <c r="D2451">
        <v>11</v>
      </c>
      <c r="E2451">
        <v>4</v>
      </c>
      <c r="F2451">
        <v>0</v>
      </c>
      <c r="G2451">
        <v>0</v>
      </c>
      <c r="H2451">
        <v>330</v>
      </c>
      <c r="I2451">
        <v>2</v>
      </c>
      <c r="J2451" t="s">
        <v>830</v>
      </c>
      <c r="L2451">
        <f t="shared" si="47"/>
        <v>32</v>
      </c>
    </row>
    <row r="2452" spans="1:12">
      <c r="A2452">
        <v>5282</v>
      </c>
      <c r="B2452" t="s">
        <v>408</v>
      </c>
      <c r="C2452">
        <v>2</v>
      </c>
      <c r="D2452">
        <v>38</v>
      </c>
      <c r="E2452">
        <v>2</v>
      </c>
      <c r="F2452">
        <v>0</v>
      </c>
      <c r="G2452">
        <v>0</v>
      </c>
      <c r="H2452">
        <v>627</v>
      </c>
      <c r="I2452">
        <v>2</v>
      </c>
      <c r="J2452" t="s">
        <v>779</v>
      </c>
      <c r="L2452" t="e">
        <f t="shared" si="47"/>
        <v>#N/A</v>
      </c>
    </row>
    <row r="2453" spans="1:12">
      <c r="A2453">
        <v>966</v>
      </c>
      <c r="B2453" t="s">
        <v>408</v>
      </c>
      <c r="C2453">
        <v>1</v>
      </c>
      <c r="D2453">
        <v>33</v>
      </c>
      <c r="E2453">
        <v>1</v>
      </c>
      <c r="F2453">
        <v>0</v>
      </c>
      <c r="G2453">
        <v>0</v>
      </c>
      <c r="H2453">
        <v>322</v>
      </c>
      <c r="I2453">
        <v>2</v>
      </c>
      <c r="J2453" t="s">
        <v>815</v>
      </c>
      <c r="L2453">
        <f t="shared" si="47"/>
        <v>31</v>
      </c>
    </row>
    <row r="2454" spans="1:12">
      <c r="A2454">
        <v>5096</v>
      </c>
      <c r="B2454" t="s">
        <v>408</v>
      </c>
      <c r="C2454">
        <v>1</v>
      </c>
      <c r="D2454">
        <v>47</v>
      </c>
      <c r="E2454">
        <v>25</v>
      </c>
      <c r="F2454">
        <v>0</v>
      </c>
      <c r="G2454">
        <v>0</v>
      </c>
      <c r="H2454">
        <v>535</v>
      </c>
      <c r="I2454">
        <v>7</v>
      </c>
      <c r="J2454" t="s">
        <v>514</v>
      </c>
      <c r="L2454">
        <f t="shared" si="47"/>
        <v>45</v>
      </c>
    </row>
    <row r="2455" spans="1:12">
      <c r="A2455">
        <v>2191</v>
      </c>
      <c r="B2455" t="s">
        <v>408</v>
      </c>
      <c r="C2455">
        <v>1</v>
      </c>
      <c r="D2455">
        <v>15</v>
      </c>
      <c r="E2455">
        <v>7</v>
      </c>
      <c r="F2455">
        <v>0</v>
      </c>
      <c r="G2455">
        <v>0</v>
      </c>
      <c r="H2455">
        <v>534</v>
      </c>
      <c r="I2455">
        <v>5</v>
      </c>
      <c r="J2455" t="s">
        <v>662</v>
      </c>
      <c r="L2455">
        <f t="shared" si="47"/>
        <v>52</v>
      </c>
    </row>
    <row r="2456" spans="1:12">
      <c r="A2456">
        <v>2185</v>
      </c>
      <c r="B2456" t="s">
        <v>408</v>
      </c>
      <c r="C2456">
        <v>1</v>
      </c>
      <c r="D2456">
        <v>11</v>
      </c>
      <c r="E2456">
        <v>24</v>
      </c>
      <c r="F2456">
        <v>0</v>
      </c>
      <c r="G2456">
        <v>0</v>
      </c>
      <c r="H2456">
        <v>515</v>
      </c>
      <c r="I2456">
        <v>7</v>
      </c>
      <c r="J2456" t="s">
        <v>976</v>
      </c>
      <c r="L2456" t="e">
        <f t="shared" si="47"/>
        <v>#N/A</v>
      </c>
    </row>
    <row r="2457" spans="1:12">
      <c r="A2457">
        <v>3027</v>
      </c>
      <c r="B2457" t="s">
        <v>408</v>
      </c>
      <c r="C2457">
        <v>1</v>
      </c>
      <c r="D2457">
        <v>4</v>
      </c>
      <c r="E2457">
        <v>10</v>
      </c>
      <c r="F2457">
        <v>0</v>
      </c>
      <c r="G2457">
        <v>0</v>
      </c>
      <c r="H2457">
        <v>520</v>
      </c>
      <c r="I2457">
        <v>6</v>
      </c>
      <c r="J2457" t="s">
        <v>414</v>
      </c>
      <c r="L2457">
        <f t="shared" si="47"/>
        <v>43</v>
      </c>
    </row>
    <row r="2458" spans="1:12">
      <c r="A2458">
        <v>2778</v>
      </c>
      <c r="B2458" t="s">
        <v>408</v>
      </c>
      <c r="C2458">
        <v>1</v>
      </c>
      <c r="D2458">
        <v>139</v>
      </c>
      <c r="E2458">
        <v>28</v>
      </c>
      <c r="F2458">
        <v>0</v>
      </c>
      <c r="G2458">
        <v>0</v>
      </c>
      <c r="H2458">
        <v>523</v>
      </c>
      <c r="I2458">
        <v>8</v>
      </c>
      <c r="J2458" t="s">
        <v>428</v>
      </c>
      <c r="L2458">
        <f t="shared" si="47"/>
        <v>33</v>
      </c>
    </row>
    <row r="2459" spans="1:12">
      <c r="A2459">
        <v>5440</v>
      </c>
      <c r="B2459" t="s">
        <v>408</v>
      </c>
      <c r="C2459">
        <v>2</v>
      </c>
      <c r="D2459">
        <v>4</v>
      </c>
      <c r="E2459">
        <v>27</v>
      </c>
      <c r="F2459">
        <v>0</v>
      </c>
      <c r="G2459">
        <v>0</v>
      </c>
      <c r="H2459">
        <v>381</v>
      </c>
      <c r="I2459">
        <v>6</v>
      </c>
      <c r="J2459" t="s">
        <v>1050</v>
      </c>
      <c r="L2459" t="e">
        <f t="shared" si="47"/>
        <v>#N/A</v>
      </c>
    </row>
    <row r="2460" spans="1:12">
      <c r="A2460">
        <v>1598</v>
      </c>
      <c r="B2460" t="s">
        <v>408</v>
      </c>
      <c r="C2460">
        <v>2</v>
      </c>
      <c r="D2460">
        <v>14</v>
      </c>
      <c r="E2460">
        <v>2</v>
      </c>
      <c r="F2460">
        <v>0</v>
      </c>
      <c r="G2460">
        <v>0</v>
      </c>
      <c r="H2460">
        <v>438</v>
      </c>
      <c r="I2460">
        <v>1</v>
      </c>
      <c r="J2460" t="s">
        <v>703</v>
      </c>
      <c r="L2460">
        <f t="shared" si="47"/>
        <v>21</v>
      </c>
    </row>
    <row r="2461" spans="1:12">
      <c r="A2461">
        <v>4106</v>
      </c>
      <c r="B2461" t="s">
        <v>408</v>
      </c>
      <c r="C2461">
        <v>1</v>
      </c>
      <c r="D2461">
        <v>34</v>
      </c>
      <c r="E2461">
        <v>1</v>
      </c>
      <c r="F2461">
        <v>0</v>
      </c>
      <c r="G2461">
        <v>0</v>
      </c>
      <c r="H2461">
        <v>127</v>
      </c>
      <c r="I2461">
        <v>1</v>
      </c>
      <c r="J2461" t="s">
        <v>752</v>
      </c>
      <c r="L2461">
        <f t="shared" si="47"/>
        <v>11</v>
      </c>
    </row>
    <row r="2462" spans="1:12">
      <c r="A2462">
        <v>2440</v>
      </c>
      <c r="B2462" t="s">
        <v>390</v>
      </c>
      <c r="C2462">
        <v>1</v>
      </c>
      <c r="D2462">
        <v>36</v>
      </c>
      <c r="E2462">
        <v>1</v>
      </c>
      <c r="F2462">
        <v>0</v>
      </c>
      <c r="G2462">
        <v>0</v>
      </c>
      <c r="H2462">
        <v>302</v>
      </c>
      <c r="I2462">
        <v>2</v>
      </c>
      <c r="J2462" t="s">
        <v>423</v>
      </c>
      <c r="L2462">
        <f t="shared" si="47"/>
        <v>32</v>
      </c>
    </row>
    <row r="2463" spans="1:12">
      <c r="A2463">
        <v>2434</v>
      </c>
      <c r="B2463" t="s">
        <v>408</v>
      </c>
      <c r="C2463">
        <v>1</v>
      </c>
      <c r="D2463">
        <v>5</v>
      </c>
      <c r="E2463">
        <v>1</v>
      </c>
      <c r="F2463">
        <v>0</v>
      </c>
      <c r="G2463">
        <v>0</v>
      </c>
      <c r="H2463">
        <v>588</v>
      </c>
      <c r="I2463">
        <v>1</v>
      </c>
      <c r="J2463" t="s">
        <v>913</v>
      </c>
      <c r="L2463" t="e">
        <f t="shared" si="47"/>
        <v>#N/A</v>
      </c>
    </row>
    <row r="2464" spans="1:12">
      <c r="A2464">
        <v>4355</v>
      </c>
      <c r="B2464" t="s">
        <v>408</v>
      </c>
      <c r="C2464">
        <v>2</v>
      </c>
      <c r="D2464">
        <v>39</v>
      </c>
      <c r="E2464">
        <v>8</v>
      </c>
      <c r="F2464">
        <v>0</v>
      </c>
      <c r="G2464">
        <v>0</v>
      </c>
      <c r="H2464">
        <v>158</v>
      </c>
      <c r="I2464">
        <v>2</v>
      </c>
      <c r="J2464" t="s">
        <v>472</v>
      </c>
      <c r="L2464">
        <f t="shared" si="47"/>
        <v>12</v>
      </c>
    </row>
    <row r="2465" spans="1:12">
      <c r="A2465">
        <v>270</v>
      </c>
      <c r="B2465" t="s">
        <v>408</v>
      </c>
      <c r="C2465">
        <v>1</v>
      </c>
      <c r="D2465">
        <v>5</v>
      </c>
      <c r="E2465">
        <v>7</v>
      </c>
      <c r="F2465">
        <v>0</v>
      </c>
      <c r="G2465">
        <v>0</v>
      </c>
      <c r="H2465">
        <v>474</v>
      </c>
      <c r="I2465">
        <v>4</v>
      </c>
      <c r="J2465" t="s">
        <v>590</v>
      </c>
      <c r="L2465" t="e">
        <f t="shared" si="47"/>
        <v>#N/A</v>
      </c>
    </row>
    <row r="2466" spans="1:12">
      <c r="A2466">
        <v>863</v>
      </c>
      <c r="B2466" t="s">
        <v>408</v>
      </c>
      <c r="C2466">
        <v>1</v>
      </c>
      <c r="D2466">
        <v>8</v>
      </c>
      <c r="E2466">
        <v>7</v>
      </c>
      <c r="F2466">
        <v>0</v>
      </c>
      <c r="G2466">
        <v>0</v>
      </c>
      <c r="H2466">
        <v>473</v>
      </c>
      <c r="I2466">
        <v>4</v>
      </c>
      <c r="J2466" t="s">
        <v>934</v>
      </c>
      <c r="L2466" t="e">
        <f t="shared" si="47"/>
        <v>#N/A</v>
      </c>
    </row>
    <row r="2467" spans="1:12">
      <c r="A2467">
        <v>857</v>
      </c>
      <c r="B2467" t="s">
        <v>408</v>
      </c>
      <c r="C2467">
        <v>1</v>
      </c>
      <c r="D2467">
        <v>7</v>
      </c>
      <c r="E2467">
        <v>7</v>
      </c>
      <c r="F2467">
        <v>0</v>
      </c>
      <c r="G2467">
        <v>0</v>
      </c>
      <c r="H2467">
        <v>473</v>
      </c>
      <c r="I2467">
        <v>4</v>
      </c>
      <c r="J2467" t="s">
        <v>934</v>
      </c>
      <c r="L2467" t="e">
        <f t="shared" si="47"/>
        <v>#N/A</v>
      </c>
    </row>
    <row r="2468" spans="1:12">
      <c r="A2468">
        <v>3519</v>
      </c>
      <c r="B2468" t="s">
        <v>408</v>
      </c>
      <c r="C2468">
        <v>2</v>
      </c>
      <c r="D2468">
        <v>3</v>
      </c>
      <c r="E2468">
        <v>2</v>
      </c>
      <c r="F2468">
        <v>0</v>
      </c>
      <c r="G2468">
        <v>0</v>
      </c>
      <c r="H2468">
        <v>337</v>
      </c>
      <c r="I2468">
        <v>1</v>
      </c>
      <c r="J2468" t="s">
        <v>957</v>
      </c>
      <c r="L2468" t="e">
        <f t="shared" si="47"/>
        <v>#N/A</v>
      </c>
    </row>
    <row r="2469" spans="1:12">
      <c r="A2469">
        <v>4847</v>
      </c>
      <c r="B2469" t="s">
        <v>408</v>
      </c>
      <c r="C2469">
        <v>1</v>
      </c>
      <c r="D2469">
        <v>10</v>
      </c>
      <c r="E2469">
        <v>1</v>
      </c>
      <c r="F2469">
        <v>0</v>
      </c>
      <c r="G2469">
        <v>0</v>
      </c>
      <c r="H2469">
        <v>676</v>
      </c>
      <c r="I2469">
        <v>2</v>
      </c>
      <c r="J2469" t="s">
        <v>722</v>
      </c>
      <c r="L2469" t="e">
        <f t="shared" si="47"/>
        <v>#N/A</v>
      </c>
    </row>
    <row r="2470" spans="1:12">
      <c r="A2470">
        <v>3513</v>
      </c>
      <c r="B2470" t="s">
        <v>408</v>
      </c>
      <c r="C2470">
        <v>1</v>
      </c>
      <c r="D2470">
        <v>6</v>
      </c>
      <c r="E2470">
        <v>4</v>
      </c>
      <c r="F2470">
        <v>0</v>
      </c>
      <c r="G2470">
        <v>0</v>
      </c>
      <c r="H2470">
        <v>375</v>
      </c>
      <c r="I2470">
        <v>2</v>
      </c>
      <c r="J2470" t="s">
        <v>721</v>
      </c>
      <c r="L2470" t="e">
        <f t="shared" si="47"/>
        <v>#N/A</v>
      </c>
    </row>
    <row r="2471" spans="1:12">
      <c r="A2471">
        <v>6021</v>
      </c>
      <c r="B2471" t="s">
        <v>408</v>
      </c>
      <c r="C2471">
        <v>2</v>
      </c>
      <c r="D2471">
        <v>6</v>
      </c>
      <c r="E2471">
        <v>2</v>
      </c>
      <c r="F2471">
        <v>0</v>
      </c>
      <c r="G2471">
        <v>0</v>
      </c>
      <c r="H2471">
        <v>255</v>
      </c>
      <c r="I2471">
        <v>2</v>
      </c>
      <c r="J2471" t="s">
        <v>438</v>
      </c>
      <c r="L2471" t="e">
        <f t="shared" si="47"/>
        <v>#N/A</v>
      </c>
    </row>
    <row r="2472" spans="1:12">
      <c r="A2472">
        <v>1847</v>
      </c>
      <c r="B2472" t="s">
        <v>408</v>
      </c>
      <c r="C2472">
        <v>1</v>
      </c>
      <c r="D2472">
        <v>1</v>
      </c>
      <c r="E2472">
        <v>1</v>
      </c>
      <c r="F2472">
        <v>0</v>
      </c>
      <c r="G2472">
        <v>0</v>
      </c>
      <c r="H2472">
        <v>294</v>
      </c>
      <c r="I2472">
        <v>2</v>
      </c>
      <c r="J2472" t="s">
        <v>969</v>
      </c>
      <c r="L2472" t="e">
        <f t="shared" si="47"/>
        <v>#N/A</v>
      </c>
    </row>
    <row r="2473" spans="1:12">
      <c r="A2473">
        <v>5434</v>
      </c>
      <c r="B2473" t="s">
        <v>408</v>
      </c>
      <c r="C2473">
        <v>2</v>
      </c>
      <c r="D2473">
        <v>5</v>
      </c>
      <c r="E2473">
        <v>2</v>
      </c>
      <c r="F2473">
        <v>0</v>
      </c>
      <c r="G2473">
        <v>0</v>
      </c>
      <c r="H2473">
        <v>636</v>
      </c>
      <c r="I2473">
        <v>2</v>
      </c>
      <c r="J2473" t="s">
        <v>1042</v>
      </c>
      <c r="L2473" t="e">
        <f t="shared" si="47"/>
        <v>#N/A</v>
      </c>
    </row>
    <row r="2474" spans="1:12">
      <c r="A2474">
        <v>3768</v>
      </c>
      <c r="B2474" t="s">
        <v>408</v>
      </c>
      <c r="C2474">
        <v>2</v>
      </c>
      <c r="D2474">
        <v>10</v>
      </c>
      <c r="E2474">
        <v>0</v>
      </c>
      <c r="F2474">
        <v>2</v>
      </c>
      <c r="G2474">
        <v>0</v>
      </c>
      <c r="H2474">
        <v>207</v>
      </c>
      <c r="I2474">
        <v>1</v>
      </c>
      <c r="J2474" t="s">
        <v>495</v>
      </c>
      <c r="L2474" t="e">
        <f t="shared" si="47"/>
        <v>#N/A</v>
      </c>
    </row>
    <row r="2475" spans="1:12">
      <c r="A2475">
        <v>3762</v>
      </c>
      <c r="B2475" t="s">
        <v>408</v>
      </c>
      <c r="C2475">
        <v>1</v>
      </c>
      <c r="D2475">
        <v>3</v>
      </c>
      <c r="E2475">
        <v>0</v>
      </c>
      <c r="F2475">
        <v>1</v>
      </c>
      <c r="G2475">
        <v>0</v>
      </c>
      <c r="H2475">
        <v>206</v>
      </c>
      <c r="I2475">
        <v>1</v>
      </c>
      <c r="J2475" t="s">
        <v>490</v>
      </c>
      <c r="L2475" t="e">
        <f t="shared" si="47"/>
        <v>#N/A</v>
      </c>
    </row>
    <row r="2476" spans="1:12">
      <c r="A2476">
        <v>519</v>
      </c>
      <c r="B2476" t="s">
        <v>408</v>
      </c>
      <c r="C2476">
        <v>1</v>
      </c>
      <c r="D2476">
        <v>4</v>
      </c>
      <c r="E2476">
        <v>1</v>
      </c>
      <c r="F2476">
        <v>0</v>
      </c>
      <c r="G2476">
        <v>0</v>
      </c>
      <c r="H2476">
        <v>426</v>
      </c>
      <c r="I2476">
        <v>1</v>
      </c>
      <c r="J2476" t="s">
        <v>621</v>
      </c>
      <c r="L2476" t="e">
        <f t="shared" si="47"/>
        <v>#N/A</v>
      </c>
    </row>
    <row r="2477" spans="1:12">
      <c r="A2477">
        <v>1106</v>
      </c>
      <c r="B2477" t="s">
        <v>408</v>
      </c>
      <c r="C2477">
        <v>1</v>
      </c>
      <c r="D2477">
        <v>38</v>
      </c>
      <c r="E2477">
        <v>1</v>
      </c>
      <c r="F2477">
        <v>0</v>
      </c>
      <c r="G2477">
        <v>0</v>
      </c>
      <c r="H2477">
        <v>318</v>
      </c>
      <c r="I2477">
        <v>1</v>
      </c>
      <c r="J2477" t="s">
        <v>856</v>
      </c>
      <c r="L2477" t="e">
        <f t="shared" si="47"/>
        <v>#N/A</v>
      </c>
    </row>
    <row r="2478" spans="1:12">
      <c r="A2478">
        <v>1112</v>
      </c>
      <c r="B2478" t="s">
        <v>408</v>
      </c>
      <c r="C2478">
        <v>2</v>
      </c>
      <c r="D2478">
        <v>14</v>
      </c>
      <c r="E2478">
        <v>2</v>
      </c>
      <c r="F2478">
        <v>0</v>
      </c>
      <c r="G2478">
        <v>0</v>
      </c>
      <c r="H2478">
        <v>322</v>
      </c>
      <c r="I2478">
        <v>2</v>
      </c>
      <c r="J2478" t="s">
        <v>815</v>
      </c>
      <c r="L2478">
        <f t="shared" si="47"/>
        <v>31</v>
      </c>
    </row>
    <row r="2479" spans="1:12">
      <c r="A2479">
        <v>2285</v>
      </c>
      <c r="B2479" t="s">
        <v>408</v>
      </c>
      <c r="C2479">
        <v>1</v>
      </c>
      <c r="D2479">
        <v>5</v>
      </c>
      <c r="E2479">
        <v>1</v>
      </c>
      <c r="F2479">
        <v>0</v>
      </c>
      <c r="G2479">
        <v>0</v>
      </c>
      <c r="H2479">
        <v>503</v>
      </c>
      <c r="I2479">
        <v>1</v>
      </c>
      <c r="J2479" t="s">
        <v>719</v>
      </c>
      <c r="L2479" t="e">
        <f t="shared" si="47"/>
        <v>#N/A</v>
      </c>
    </row>
    <row r="2480" spans="1:12">
      <c r="A2480">
        <v>3668</v>
      </c>
      <c r="B2480" t="s">
        <v>408</v>
      </c>
      <c r="C2480">
        <v>1</v>
      </c>
      <c r="D2480">
        <v>2</v>
      </c>
      <c r="E2480">
        <v>14</v>
      </c>
      <c r="F2480">
        <v>0</v>
      </c>
      <c r="G2480">
        <v>0</v>
      </c>
      <c r="H2480">
        <v>132</v>
      </c>
      <c r="I2480">
        <v>3</v>
      </c>
      <c r="J2480" t="s">
        <v>692</v>
      </c>
      <c r="L2480">
        <f t="shared" si="47"/>
        <v>45</v>
      </c>
    </row>
    <row r="2481" spans="1:12">
      <c r="A2481">
        <v>4996</v>
      </c>
      <c r="B2481" t="s">
        <v>408</v>
      </c>
      <c r="C2481">
        <v>1</v>
      </c>
      <c r="D2481">
        <v>13</v>
      </c>
      <c r="E2481">
        <v>8</v>
      </c>
      <c r="F2481">
        <v>0</v>
      </c>
      <c r="G2481">
        <v>0</v>
      </c>
      <c r="H2481">
        <v>510</v>
      </c>
      <c r="I2481">
        <v>6</v>
      </c>
      <c r="J2481" t="s">
        <v>828</v>
      </c>
      <c r="L2481" t="e">
        <f t="shared" si="47"/>
        <v>#N/A</v>
      </c>
    </row>
    <row r="2482" spans="1:12">
      <c r="A2482">
        <v>2826</v>
      </c>
      <c r="B2482" t="s">
        <v>408</v>
      </c>
      <c r="C2482">
        <v>4</v>
      </c>
      <c r="D2482">
        <v>125</v>
      </c>
      <c r="E2482">
        <v>0</v>
      </c>
      <c r="F2482">
        <v>7</v>
      </c>
      <c r="G2482">
        <v>0</v>
      </c>
      <c r="H2482">
        <v>523</v>
      </c>
      <c r="I2482">
        <v>2</v>
      </c>
      <c r="J2482" t="s">
        <v>428</v>
      </c>
      <c r="L2482">
        <f t="shared" si="47"/>
        <v>33</v>
      </c>
    </row>
    <row r="2483" spans="1:12">
      <c r="A2483">
        <v>2832</v>
      </c>
      <c r="B2483" t="s">
        <v>408</v>
      </c>
      <c r="C2483">
        <v>3</v>
      </c>
      <c r="D2483">
        <v>111</v>
      </c>
      <c r="E2483">
        <v>0</v>
      </c>
      <c r="F2483">
        <v>5</v>
      </c>
      <c r="G2483">
        <v>0</v>
      </c>
      <c r="H2483">
        <v>523</v>
      </c>
      <c r="I2483">
        <v>2</v>
      </c>
      <c r="J2483" t="s">
        <v>428</v>
      </c>
      <c r="L2483">
        <f t="shared" si="47"/>
        <v>33</v>
      </c>
    </row>
    <row r="2484" spans="1:12">
      <c r="A2484">
        <v>465</v>
      </c>
      <c r="B2484" t="s">
        <v>408</v>
      </c>
      <c r="C2484">
        <v>1</v>
      </c>
      <c r="D2484">
        <v>5</v>
      </c>
      <c r="E2484">
        <v>1</v>
      </c>
      <c r="F2484">
        <v>0</v>
      </c>
      <c r="G2484">
        <v>0</v>
      </c>
      <c r="H2484">
        <v>446</v>
      </c>
      <c r="I2484">
        <v>1</v>
      </c>
      <c r="J2484" t="s">
        <v>470</v>
      </c>
      <c r="L2484">
        <f t="shared" si="47"/>
        <v>22</v>
      </c>
    </row>
    <row r="2485" spans="1:12">
      <c r="A2485">
        <v>170</v>
      </c>
      <c r="B2485" t="s">
        <v>408</v>
      </c>
      <c r="C2485">
        <v>3</v>
      </c>
      <c r="D2485">
        <v>7</v>
      </c>
      <c r="E2485">
        <v>4</v>
      </c>
      <c r="F2485">
        <v>0</v>
      </c>
      <c r="G2485">
        <v>0</v>
      </c>
      <c r="H2485">
        <v>433</v>
      </c>
      <c r="I2485">
        <v>2</v>
      </c>
      <c r="J2485" t="s">
        <v>594</v>
      </c>
      <c r="L2485" t="e">
        <f t="shared" si="47"/>
        <v>#N/A</v>
      </c>
    </row>
    <row r="2486" spans="1:12">
      <c r="A2486">
        <v>4160</v>
      </c>
      <c r="B2486" t="s">
        <v>408</v>
      </c>
      <c r="C2486">
        <v>2</v>
      </c>
      <c r="D2486">
        <v>34</v>
      </c>
      <c r="E2486">
        <v>2</v>
      </c>
      <c r="F2486">
        <v>0</v>
      </c>
      <c r="G2486">
        <v>0</v>
      </c>
      <c r="H2486">
        <v>118</v>
      </c>
      <c r="I2486">
        <v>1</v>
      </c>
      <c r="J2486" t="s">
        <v>612</v>
      </c>
      <c r="L2486">
        <f t="shared" si="47"/>
        <v>11</v>
      </c>
    </row>
    <row r="2487" spans="1:12">
      <c r="A2487">
        <v>5783</v>
      </c>
      <c r="B2487" t="s">
        <v>408</v>
      </c>
      <c r="C2487">
        <v>2</v>
      </c>
      <c r="D2487">
        <v>12</v>
      </c>
      <c r="E2487">
        <v>14</v>
      </c>
      <c r="F2487">
        <v>0</v>
      </c>
      <c r="G2487">
        <v>0</v>
      </c>
      <c r="H2487">
        <v>485</v>
      </c>
      <c r="I2487">
        <v>6</v>
      </c>
      <c r="J2487" t="s">
        <v>657</v>
      </c>
      <c r="L2487">
        <f t="shared" si="47"/>
        <v>15</v>
      </c>
    </row>
    <row r="2488" spans="1:12">
      <c r="A2488">
        <v>6324</v>
      </c>
      <c r="B2488" t="s">
        <v>412</v>
      </c>
      <c r="C2488">
        <v>1</v>
      </c>
      <c r="D2488">
        <v>10</v>
      </c>
      <c r="E2488">
        <v>1</v>
      </c>
      <c r="F2488">
        <v>0</v>
      </c>
      <c r="G2488">
        <v>0</v>
      </c>
      <c r="H2488">
        <v>120</v>
      </c>
      <c r="I2488">
        <v>1</v>
      </c>
      <c r="J2488" t="s">
        <v>930</v>
      </c>
      <c r="L2488" t="e">
        <f t="shared" si="47"/>
        <v>#N/A</v>
      </c>
    </row>
    <row r="2489" spans="1:12">
      <c r="A2489">
        <v>1504</v>
      </c>
      <c r="B2489" t="s">
        <v>408</v>
      </c>
      <c r="C2489">
        <v>1</v>
      </c>
      <c r="D2489">
        <v>3</v>
      </c>
      <c r="E2489">
        <v>1</v>
      </c>
      <c r="F2489">
        <v>0</v>
      </c>
      <c r="G2489">
        <v>0</v>
      </c>
      <c r="H2489">
        <v>427</v>
      </c>
      <c r="I2489">
        <v>2</v>
      </c>
      <c r="J2489" t="s">
        <v>897</v>
      </c>
      <c r="L2489" t="e">
        <f t="shared" si="47"/>
        <v>#N/A</v>
      </c>
    </row>
    <row r="2490" spans="1:12">
      <c r="A2490">
        <v>1498</v>
      </c>
      <c r="B2490" t="s">
        <v>408</v>
      </c>
      <c r="C2490">
        <v>1</v>
      </c>
      <c r="D2490">
        <v>14</v>
      </c>
      <c r="E2490">
        <v>2</v>
      </c>
      <c r="F2490">
        <v>0</v>
      </c>
      <c r="G2490">
        <v>0</v>
      </c>
      <c r="H2490">
        <v>445</v>
      </c>
      <c r="I2490">
        <v>1</v>
      </c>
      <c r="J2490" t="s">
        <v>266</v>
      </c>
      <c r="L2490" t="e">
        <f t="shared" si="47"/>
        <v>#N/A</v>
      </c>
    </row>
    <row r="2491" spans="1:12">
      <c r="A2491">
        <v>2340</v>
      </c>
      <c r="B2491" t="s">
        <v>408</v>
      </c>
      <c r="C2491">
        <v>1</v>
      </c>
      <c r="D2491">
        <v>13</v>
      </c>
      <c r="E2491">
        <v>1</v>
      </c>
      <c r="F2491">
        <v>0</v>
      </c>
      <c r="G2491">
        <v>0</v>
      </c>
      <c r="H2491">
        <v>356</v>
      </c>
      <c r="I2491">
        <v>1</v>
      </c>
      <c r="J2491" t="s">
        <v>848</v>
      </c>
      <c r="L2491" t="e">
        <f t="shared" si="47"/>
        <v>#N/A</v>
      </c>
    </row>
    <row r="2492" spans="1:12">
      <c r="A2492">
        <v>176</v>
      </c>
      <c r="B2492" t="s">
        <v>408</v>
      </c>
      <c r="C2492">
        <v>1</v>
      </c>
      <c r="D2492">
        <v>1</v>
      </c>
      <c r="E2492">
        <v>1</v>
      </c>
      <c r="F2492">
        <v>0</v>
      </c>
      <c r="G2492">
        <v>0</v>
      </c>
      <c r="H2492">
        <v>439</v>
      </c>
      <c r="I2492">
        <v>1</v>
      </c>
      <c r="J2492" t="s">
        <v>852</v>
      </c>
      <c r="L2492" t="e">
        <f t="shared" si="47"/>
        <v>#N/A</v>
      </c>
    </row>
    <row r="2493" spans="1:12">
      <c r="A2493">
        <v>1793</v>
      </c>
      <c r="B2493" t="s">
        <v>408</v>
      </c>
      <c r="C2493">
        <v>2</v>
      </c>
      <c r="D2493">
        <v>13</v>
      </c>
      <c r="E2493">
        <v>2</v>
      </c>
      <c r="F2493">
        <v>0</v>
      </c>
      <c r="G2493">
        <v>0</v>
      </c>
      <c r="H2493">
        <v>716</v>
      </c>
      <c r="I2493">
        <v>2</v>
      </c>
      <c r="J2493" t="s">
        <v>846</v>
      </c>
      <c r="L2493" t="e">
        <f t="shared" si="47"/>
        <v>#N/A</v>
      </c>
    </row>
    <row r="2494" spans="1:12">
      <c r="A2494">
        <v>1799</v>
      </c>
      <c r="B2494" t="s">
        <v>408</v>
      </c>
      <c r="C2494">
        <v>1</v>
      </c>
      <c r="D2494">
        <v>5</v>
      </c>
      <c r="E2494">
        <v>1</v>
      </c>
      <c r="F2494">
        <v>0</v>
      </c>
      <c r="G2494">
        <v>0</v>
      </c>
      <c r="H2494">
        <v>716</v>
      </c>
      <c r="I2494">
        <v>2</v>
      </c>
      <c r="J2494" t="s">
        <v>846</v>
      </c>
      <c r="L2494" t="e">
        <f t="shared" si="47"/>
        <v>#N/A</v>
      </c>
    </row>
    <row r="2495" spans="1:12">
      <c r="A2495">
        <v>3127</v>
      </c>
      <c r="B2495" t="s">
        <v>408</v>
      </c>
      <c r="C2495">
        <v>1</v>
      </c>
      <c r="D2495">
        <v>7</v>
      </c>
      <c r="E2495">
        <v>8</v>
      </c>
      <c r="F2495">
        <v>0</v>
      </c>
      <c r="G2495">
        <v>0</v>
      </c>
      <c r="H2495">
        <v>265</v>
      </c>
      <c r="I2495">
        <v>6</v>
      </c>
      <c r="J2495" t="s">
        <v>1009</v>
      </c>
      <c r="L2495" t="e">
        <f t="shared" si="47"/>
        <v>#N/A</v>
      </c>
    </row>
    <row r="2496" spans="1:12">
      <c r="A2496">
        <v>3121</v>
      </c>
      <c r="B2496" t="s">
        <v>408</v>
      </c>
      <c r="C2496">
        <v>1</v>
      </c>
      <c r="D2496">
        <v>4</v>
      </c>
      <c r="E2496">
        <v>7</v>
      </c>
      <c r="F2496">
        <v>0</v>
      </c>
      <c r="G2496">
        <v>0</v>
      </c>
      <c r="H2496">
        <v>265</v>
      </c>
      <c r="I2496">
        <v>5</v>
      </c>
      <c r="J2496" t="s">
        <v>1009</v>
      </c>
      <c r="L2496" t="e">
        <f t="shared" si="47"/>
        <v>#N/A</v>
      </c>
    </row>
    <row r="2497" spans="1:12">
      <c r="A2497">
        <v>4006</v>
      </c>
      <c r="B2497" t="s">
        <v>408</v>
      </c>
      <c r="C2497">
        <v>1</v>
      </c>
      <c r="D2497">
        <v>20</v>
      </c>
      <c r="E2497">
        <v>6</v>
      </c>
      <c r="F2497">
        <v>0</v>
      </c>
      <c r="G2497">
        <v>0</v>
      </c>
      <c r="H2497">
        <v>274</v>
      </c>
      <c r="I2497">
        <v>4</v>
      </c>
      <c r="J2497" t="s">
        <v>947</v>
      </c>
      <c r="L2497">
        <f t="shared" si="47"/>
        <v>15</v>
      </c>
    </row>
    <row r="2498" spans="1:12">
      <c r="A2498">
        <v>4793</v>
      </c>
      <c r="B2498" t="s">
        <v>408</v>
      </c>
      <c r="C2498">
        <v>1</v>
      </c>
      <c r="D2498">
        <v>3</v>
      </c>
      <c r="E2498">
        <v>24</v>
      </c>
      <c r="F2498">
        <v>0</v>
      </c>
      <c r="G2498">
        <v>0</v>
      </c>
      <c r="H2498">
        <v>660</v>
      </c>
      <c r="I2498">
        <v>8</v>
      </c>
      <c r="J2498" t="s">
        <v>952</v>
      </c>
      <c r="L2498" t="e">
        <f t="shared" si="47"/>
        <v>#N/A</v>
      </c>
    </row>
    <row r="2499" spans="1:12">
      <c r="A2499">
        <v>6127</v>
      </c>
      <c r="B2499" t="s">
        <v>408</v>
      </c>
      <c r="C2499">
        <v>1</v>
      </c>
      <c r="D2499">
        <v>2</v>
      </c>
      <c r="E2499">
        <v>11</v>
      </c>
      <c r="F2499">
        <v>0</v>
      </c>
      <c r="G2499">
        <v>0</v>
      </c>
      <c r="H2499">
        <v>243</v>
      </c>
      <c r="I2499">
        <v>5</v>
      </c>
      <c r="J2499" t="s">
        <v>924</v>
      </c>
      <c r="L2499" t="e">
        <f t="shared" si="47"/>
        <v>#N/A</v>
      </c>
    </row>
    <row r="2500" spans="1:12">
      <c r="A2500">
        <v>6121</v>
      </c>
      <c r="B2500" t="s">
        <v>408</v>
      </c>
      <c r="C2500">
        <v>1</v>
      </c>
      <c r="D2500">
        <v>10</v>
      </c>
      <c r="E2500">
        <v>16</v>
      </c>
      <c r="F2500">
        <v>0</v>
      </c>
      <c r="G2500">
        <v>0</v>
      </c>
      <c r="H2500">
        <v>234</v>
      </c>
      <c r="I2500">
        <v>5</v>
      </c>
      <c r="J2500" t="s">
        <v>968</v>
      </c>
      <c r="L2500" t="e">
        <f t="shared" ref="L2500:L2563" si="48">VLOOKUP($J2500,$AA$3:$AB$127,2,FALSE)</f>
        <v>#N/A</v>
      </c>
    </row>
    <row r="2501" spans="1:12">
      <c r="A2501">
        <v>5334</v>
      </c>
      <c r="B2501" t="s">
        <v>408</v>
      </c>
      <c r="C2501">
        <v>2</v>
      </c>
      <c r="D2501">
        <v>5</v>
      </c>
      <c r="E2501">
        <v>1</v>
      </c>
      <c r="F2501">
        <v>0</v>
      </c>
      <c r="G2501">
        <v>0</v>
      </c>
      <c r="H2501">
        <v>625</v>
      </c>
      <c r="I2501">
        <v>2</v>
      </c>
      <c r="J2501" t="s">
        <v>936</v>
      </c>
      <c r="L2501" t="e">
        <f t="shared" si="48"/>
        <v>#N/A</v>
      </c>
    </row>
    <row r="2502" spans="1:12">
      <c r="A2502">
        <v>4455</v>
      </c>
      <c r="B2502" t="s">
        <v>408</v>
      </c>
      <c r="C2502">
        <v>2</v>
      </c>
      <c r="D2502">
        <v>11</v>
      </c>
      <c r="E2502">
        <v>2</v>
      </c>
      <c r="F2502">
        <v>0</v>
      </c>
      <c r="G2502">
        <v>0</v>
      </c>
      <c r="H2502">
        <v>153</v>
      </c>
      <c r="I2502">
        <v>1</v>
      </c>
      <c r="J2502" t="s">
        <v>693</v>
      </c>
      <c r="L2502" t="e">
        <f t="shared" si="48"/>
        <v>#N/A</v>
      </c>
    </row>
    <row r="2503" spans="1:12">
      <c r="A2503">
        <v>4449</v>
      </c>
      <c r="B2503" t="s">
        <v>408</v>
      </c>
      <c r="C2503">
        <v>2</v>
      </c>
      <c r="D2503">
        <v>13</v>
      </c>
      <c r="E2503">
        <v>2</v>
      </c>
      <c r="F2503">
        <v>0</v>
      </c>
      <c r="G2503">
        <v>0</v>
      </c>
      <c r="H2503">
        <v>151</v>
      </c>
      <c r="I2503">
        <v>1</v>
      </c>
      <c r="J2503" t="s">
        <v>863</v>
      </c>
      <c r="L2503">
        <f t="shared" si="48"/>
        <v>12</v>
      </c>
    </row>
    <row r="2504" spans="1:12">
      <c r="A2504">
        <v>957</v>
      </c>
      <c r="B2504" t="s">
        <v>408</v>
      </c>
      <c r="C2504">
        <v>2</v>
      </c>
      <c r="D2504">
        <v>13</v>
      </c>
      <c r="E2504">
        <v>2</v>
      </c>
      <c r="F2504">
        <v>0</v>
      </c>
      <c r="G2504">
        <v>0</v>
      </c>
      <c r="H2504">
        <v>711</v>
      </c>
      <c r="I2504">
        <v>2</v>
      </c>
      <c r="J2504" t="s">
        <v>777</v>
      </c>
      <c r="L2504" t="e">
        <f t="shared" si="48"/>
        <v>#N/A</v>
      </c>
    </row>
    <row r="2505" spans="1:12">
      <c r="A2505">
        <v>1404</v>
      </c>
      <c r="B2505" t="s">
        <v>408</v>
      </c>
      <c r="C2505">
        <v>1</v>
      </c>
      <c r="D2505">
        <v>4</v>
      </c>
      <c r="E2505">
        <v>1</v>
      </c>
      <c r="F2505">
        <v>0</v>
      </c>
      <c r="G2505">
        <v>0</v>
      </c>
      <c r="H2505">
        <v>405</v>
      </c>
      <c r="I2505">
        <v>1</v>
      </c>
      <c r="J2505" t="s">
        <v>998</v>
      </c>
      <c r="L2505" t="e">
        <f t="shared" si="48"/>
        <v>#N/A</v>
      </c>
    </row>
    <row r="2506" spans="1:12">
      <c r="A2506">
        <v>2237</v>
      </c>
      <c r="B2506" t="s">
        <v>408</v>
      </c>
      <c r="C2506">
        <v>2</v>
      </c>
      <c r="D2506">
        <v>18</v>
      </c>
      <c r="E2506">
        <v>12</v>
      </c>
      <c r="F2506">
        <v>0</v>
      </c>
      <c r="G2506">
        <v>0</v>
      </c>
      <c r="H2506">
        <v>504</v>
      </c>
      <c r="I2506">
        <v>5</v>
      </c>
      <c r="J2506" t="s">
        <v>909</v>
      </c>
      <c r="L2506" t="e">
        <f t="shared" si="48"/>
        <v>#N/A</v>
      </c>
    </row>
    <row r="2507" spans="1:12">
      <c r="A2507">
        <v>565</v>
      </c>
      <c r="B2507" t="s">
        <v>408</v>
      </c>
      <c r="C2507">
        <v>2</v>
      </c>
      <c r="D2507">
        <v>13</v>
      </c>
      <c r="E2507">
        <v>1</v>
      </c>
      <c r="F2507">
        <v>1</v>
      </c>
      <c r="G2507">
        <v>0</v>
      </c>
      <c r="H2507">
        <v>544</v>
      </c>
      <c r="I2507">
        <v>2</v>
      </c>
      <c r="J2507" t="s">
        <v>868</v>
      </c>
      <c r="L2507" t="e">
        <f t="shared" si="48"/>
        <v>#N/A</v>
      </c>
    </row>
    <row r="2508" spans="1:12">
      <c r="A2508">
        <v>1306</v>
      </c>
      <c r="B2508" t="s">
        <v>408</v>
      </c>
      <c r="C2508">
        <v>2</v>
      </c>
      <c r="D2508">
        <v>2</v>
      </c>
      <c r="E2508">
        <v>35</v>
      </c>
      <c r="F2508">
        <v>0</v>
      </c>
      <c r="G2508">
        <v>0</v>
      </c>
      <c r="H2508">
        <v>533</v>
      </c>
      <c r="I2508">
        <v>7</v>
      </c>
      <c r="J2508" t="s">
        <v>637</v>
      </c>
      <c r="L2508">
        <f t="shared" si="48"/>
        <v>35</v>
      </c>
    </row>
    <row r="2509" spans="1:12">
      <c r="A2509">
        <v>2139</v>
      </c>
      <c r="B2509" t="s">
        <v>408</v>
      </c>
      <c r="C2509">
        <v>2</v>
      </c>
      <c r="D2509">
        <v>9</v>
      </c>
      <c r="E2509">
        <v>18</v>
      </c>
      <c r="F2509">
        <v>0</v>
      </c>
      <c r="G2509">
        <v>0</v>
      </c>
      <c r="H2509">
        <v>506</v>
      </c>
      <c r="I2509">
        <v>7</v>
      </c>
      <c r="J2509" t="s">
        <v>895</v>
      </c>
      <c r="L2509" t="e">
        <f t="shared" si="48"/>
        <v>#N/A</v>
      </c>
    </row>
    <row r="2510" spans="1:12">
      <c r="A2510">
        <v>6221</v>
      </c>
      <c r="B2510" t="s">
        <v>408</v>
      </c>
      <c r="C2510">
        <v>1</v>
      </c>
      <c r="D2510">
        <v>26</v>
      </c>
      <c r="E2510">
        <v>8</v>
      </c>
      <c r="F2510">
        <v>0</v>
      </c>
      <c r="G2510">
        <v>0</v>
      </c>
      <c r="H2510">
        <v>534</v>
      </c>
      <c r="I2510">
        <v>6</v>
      </c>
      <c r="J2510" t="s">
        <v>662</v>
      </c>
      <c r="L2510">
        <f t="shared" si="48"/>
        <v>52</v>
      </c>
    </row>
    <row r="2511" spans="1:12">
      <c r="A2511">
        <v>224</v>
      </c>
      <c r="B2511" t="s">
        <v>408</v>
      </c>
      <c r="C2511">
        <v>1</v>
      </c>
      <c r="D2511">
        <v>14</v>
      </c>
      <c r="E2511">
        <v>1</v>
      </c>
      <c r="F2511">
        <v>0</v>
      </c>
      <c r="G2511">
        <v>0</v>
      </c>
      <c r="H2511">
        <v>439</v>
      </c>
      <c r="I2511">
        <v>1</v>
      </c>
      <c r="J2511" t="s">
        <v>852</v>
      </c>
      <c r="L2511" t="e">
        <f t="shared" si="48"/>
        <v>#N/A</v>
      </c>
    </row>
    <row r="2512" spans="1:12">
      <c r="A2512">
        <v>6470</v>
      </c>
      <c r="B2512" t="s">
        <v>412</v>
      </c>
      <c r="C2512">
        <v>1</v>
      </c>
      <c r="D2512">
        <v>5</v>
      </c>
      <c r="E2512">
        <v>1</v>
      </c>
      <c r="F2512">
        <v>0</v>
      </c>
      <c r="G2512">
        <v>0</v>
      </c>
      <c r="H2512">
        <v>125</v>
      </c>
      <c r="I2512">
        <v>1</v>
      </c>
      <c r="J2512" t="s">
        <v>870</v>
      </c>
      <c r="L2512" t="e">
        <f t="shared" si="48"/>
        <v>#N/A</v>
      </c>
    </row>
    <row r="2513" spans="1:12">
      <c r="A2513">
        <v>3814</v>
      </c>
      <c r="B2513" t="s">
        <v>871</v>
      </c>
      <c r="C2513">
        <v>1</v>
      </c>
      <c r="D2513">
        <v>4</v>
      </c>
      <c r="E2513">
        <v>1</v>
      </c>
      <c r="F2513">
        <v>0</v>
      </c>
      <c r="G2513">
        <v>0</v>
      </c>
      <c r="H2513">
        <v>116</v>
      </c>
      <c r="I2513">
        <v>2</v>
      </c>
      <c r="J2513" t="s">
        <v>928</v>
      </c>
      <c r="L2513" t="e">
        <f t="shared" si="48"/>
        <v>#N/A</v>
      </c>
    </row>
    <row r="2514" spans="1:12">
      <c r="A2514">
        <v>1893</v>
      </c>
      <c r="B2514" t="s">
        <v>408</v>
      </c>
      <c r="C2514">
        <v>1</v>
      </c>
      <c r="D2514">
        <v>24</v>
      </c>
      <c r="E2514">
        <v>8</v>
      </c>
      <c r="F2514">
        <v>0</v>
      </c>
      <c r="G2514">
        <v>0</v>
      </c>
      <c r="H2514">
        <v>702</v>
      </c>
      <c r="I2514">
        <v>4</v>
      </c>
      <c r="J2514" t="s">
        <v>764</v>
      </c>
      <c r="L2514">
        <f t="shared" si="48"/>
        <v>31</v>
      </c>
    </row>
    <row r="2515" spans="1:12">
      <c r="A2515">
        <v>2486</v>
      </c>
      <c r="B2515" t="s">
        <v>408</v>
      </c>
      <c r="C2515">
        <v>1</v>
      </c>
      <c r="D2515">
        <v>16</v>
      </c>
      <c r="E2515">
        <v>1</v>
      </c>
      <c r="F2515">
        <v>0</v>
      </c>
      <c r="G2515">
        <v>0</v>
      </c>
      <c r="H2515">
        <v>358</v>
      </c>
      <c r="I2515">
        <v>2</v>
      </c>
      <c r="J2515" t="s">
        <v>716</v>
      </c>
      <c r="L2515" t="e">
        <f t="shared" si="48"/>
        <v>#N/A</v>
      </c>
    </row>
    <row r="2516" spans="1:12">
      <c r="A2516">
        <v>4060</v>
      </c>
      <c r="B2516" t="s">
        <v>408</v>
      </c>
      <c r="C2516">
        <v>1</v>
      </c>
      <c r="D2516">
        <v>3</v>
      </c>
      <c r="E2516">
        <v>6</v>
      </c>
      <c r="F2516">
        <v>0</v>
      </c>
      <c r="G2516">
        <v>0</v>
      </c>
      <c r="H2516">
        <v>276</v>
      </c>
      <c r="I2516">
        <v>4</v>
      </c>
      <c r="J2516" t="s">
        <v>945</v>
      </c>
      <c r="L2516" t="e">
        <f t="shared" si="48"/>
        <v>#N/A</v>
      </c>
    </row>
    <row r="2517" spans="1:12">
      <c r="A2517">
        <v>4401</v>
      </c>
      <c r="B2517" t="s">
        <v>408</v>
      </c>
      <c r="C2517">
        <v>1</v>
      </c>
      <c r="D2517">
        <v>1</v>
      </c>
      <c r="E2517">
        <v>6</v>
      </c>
      <c r="F2517">
        <v>0</v>
      </c>
      <c r="G2517">
        <v>0</v>
      </c>
      <c r="H2517">
        <v>257</v>
      </c>
      <c r="I2517">
        <v>3</v>
      </c>
      <c r="J2517" t="s">
        <v>922</v>
      </c>
      <c r="L2517" t="e">
        <f t="shared" si="48"/>
        <v>#N/A</v>
      </c>
    </row>
    <row r="2518" spans="1:12">
      <c r="A2518">
        <v>811</v>
      </c>
      <c r="B2518" t="s">
        <v>408</v>
      </c>
      <c r="C2518">
        <v>1</v>
      </c>
      <c r="D2518">
        <v>1</v>
      </c>
      <c r="E2518">
        <v>1</v>
      </c>
      <c r="F2518">
        <v>0</v>
      </c>
      <c r="G2518">
        <v>0</v>
      </c>
      <c r="H2518">
        <v>478</v>
      </c>
      <c r="I2518">
        <v>2</v>
      </c>
      <c r="J2518" t="s">
        <v>1035</v>
      </c>
      <c r="L2518" t="e">
        <f t="shared" si="48"/>
        <v>#N/A</v>
      </c>
    </row>
    <row r="2519" spans="1:12">
      <c r="A2519">
        <v>3319</v>
      </c>
      <c r="B2519" t="s">
        <v>408</v>
      </c>
      <c r="C2519">
        <v>1</v>
      </c>
      <c r="D2519">
        <v>81</v>
      </c>
      <c r="E2519">
        <v>25</v>
      </c>
      <c r="F2519">
        <v>0</v>
      </c>
      <c r="G2519">
        <v>0</v>
      </c>
      <c r="H2519">
        <v>321</v>
      </c>
      <c r="I2519">
        <v>7</v>
      </c>
      <c r="J2519" t="s">
        <v>714</v>
      </c>
      <c r="L2519">
        <f t="shared" si="48"/>
        <v>52</v>
      </c>
    </row>
    <row r="2520" spans="1:12">
      <c r="A2520">
        <v>5388</v>
      </c>
      <c r="B2520" t="s">
        <v>408</v>
      </c>
      <c r="C2520">
        <v>2</v>
      </c>
      <c r="D2520">
        <v>9</v>
      </c>
      <c r="E2520">
        <v>2</v>
      </c>
      <c r="F2520">
        <v>0</v>
      </c>
      <c r="G2520">
        <v>0</v>
      </c>
      <c r="H2520">
        <v>631</v>
      </c>
      <c r="I2520">
        <v>2</v>
      </c>
      <c r="J2520" t="s">
        <v>951</v>
      </c>
      <c r="L2520" t="e">
        <f t="shared" si="48"/>
        <v>#N/A</v>
      </c>
    </row>
    <row r="2521" spans="1:12">
      <c r="A2521">
        <v>2732</v>
      </c>
      <c r="B2521" t="s">
        <v>408</v>
      </c>
      <c r="C2521">
        <v>1</v>
      </c>
      <c r="D2521">
        <v>11</v>
      </c>
      <c r="E2521">
        <v>32</v>
      </c>
      <c r="F2521">
        <v>0</v>
      </c>
      <c r="G2521">
        <v>0</v>
      </c>
      <c r="H2521">
        <v>310</v>
      </c>
      <c r="I2521">
        <v>9</v>
      </c>
      <c r="J2521" t="s">
        <v>421</v>
      </c>
      <c r="L2521">
        <f t="shared" si="48"/>
        <v>16</v>
      </c>
    </row>
    <row r="2522" spans="1:12">
      <c r="A2522">
        <v>3221</v>
      </c>
      <c r="B2522" t="s">
        <v>390</v>
      </c>
      <c r="C2522">
        <v>1</v>
      </c>
      <c r="D2522">
        <v>23</v>
      </c>
      <c r="E2522">
        <v>1</v>
      </c>
      <c r="F2522">
        <v>0</v>
      </c>
      <c r="G2522">
        <v>0</v>
      </c>
      <c r="H2522">
        <v>350</v>
      </c>
      <c r="I2522">
        <v>1</v>
      </c>
      <c r="J2522" t="s">
        <v>713</v>
      </c>
      <c r="L2522" t="e">
        <f t="shared" si="48"/>
        <v>#N/A</v>
      </c>
    </row>
    <row r="2523" spans="1:12">
      <c r="A2523">
        <v>3565</v>
      </c>
      <c r="B2523" t="s">
        <v>408</v>
      </c>
      <c r="C2523">
        <v>2</v>
      </c>
      <c r="D2523">
        <v>5</v>
      </c>
      <c r="E2523">
        <v>2</v>
      </c>
      <c r="F2523">
        <v>0</v>
      </c>
      <c r="G2523">
        <v>0</v>
      </c>
      <c r="H2523">
        <v>138</v>
      </c>
      <c r="I2523">
        <v>2</v>
      </c>
      <c r="J2523" t="s">
        <v>917</v>
      </c>
      <c r="L2523">
        <f t="shared" si="48"/>
        <v>54</v>
      </c>
    </row>
    <row r="2524" spans="1:12">
      <c r="A2524">
        <v>1060</v>
      </c>
      <c r="B2524" t="s">
        <v>408</v>
      </c>
      <c r="C2524">
        <v>2</v>
      </c>
      <c r="D2524">
        <v>6</v>
      </c>
      <c r="E2524">
        <v>2</v>
      </c>
      <c r="F2524">
        <v>0</v>
      </c>
      <c r="G2524">
        <v>0</v>
      </c>
      <c r="H2524">
        <v>342</v>
      </c>
      <c r="I2524">
        <v>1</v>
      </c>
      <c r="J2524" t="s">
        <v>943</v>
      </c>
      <c r="L2524" t="e">
        <f t="shared" si="48"/>
        <v>#N/A</v>
      </c>
    </row>
    <row r="2525" spans="1:12">
      <c r="A2525">
        <v>3419</v>
      </c>
      <c r="B2525" t="s">
        <v>390</v>
      </c>
      <c r="C2525">
        <v>4</v>
      </c>
      <c r="D2525">
        <v>16</v>
      </c>
      <c r="E2525">
        <v>4</v>
      </c>
      <c r="F2525">
        <v>0</v>
      </c>
      <c r="G2525">
        <v>0</v>
      </c>
      <c r="H2525">
        <v>535</v>
      </c>
      <c r="I2525">
        <v>1</v>
      </c>
      <c r="J2525" t="s">
        <v>514</v>
      </c>
      <c r="L2525">
        <f t="shared" si="48"/>
        <v>45</v>
      </c>
    </row>
    <row r="2526" spans="1:12">
      <c r="A2526">
        <v>2091</v>
      </c>
      <c r="B2526" t="s">
        <v>408</v>
      </c>
      <c r="C2526">
        <v>2</v>
      </c>
      <c r="D2526">
        <v>17</v>
      </c>
      <c r="E2526">
        <v>1</v>
      </c>
      <c r="F2526">
        <v>1</v>
      </c>
      <c r="G2526">
        <v>0</v>
      </c>
      <c r="H2526">
        <v>531</v>
      </c>
      <c r="I2526">
        <v>2</v>
      </c>
      <c r="J2526" t="s">
        <v>524</v>
      </c>
      <c r="L2526">
        <f t="shared" si="48"/>
        <v>41</v>
      </c>
    </row>
    <row r="2527" spans="1:12">
      <c r="A2527">
        <v>2878</v>
      </c>
      <c r="B2527" t="s">
        <v>408</v>
      </c>
      <c r="C2527">
        <v>1</v>
      </c>
      <c r="D2527">
        <v>122</v>
      </c>
      <c r="E2527">
        <v>0</v>
      </c>
      <c r="F2527">
        <v>3</v>
      </c>
      <c r="G2527">
        <v>0</v>
      </c>
      <c r="H2527">
        <v>523</v>
      </c>
      <c r="I2527">
        <v>2</v>
      </c>
      <c r="J2527" t="s">
        <v>428</v>
      </c>
      <c r="L2527">
        <f t="shared" si="48"/>
        <v>33</v>
      </c>
    </row>
    <row r="2528" spans="1:12">
      <c r="A2528">
        <v>419</v>
      </c>
      <c r="B2528" t="s">
        <v>408</v>
      </c>
      <c r="C2528">
        <v>1</v>
      </c>
      <c r="D2528">
        <v>8</v>
      </c>
      <c r="E2528">
        <v>8</v>
      </c>
      <c r="F2528">
        <v>0</v>
      </c>
      <c r="G2528">
        <v>0</v>
      </c>
      <c r="H2528">
        <v>530</v>
      </c>
      <c r="I2528">
        <v>5</v>
      </c>
      <c r="J2528" t="s">
        <v>933</v>
      </c>
      <c r="L2528" t="e">
        <f t="shared" si="48"/>
        <v>#N/A</v>
      </c>
    </row>
    <row r="2529" spans="1:12">
      <c r="A2529">
        <v>1206</v>
      </c>
      <c r="B2529" t="s">
        <v>408</v>
      </c>
      <c r="C2529">
        <v>1</v>
      </c>
      <c r="D2529">
        <v>3</v>
      </c>
      <c r="E2529">
        <v>1</v>
      </c>
      <c r="F2529">
        <v>0</v>
      </c>
      <c r="G2529">
        <v>0</v>
      </c>
      <c r="H2529">
        <v>319</v>
      </c>
      <c r="I2529">
        <v>1</v>
      </c>
      <c r="J2529" t="s">
        <v>469</v>
      </c>
      <c r="L2529" t="e">
        <f t="shared" si="48"/>
        <v>#N/A</v>
      </c>
    </row>
    <row r="2530" spans="1:12">
      <c r="A2530">
        <v>124</v>
      </c>
      <c r="B2530" t="s">
        <v>408</v>
      </c>
      <c r="C2530">
        <v>1</v>
      </c>
      <c r="D2530">
        <v>5</v>
      </c>
      <c r="E2530">
        <v>2</v>
      </c>
      <c r="F2530">
        <v>0</v>
      </c>
      <c r="G2530">
        <v>0</v>
      </c>
      <c r="H2530">
        <v>437</v>
      </c>
      <c r="I2530">
        <v>1</v>
      </c>
      <c r="J2530" t="s">
        <v>914</v>
      </c>
      <c r="L2530" t="e">
        <f t="shared" si="48"/>
        <v>#N/A</v>
      </c>
    </row>
    <row r="2531" spans="1:12">
      <c r="A2531">
        <v>665</v>
      </c>
      <c r="B2531" t="s">
        <v>408</v>
      </c>
      <c r="C2531">
        <v>1</v>
      </c>
      <c r="D2531">
        <v>8</v>
      </c>
      <c r="E2531">
        <v>1</v>
      </c>
      <c r="F2531">
        <v>0</v>
      </c>
      <c r="G2531">
        <v>0</v>
      </c>
      <c r="H2531">
        <v>441</v>
      </c>
      <c r="I2531">
        <v>1</v>
      </c>
      <c r="J2531" t="s">
        <v>568</v>
      </c>
      <c r="L2531" t="e">
        <f t="shared" si="48"/>
        <v>#N/A</v>
      </c>
    </row>
    <row r="2532" spans="1:12">
      <c r="A2532">
        <v>3714</v>
      </c>
      <c r="B2532" t="s">
        <v>408</v>
      </c>
      <c r="C2532">
        <v>2</v>
      </c>
      <c r="D2532">
        <v>26</v>
      </c>
      <c r="E2532">
        <v>2</v>
      </c>
      <c r="F2532">
        <v>0</v>
      </c>
      <c r="G2532">
        <v>0</v>
      </c>
      <c r="H2532">
        <v>105</v>
      </c>
      <c r="I2532">
        <v>1</v>
      </c>
      <c r="J2532" t="s">
        <v>866</v>
      </c>
      <c r="L2532">
        <f t="shared" si="48"/>
        <v>45</v>
      </c>
    </row>
    <row r="2533" spans="1:12">
      <c r="A2533">
        <v>5829</v>
      </c>
      <c r="B2533" t="s">
        <v>408</v>
      </c>
      <c r="C2533">
        <v>2</v>
      </c>
      <c r="D2533">
        <v>4</v>
      </c>
      <c r="E2533">
        <v>2</v>
      </c>
      <c r="F2533">
        <v>0</v>
      </c>
      <c r="G2533">
        <v>0</v>
      </c>
      <c r="H2533">
        <v>291</v>
      </c>
      <c r="I2533">
        <v>2</v>
      </c>
      <c r="J2533" t="s">
        <v>973</v>
      </c>
      <c r="L2533" t="e">
        <f t="shared" si="48"/>
        <v>#N/A</v>
      </c>
    </row>
    <row r="2534" spans="1:12">
      <c r="A2534">
        <v>4501</v>
      </c>
      <c r="B2534" t="s">
        <v>408</v>
      </c>
      <c r="C2534">
        <v>2</v>
      </c>
      <c r="D2534">
        <v>32</v>
      </c>
      <c r="E2534">
        <v>2</v>
      </c>
      <c r="F2534">
        <v>0</v>
      </c>
      <c r="G2534">
        <v>0</v>
      </c>
      <c r="H2534">
        <v>112</v>
      </c>
      <c r="I2534">
        <v>1</v>
      </c>
      <c r="J2534" t="s">
        <v>817</v>
      </c>
      <c r="L2534" t="e">
        <f t="shared" si="48"/>
        <v>#N/A</v>
      </c>
    </row>
    <row r="2535" spans="1:12">
      <c r="A2535">
        <v>4747</v>
      </c>
      <c r="B2535" t="s">
        <v>408</v>
      </c>
      <c r="C2535">
        <v>1</v>
      </c>
      <c r="D2535">
        <v>14</v>
      </c>
      <c r="E2535">
        <v>17</v>
      </c>
      <c r="F2535">
        <v>0</v>
      </c>
      <c r="G2535">
        <v>0</v>
      </c>
      <c r="H2535">
        <v>664</v>
      </c>
      <c r="I2535">
        <v>8</v>
      </c>
      <c r="J2535" t="s">
        <v>949</v>
      </c>
      <c r="L2535" t="e">
        <f t="shared" si="48"/>
        <v>#N/A</v>
      </c>
    </row>
    <row r="2536" spans="1:12">
      <c r="A2536">
        <v>1550</v>
      </c>
      <c r="B2536" t="s">
        <v>408</v>
      </c>
      <c r="C2536">
        <v>1</v>
      </c>
      <c r="D2536">
        <v>5</v>
      </c>
      <c r="E2536">
        <v>1</v>
      </c>
      <c r="F2536">
        <v>0</v>
      </c>
      <c r="G2536">
        <v>0</v>
      </c>
      <c r="H2536">
        <v>427</v>
      </c>
      <c r="I2536">
        <v>1</v>
      </c>
      <c r="J2536" t="s">
        <v>897</v>
      </c>
      <c r="L2536" t="e">
        <f t="shared" si="48"/>
        <v>#N/A</v>
      </c>
    </row>
    <row r="2537" spans="1:12">
      <c r="A2537">
        <v>6370</v>
      </c>
      <c r="B2537" t="s">
        <v>412</v>
      </c>
      <c r="C2537">
        <v>1</v>
      </c>
      <c r="D2537">
        <v>1</v>
      </c>
      <c r="E2537">
        <v>1</v>
      </c>
      <c r="F2537">
        <v>0</v>
      </c>
      <c r="G2537">
        <v>0</v>
      </c>
      <c r="H2537">
        <v>438</v>
      </c>
      <c r="I2537">
        <v>1</v>
      </c>
      <c r="J2537" t="s">
        <v>703</v>
      </c>
      <c r="L2537">
        <f t="shared" si="48"/>
        <v>21</v>
      </c>
    </row>
    <row r="2538" spans="1:12">
      <c r="A2538">
        <v>1452</v>
      </c>
      <c r="B2538" t="s">
        <v>408</v>
      </c>
      <c r="C2538">
        <v>1</v>
      </c>
      <c r="D2538">
        <v>20</v>
      </c>
      <c r="E2538">
        <v>1</v>
      </c>
      <c r="F2538">
        <v>0</v>
      </c>
      <c r="G2538">
        <v>0</v>
      </c>
      <c r="H2538">
        <v>355</v>
      </c>
      <c r="I2538">
        <v>1</v>
      </c>
      <c r="J2538" t="s">
        <v>838</v>
      </c>
      <c r="L2538" t="e">
        <f t="shared" si="48"/>
        <v>#N/A</v>
      </c>
    </row>
    <row r="2539" spans="1:12">
      <c r="A2539">
        <v>3075</v>
      </c>
      <c r="B2539" t="s">
        <v>408</v>
      </c>
      <c r="C2539">
        <v>3</v>
      </c>
      <c r="D2539">
        <v>8</v>
      </c>
      <c r="E2539">
        <v>4</v>
      </c>
      <c r="F2539">
        <v>0</v>
      </c>
      <c r="G2539">
        <v>0</v>
      </c>
      <c r="H2539">
        <v>375</v>
      </c>
      <c r="I2539">
        <v>2</v>
      </c>
      <c r="J2539" t="s">
        <v>721</v>
      </c>
      <c r="L2539" t="e">
        <f t="shared" si="48"/>
        <v>#N/A</v>
      </c>
    </row>
    <row r="2540" spans="1:12">
      <c r="A2540">
        <v>6075</v>
      </c>
      <c r="B2540" t="s">
        <v>408</v>
      </c>
      <c r="C2540">
        <v>1</v>
      </c>
      <c r="D2540">
        <v>17</v>
      </c>
      <c r="E2540">
        <v>1</v>
      </c>
      <c r="F2540">
        <v>0</v>
      </c>
      <c r="G2540">
        <v>0</v>
      </c>
      <c r="H2540">
        <v>232</v>
      </c>
      <c r="I2540">
        <v>2</v>
      </c>
      <c r="J2540" t="s">
        <v>896</v>
      </c>
      <c r="L2540">
        <f t="shared" si="48"/>
        <v>13</v>
      </c>
    </row>
    <row r="2541" spans="1:12">
      <c r="A2541">
        <v>911</v>
      </c>
      <c r="B2541" t="s">
        <v>408</v>
      </c>
      <c r="C2541">
        <v>2</v>
      </c>
      <c r="D2541">
        <v>81</v>
      </c>
      <c r="E2541">
        <v>2</v>
      </c>
      <c r="F2541">
        <v>0</v>
      </c>
      <c r="G2541">
        <v>0</v>
      </c>
      <c r="H2541">
        <v>420</v>
      </c>
      <c r="I2541">
        <v>1</v>
      </c>
      <c r="J2541" t="s">
        <v>435</v>
      </c>
      <c r="L2541">
        <f t="shared" si="48"/>
        <v>21</v>
      </c>
    </row>
    <row r="2542" spans="1:12">
      <c r="A2542">
        <v>4206</v>
      </c>
      <c r="B2542" t="s">
        <v>408</v>
      </c>
      <c r="C2542">
        <v>2</v>
      </c>
      <c r="D2542">
        <v>13</v>
      </c>
      <c r="E2542">
        <v>2</v>
      </c>
      <c r="F2542">
        <v>0</v>
      </c>
      <c r="G2542">
        <v>0</v>
      </c>
      <c r="H2542">
        <v>120</v>
      </c>
      <c r="I2542">
        <v>1</v>
      </c>
      <c r="J2542" t="s">
        <v>930</v>
      </c>
      <c r="L2542" t="e">
        <f t="shared" si="48"/>
        <v>#N/A</v>
      </c>
    </row>
    <row r="2543" spans="1:12">
      <c r="A2543">
        <v>1747</v>
      </c>
      <c r="B2543" t="s">
        <v>408</v>
      </c>
      <c r="C2543">
        <v>1</v>
      </c>
      <c r="D2543">
        <v>113</v>
      </c>
      <c r="E2543">
        <v>1</v>
      </c>
      <c r="F2543">
        <v>0</v>
      </c>
      <c r="G2543">
        <v>0</v>
      </c>
      <c r="H2543">
        <v>420</v>
      </c>
      <c r="I2543">
        <v>2</v>
      </c>
      <c r="J2543" t="s">
        <v>435</v>
      </c>
      <c r="L2543">
        <f t="shared" si="48"/>
        <v>21</v>
      </c>
    </row>
    <row r="2544" spans="1:12">
      <c r="A2544">
        <v>3960</v>
      </c>
      <c r="B2544" t="s">
        <v>408</v>
      </c>
      <c r="C2544">
        <v>2</v>
      </c>
      <c r="D2544">
        <v>6</v>
      </c>
      <c r="E2544">
        <v>2</v>
      </c>
      <c r="F2544">
        <v>0</v>
      </c>
      <c r="G2544">
        <v>0</v>
      </c>
      <c r="H2544">
        <v>291</v>
      </c>
      <c r="I2544">
        <v>2</v>
      </c>
      <c r="J2544" t="s">
        <v>973</v>
      </c>
      <c r="L2544" t="e">
        <f t="shared" si="48"/>
        <v>#N/A</v>
      </c>
    </row>
    <row r="2545" spans="1:12">
      <c r="A2545">
        <v>2632</v>
      </c>
      <c r="B2545" t="s">
        <v>408</v>
      </c>
      <c r="C2545">
        <v>1</v>
      </c>
      <c r="D2545">
        <v>3</v>
      </c>
      <c r="E2545">
        <v>1</v>
      </c>
      <c r="F2545">
        <v>0</v>
      </c>
      <c r="G2545">
        <v>0</v>
      </c>
      <c r="H2545">
        <v>455</v>
      </c>
      <c r="I2545">
        <v>2</v>
      </c>
      <c r="J2545" t="s">
        <v>941</v>
      </c>
      <c r="L2545" t="e">
        <f t="shared" si="48"/>
        <v>#N/A</v>
      </c>
    </row>
    <row r="2546" spans="1:12">
      <c r="A2546">
        <v>5288</v>
      </c>
      <c r="B2546" t="s">
        <v>408</v>
      </c>
      <c r="C2546">
        <v>2</v>
      </c>
      <c r="D2546">
        <v>7</v>
      </c>
      <c r="E2546">
        <v>2</v>
      </c>
      <c r="F2546">
        <v>0</v>
      </c>
      <c r="G2546">
        <v>0</v>
      </c>
      <c r="H2546">
        <v>627</v>
      </c>
      <c r="I2546">
        <v>2</v>
      </c>
      <c r="J2546" t="s">
        <v>779</v>
      </c>
      <c r="L2546" t="e">
        <f t="shared" si="48"/>
        <v>#N/A</v>
      </c>
    </row>
    <row r="2547" spans="1:12">
      <c r="A2547">
        <v>1993</v>
      </c>
      <c r="B2547" t="s">
        <v>408</v>
      </c>
      <c r="C2547">
        <v>1</v>
      </c>
      <c r="D2547">
        <v>63</v>
      </c>
      <c r="E2547">
        <v>1</v>
      </c>
      <c r="F2547">
        <v>0</v>
      </c>
      <c r="G2547">
        <v>0</v>
      </c>
      <c r="H2547">
        <v>527</v>
      </c>
      <c r="I2547">
        <v>2</v>
      </c>
      <c r="J2547" t="s">
        <v>646</v>
      </c>
      <c r="L2547" t="e">
        <f t="shared" si="48"/>
        <v>#N/A</v>
      </c>
    </row>
    <row r="2548" spans="1:12">
      <c r="A2548">
        <v>2534</v>
      </c>
      <c r="B2548" t="s">
        <v>408</v>
      </c>
      <c r="C2548">
        <v>1</v>
      </c>
      <c r="D2548">
        <v>20</v>
      </c>
      <c r="E2548">
        <v>1</v>
      </c>
      <c r="F2548">
        <v>0</v>
      </c>
      <c r="G2548">
        <v>0</v>
      </c>
      <c r="H2548">
        <v>354</v>
      </c>
      <c r="I2548">
        <v>2</v>
      </c>
      <c r="J2548" t="s">
        <v>893</v>
      </c>
      <c r="L2548" t="e">
        <f t="shared" si="48"/>
        <v>#N/A</v>
      </c>
    </row>
    <row r="2549" spans="1:12">
      <c r="A2549">
        <v>3173</v>
      </c>
      <c r="B2549" t="s">
        <v>408</v>
      </c>
      <c r="C2549">
        <v>1</v>
      </c>
      <c r="D2549">
        <v>5</v>
      </c>
      <c r="E2549">
        <v>4</v>
      </c>
      <c r="F2549">
        <v>0</v>
      </c>
      <c r="G2549">
        <v>0</v>
      </c>
      <c r="H2549">
        <v>335</v>
      </c>
      <c r="I2549">
        <v>2</v>
      </c>
      <c r="J2549" t="s">
        <v>720</v>
      </c>
      <c r="L2549" t="e">
        <f t="shared" si="48"/>
        <v>#N/A</v>
      </c>
    </row>
    <row r="2550" spans="1:12">
      <c r="A2550">
        <v>3854</v>
      </c>
      <c r="B2550" t="s">
        <v>408</v>
      </c>
      <c r="C2550">
        <v>1</v>
      </c>
      <c r="D2550">
        <v>7</v>
      </c>
      <c r="E2550">
        <v>1</v>
      </c>
      <c r="F2550">
        <v>0</v>
      </c>
      <c r="G2550">
        <v>0</v>
      </c>
      <c r="H2550">
        <v>109</v>
      </c>
      <c r="I2550">
        <v>1</v>
      </c>
      <c r="J2550" t="s">
        <v>807</v>
      </c>
      <c r="L2550">
        <f t="shared" si="48"/>
        <v>45</v>
      </c>
    </row>
    <row r="2551" spans="1:12">
      <c r="A2551">
        <v>1435</v>
      </c>
      <c r="B2551" t="s">
        <v>408</v>
      </c>
      <c r="C2551">
        <v>1</v>
      </c>
      <c r="D2551">
        <v>7</v>
      </c>
      <c r="E2551">
        <v>4</v>
      </c>
      <c r="F2551">
        <v>0</v>
      </c>
      <c r="G2551">
        <v>0</v>
      </c>
      <c r="H2551">
        <v>508</v>
      </c>
      <c r="I2551">
        <v>2</v>
      </c>
      <c r="J2551" t="s">
        <v>673</v>
      </c>
      <c r="L2551" t="e">
        <f t="shared" si="48"/>
        <v>#N/A</v>
      </c>
    </row>
    <row r="2552" spans="1:12">
      <c r="A2552">
        <v>2099</v>
      </c>
      <c r="B2552" t="s">
        <v>408</v>
      </c>
      <c r="C2552">
        <v>1</v>
      </c>
      <c r="D2552">
        <v>5</v>
      </c>
      <c r="E2552">
        <v>6</v>
      </c>
      <c r="F2552">
        <v>0</v>
      </c>
      <c r="G2552">
        <v>0</v>
      </c>
      <c r="H2552">
        <v>510</v>
      </c>
      <c r="I2552">
        <v>3</v>
      </c>
      <c r="J2552" t="s">
        <v>828</v>
      </c>
      <c r="L2552" t="e">
        <f t="shared" si="48"/>
        <v>#N/A</v>
      </c>
    </row>
    <row r="2553" spans="1:12">
      <c r="A2553">
        <v>2858</v>
      </c>
      <c r="B2553" t="s">
        <v>408</v>
      </c>
      <c r="C2553">
        <v>1</v>
      </c>
      <c r="D2553">
        <v>140</v>
      </c>
      <c r="E2553">
        <v>0</v>
      </c>
      <c r="F2553">
        <v>11</v>
      </c>
      <c r="G2553">
        <v>0</v>
      </c>
      <c r="H2553">
        <v>523</v>
      </c>
      <c r="I2553">
        <v>5</v>
      </c>
      <c r="J2553" t="s">
        <v>428</v>
      </c>
      <c r="L2553">
        <f t="shared" si="48"/>
        <v>33</v>
      </c>
    </row>
    <row r="2554" spans="1:12">
      <c r="A2554">
        <v>3356</v>
      </c>
      <c r="B2554" t="s">
        <v>408</v>
      </c>
      <c r="C2554">
        <v>1</v>
      </c>
      <c r="D2554">
        <v>32</v>
      </c>
      <c r="E2554">
        <v>9</v>
      </c>
      <c r="F2554">
        <v>0</v>
      </c>
      <c r="G2554">
        <v>0</v>
      </c>
      <c r="H2554">
        <v>518</v>
      </c>
      <c r="I2554">
        <v>6</v>
      </c>
      <c r="J2554" t="s">
        <v>684</v>
      </c>
      <c r="L2554" t="e">
        <f t="shared" si="48"/>
        <v>#N/A</v>
      </c>
    </row>
    <row r="2555" spans="1:12">
      <c r="A2555">
        <v>4352</v>
      </c>
      <c r="B2555" t="s">
        <v>408</v>
      </c>
      <c r="C2555">
        <v>1</v>
      </c>
      <c r="D2555">
        <v>19</v>
      </c>
      <c r="E2555">
        <v>6</v>
      </c>
      <c r="F2555">
        <v>0</v>
      </c>
      <c r="G2555">
        <v>0</v>
      </c>
      <c r="H2555">
        <v>258</v>
      </c>
      <c r="I2555">
        <v>4</v>
      </c>
      <c r="J2555" t="s">
        <v>857</v>
      </c>
      <c r="L2555" t="e">
        <f t="shared" si="48"/>
        <v>#N/A</v>
      </c>
    </row>
    <row r="2556" spans="1:12">
      <c r="A2556">
        <v>2360</v>
      </c>
      <c r="B2556" t="s">
        <v>408</v>
      </c>
      <c r="C2556">
        <v>1</v>
      </c>
      <c r="D2556">
        <v>19</v>
      </c>
      <c r="E2556">
        <v>1</v>
      </c>
      <c r="F2556">
        <v>0</v>
      </c>
      <c r="G2556">
        <v>0</v>
      </c>
      <c r="H2556">
        <v>356</v>
      </c>
      <c r="I2556">
        <v>2</v>
      </c>
      <c r="J2556" t="s">
        <v>848</v>
      </c>
      <c r="L2556" t="e">
        <f t="shared" si="48"/>
        <v>#N/A</v>
      </c>
    </row>
    <row r="2557" spans="1:12">
      <c r="A2557">
        <v>4020</v>
      </c>
      <c r="B2557" t="s">
        <v>408</v>
      </c>
      <c r="C2557">
        <v>1</v>
      </c>
      <c r="D2557">
        <v>23</v>
      </c>
      <c r="E2557">
        <v>6</v>
      </c>
      <c r="F2557">
        <v>0</v>
      </c>
      <c r="G2557">
        <v>0</v>
      </c>
      <c r="H2557">
        <v>271</v>
      </c>
      <c r="I2557">
        <v>4</v>
      </c>
      <c r="J2557" t="s">
        <v>843</v>
      </c>
      <c r="L2557" t="e">
        <f t="shared" si="48"/>
        <v>#N/A</v>
      </c>
    </row>
    <row r="2558" spans="1:12">
      <c r="A2558">
        <v>4518</v>
      </c>
      <c r="B2558" t="s">
        <v>408</v>
      </c>
      <c r="C2558">
        <v>2</v>
      </c>
      <c r="D2558">
        <v>9</v>
      </c>
      <c r="E2558">
        <v>2</v>
      </c>
      <c r="F2558">
        <v>0</v>
      </c>
      <c r="G2558">
        <v>0</v>
      </c>
      <c r="H2558">
        <v>112</v>
      </c>
      <c r="I2558">
        <v>1</v>
      </c>
      <c r="J2558" t="s">
        <v>817</v>
      </c>
      <c r="L2558" t="e">
        <f t="shared" si="48"/>
        <v>#N/A</v>
      </c>
    </row>
    <row r="2559" spans="1:12">
      <c r="A2559">
        <v>5941</v>
      </c>
      <c r="B2559" t="s">
        <v>408</v>
      </c>
      <c r="C2559">
        <v>2</v>
      </c>
      <c r="D2559">
        <v>3</v>
      </c>
      <c r="E2559">
        <v>3</v>
      </c>
      <c r="F2559">
        <v>0</v>
      </c>
      <c r="G2559">
        <v>0</v>
      </c>
      <c r="H2559">
        <v>129</v>
      </c>
      <c r="I2559">
        <v>2</v>
      </c>
      <c r="J2559" t="s">
        <v>999</v>
      </c>
      <c r="L2559" t="e">
        <f t="shared" si="48"/>
        <v>#N/A</v>
      </c>
    </row>
    <row r="2560" spans="1:12">
      <c r="A2560">
        <v>937</v>
      </c>
      <c r="B2560" t="s">
        <v>408</v>
      </c>
      <c r="C2560">
        <v>1</v>
      </c>
      <c r="D2560">
        <v>1</v>
      </c>
      <c r="E2560">
        <v>1</v>
      </c>
      <c r="F2560">
        <v>0</v>
      </c>
      <c r="G2560">
        <v>0</v>
      </c>
      <c r="H2560">
        <v>428</v>
      </c>
      <c r="I2560">
        <v>1</v>
      </c>
      <c r="J2560" t="s">
        <v>970</v>
      </c>
      <c r="L2560" t="e">
        <f t="shared" si="48"/>
        <v>#N/A</v>
      </c>
    </row>
    <row r="2561" spans="1:12">
      <c r="A2561">
        <v>1696</v>
      </c>
      <c r="B2561" t="s">
        <v>408</v>
      </c>
      <c r="C2561">
        <v>1</v>
      </c>
      <c r="D2561">
        <v>69</v>
      </c>
      <c r="E2561">
        <v>1</v>
      </c>
      <c r="F2561">
        <v>0</v>
      </c>
      <c r="G2561">
        <v>0</v>
      </c>
      <c r="H2561">
        <v>340</v>
      </c>
      <c r="I2561">
        <v>1</v>
      </c>
      <c r="J2561" t="s">
        <v>451</v>
      </c>
      <c r="L2561">
        <f t="shared" si="48"/>
        <v>31</v>
      </c>
    </row>
    <row r="2562" spans="1:12">
      <c r="A2562">
        <v>1933</v>
      </c>
      <c r="B2562" t="s">
        <v>408</v>
      </c>
      <c r="C2562">
        <v>2</v>
      </c>
      <c r="D2562">
        <v>16</v>
      </c>
      <c r="E2562">
        <v>2</v>
      </c>
      <c r="F2562">
        <v>0</v>
      </c>
      <c r="G2562">
        <v>0</v>
      </c>
      <c r="H2562">
        <v>339</v>
      </c>
      <c r="I2562">
        <v>1</v>
      </c>
      <c r="J2562" t="s">
        <v>462</v>
      </c>
      <c r="L2562" t="e">
        <f t="shared" si="48"/>
        <v>#N/A</v>
      </c>
    </row>
    <row r="2563" spans="1:12">
      <c r="A2563">
        <v>1601</v>
      </c>
      <c r="B2563" t="s">
        <v>408</v>
      </c>
      <c r="C2563">
        <v>1</v>
      </c>
      <c r="D2563">
        <v>37</v>
      </c>
      <c r="E2563">
        <v>1</v>
      </c>
      <c r="F2563">
        <v>0</v>
      </c>
      <c r="G2563">
        <v>0</v>
      </c>
      <c r="H2563">
        <v>302</v>
      </c>
      <c r="I2563">
        <v>2</v>
      </c>
      <c r="J2563" t="s">
        <v>423</v>
      </c>
      <c r="L2563">
        <f t="shared" si="48"/>
        <v>32</v>
      </c>
    </row>
    <row r="2564" spans="1:12">
      <c r="A2564">
        <v>2431</v>
      </c>
      <c r="B2564" t="s">
        <v>408</v>
      </c>
      <c r="C2564">
        <v>2</v>
      </c>
      <c r="D2564">
        <v>8</v>
      </c>
      <c r="E2564">
        <v>2</v>
      </c>
      <c r="F2564">
        <v>0</v>
      </c>
      <c r="G2564">
        <v>0</v>
      </c>
      <c r="H2564">
        <v>588</v>
      </c>
      <c r="I2564">
        <v>1</v>
      </c>
      <c r="J2564" t="s">
        <v>913</v>
      </c>
      <c r="L2564" t="e">
        <f t="shared" ref="L2564:L2627" si="49">VLOOKUP($J2564,$AA$3:$AB$127,2,FALSE)</f>
        <v>#N/A</v>
      </c>
    </row>
    <row r="2565" spans="1:12">
      <c r="A2565">
        <v>2597</v>
      </c>
      <c r="B2565" t="s">
        <v>408</v>
      </c>
      <c r="C2565">
        <v>1</v>
      </c>
      <c r="D2565">
        <v>6</v>
      </c>
      <c r="E2565">
        <v>6</v>
      </c>
      <c r="F2565">
        <v>0</v>
      </c>
      <c r="G2565">
        <v>0</v>
      </c>
      <c r="H2565">
        <v>263</v>
      </c>
      <c r="I2565">
        <v>4</v>
      </c>
      <c r="J2565" t="s">
        <v>985</v>
      </c>
      <c r="L2565" t="e">
        <f t="shared" si="49"/>
        <v>#N/A</v>
      </c>
    </row>
    <row r="2566" spans="1:12">
      <c r="A2566">
        <v>439</v>
      </c>
      <c r="B2566" t="s">
        <v>408</v>
      </c>
      <c r="C2566">
        <v>1</v>
      </c>
      <c r="D2566">
        <v>4</v>
      </c>
      <c r="E2566">
        <v>1</v>
      </c>
      <c r="F2566">
        <v>0</v>
      </c>
      <c r="G2566">
        <v>0</v>
      </c>
      <c r="H2566">
        <v>801</v>
      </c>
      <c r="I2566">
        <v>2</v>
      </c>
      <c r="J2566" t="s">
        <v>625</v>
      </c>
      <c r="L2566" t="e">
        <f t="shared" si="49"/>
        <v>#N/A</v>
      </c>
    </row>
    <row r="2567" spans="1:12">
      <c r="A2567">
        <v>3522</v>
      </c>
      <c r="B2567" t="s">
        <v>408</v>
      </c>
      <c r="C2567">
        <v>1</v>
      </c>
      <c r="D2567">
        <v>2</v>
      </c>
      <c r="E2567">
        <v>1</v>
      </c>
      <c r="F2567">
        <v>0</v>
      </c>
      <c r="G2567">
        <v>0</v>
      </c>
      <c r="H2567">
        <v>337</v>
      </c>
      <c r="I2567">
        <v>1</v>
      </c>
      <c r="J2567" t="s">
        <v>957</v>
      </c>
      <c r="L2567" t="e">
        <f t="shared" si="49"/>
        <v>#N/A</v>
      </c>
    </row>
    <row r="2568" spans="1:12">
      <c r="A2568">
        <v>1862</v>
      </c>
      <c r="B2568" t="s">
        <v>408</v>
      </c>
      <c r="C2568">
        <v>2</v>
      </c>
      <c r="D2568">
        <v>12</v>
      </c>
      <c r="E2568">
        <v>3</v>
      </c>
      <c r="F2568">
        <v>0</v>
      </c>
      <c r="G2568">
        <v>0</v>
      </c>
      <c r="H2568">
        <v>372</v>
      </c>
      <c r="I2568">
        <v>2</v>
      </c>
      <c r="J2568" t="s">
        <v>841</v>
      </c>
      <c r="L2568" t="e">
        <f t="shared" si="49"/>
        <v>#N/A</v>
      </c>
    </row>
    <row r="2569" spans="1:12">
      <c r="A2569">
        <v>5514</v>
      </c>
      <c r="B2569" t="s">
        <v>408</v>
      </c>
      <c r="C2569">
        <v>1</v>
      </c>
      <c r="D2569">
        <v>9</v>
      </c>
      <c r="E2569">
        <v>1</v>
      </c>
      <c r="F2569">
        <v>0</v>
      </c>
      <c r="G2569">
        <v>0</v>
      </c>
      <c r="H2569">
        <v>357</v>
      </c>
      <c r="I2569">
        <v>2</v>
      </c>
      <c r="J2569" t="s">
        <v>1007</v>
      </c>
      <c r="L2569" t="e">
        <f t="shared" si="49"/>
        <v>#N/A</v>
      </c>
    </row>
    <row r="2570" spans="1:12">
      <c r="A2570">
        <v>6178</v>
      </c>
      <c r="B2570" t="s">
        <v>408</v>
      </c>
      <c r="C2570">
        <v>1</v>
      </c>
      <c r="D2570">
        <v>4</v>
      </c>
      <c r="E2570">
        <v>17</v>
      </c>
      <c r="F2570">
        <v>0</v>
      </c>
      <c r="G2570">
        <v>0</v>
      </c>
      <c r="H2570">
        <v>250</v>
      </c>
      <c r="I2570">
        <v>6</v>
      </c>
      <c r="J2570" t="s">
        <v>670</v>
      </c>
      <c r="L2570" t="e">
        <f t="shared" si="49"/>
        <v>#N/A</v>
      </c>
    </row>
    <row r="2571" spans="1:12">
      <c r="A2571">
        <v>6012</v>
      </c>
      <c r="B2571" t="s">
        <v>408</v>
      </c>
      <c r="C2571">
        <v>2</v>
      </c>
      <c r="D2571">
        <v>9</v>
      </c>
      <c r="E2571">
        <v>3</v>
      </c>
      <c r="F2571">
        <v>0</v>
      </c>
      <c r="G2571">
        <v>0</v>
      </c>
      <c r="H2571">
        <v>255</v>
      </c>
      <c r="I2571">
        <v>2</v>
      </c>
      <c r="J2571" t="s">
        <v>438</v>
      </c>
      <c r="L2571" t="e">
        <f t="shared" si="49"/>
        <v>#N/A</v>
      </c>
    </row>
    <row r="2572" spans="1:12">
      <c r="A2572">
        <v>3877</v>
      </c>
      <c r="B2572" t="s">
        <v>408</v>
      </c>
      <c r="C2572">
        <v>1</v>
      </c>
      <c r="D2572">
        <v>9</v>
      </c>
      <c r="E2572">
        <v>1</v>
      </c>
      <c r="F2572">
        <v>0</v>
      </c>
      <c r="G2572">
        <v>0</v>
      </c>
      <c r="H2572">
        <v>103</v>
      </c>
      <c r="I2572">
        <v>1</v>
      </c>
      <c r="J2572" t="s">
        <v>811</v>
      </c>
      <c r="L2572" t="e">
        <f t="shared" si="49"/>
        <v>#N/A</v>
      </c>
    </row>
    <row r="2573" spans="1:12">
      <c r="A2573">
        <v>2881</v>
      </c>
      <c r="B2573" t="s">
        <v>408</v>
      </c>
      <c r="C2573">
        <v>1</v>
      </c>
      <c r="D2573">
        <v>116</v>
      </c>
      <c r="E2573">
        <v>0</v>
      </c>
      <c r="F2573">
        <v>3</v>
      </c>
      <c r="G2573">
        <v>0</v>
      </c>
      <c r="H2573">
        <v>523</v>
      </c>
      <c r="I2573">
        <v>1</v>
      </c>
      <c r="J2573" t="s">
        <v>428</v>
      </c>
      <c r="L2573">
        <f t="shared" si="49"/>
        <v>33</v>
      </c>
    </row>
    <row r="2574" spans="1:12">
      <c r="A2574">
        <v>5420</v>
      </c>
      <c r="B2574" t="s">
        <v>408</v>
      </c>
      <c r="C2574">
        <v>1</v>
      </c>
      <c r="D2574">
        <v>26</v>
      </c>
      <c r="E2574">
        <v>1</v>
      </c>
      <c r="F2574">
        <v>0</v>
      </c>
      <c r="G2574">
        <v>0</v>
      </c>
      <c r="H2574">
        <v>317</v>
      </c>
      <c r="I2574">
        <v>2</v>
      </c>
      <c r="J2574" t="s">
        <v>804</v>
      </c>
      <c r="L2574" t="e">
        <f t="shared" si="49"/>
        <v>#N/A</v>
      </c>
    </row>
    <row r="2575" spans="1:12">
      <c r="A2575">
        <v>582</v>
      </c>
      <c r="B2575" t="s">
        <v>408</v>
      </c>
      <c r="C2575">
        <v>1</v>
      </c>
      <c r="D2575">
        <v>4</v>
      </c>
      <c r="E2575">
        <v>8</v>
      </c>
      <c r="F2575">
        <v>0</v>
      </c>
      <c r="G2575">
        <v>0</v>
      </c>
      <c r="H2575">
        <v>552</v>
      </c>
      <c r="I2575">
        <v>5</v>
      </c>
      <c r="J2575" t="s">
        <v>566</v>
      </c>
      <c r="L2575">
        <f t="shared" si="49"/>
        <v>34</v>
      </c>
    </row>
    <row r="2576" spans="1:12">
      <c r="A2576">
        <v>3379</v>
      </c>
      <c r="B2576" t="s">
        <v>408</v>
      </c>
      <c r="C2576">
        <v>2</v>
      </c>
      <c r="D2576">
        <v>35</v>
      </c>
      <c r="E2576">
        <v>2</v>
      </c>
      <c r="F2576">
        <v>0</v>
      </c>
      <c r="G2576">
        <v>0</v>
      </c>
      <c r="H2576">
        <v>316</v>
      </c>
      <c r="I2576">
        <v>2</v>
      </c>
      <c r="J2576" t="s">
        <v>467</v>
      </c>
      <c r="L2576">
        <f t="shared" si="49"/>
        <v>51</v>
      </c>
    </row>
    <row r="2577" spans="1:12">
      <c r="A2577">
        <v>84</v>
      </c>
      <c r="B2577" t="s">
        <v>408</v>
      </c>
      <c r="C2577">
        <v>2</v>
      </c>
      <c r="D2577">
        <v>24</v>
      </c>
      <c r="E2577">
        <v>2</v>
      </c>
      <c r="F2577">
        <v>0</v>
      </c>
      <c r="G2577">
        <v>0</v>
      </c>
      <c r="H2577">
        <v>425</v>
      </c>
      <c r="I2577">
        <v>1</v>
      </c>
      <c r="J2577" t="s">
        <v>769</v>
      </c>
      <c r="L2577" t="e">
        <f t="shared" si="49"/>
        <v>#N/A</v>
      </c>
    </row>
    <row r="2578" spans="1:12">
      <c r="A2578">
        <v>5918</v>
      </c>
      <c r="B2578" t="s">
        <v>408</v>
      </c>
      <c r="C2578">
        <v>1</v>
      </c>
      <c r="D2578">
        <v>7</v>
      </c>
      <c r="E2578">
        <v>1</v>
      </c>
      <c r="F2578">
        <v>0</v>
      </c>
      <c r="G2578">
        <v>0</v>
      </c>
      <c r="H2578">
        <v>225</v>
      </c>
      <c r="I2578">
        <v>2</v>
      </c>
      <c r="J2578" t="s">
        <v>543</v>
      </c>
      <c r="L2578" t="e">
        <f t="shared" si="49"/>
        <v>#N/A</v>
      </c>
    </row>
    <row r="2579" spans="1:12">
      <c r="A2579">
        <v>1578</v>
      </c>
      <c r="B2579" t="s">
        <v>408</v>
      </c>
      <c r="C2579">
        <v>5</v>
      </c>
      <c r="D2579">
        <v>6</v>
      </c>
      <c r="E2579">
        <v>8</v>
      </c>
      <c r="F2579">
        <v>0</v>
      </c>
      <c r="G2579">
        <v>0</v>
      </c>
      <c r="H2579">
        <v>442</v>
      </c>
      <c r="I2579">
        <v>2</v>
      </c>
      <c r="J2579" t="s">
        <v>579</v>
      </c>
      <c r="L2579">
        <f t="shared" si="49"/>
        <v>21</v>
      </c>
    </row>
    <row r="2580" spans="1:12">
      <c r="A2580">
        <v>6367</v>
      </c>
      <c r="B2580" t="s">
        <v>412</v>
      </c>
      <c r="C2580">
        <v>1</v>
      </c>
      <c r="D2580">
        <v>5</v>
      </c>
      <c r="E2580">
        <v>1</v>
      </c>
      <c r="F2580">
        <v>0</v>
      </c>
      <c r="G2580">
        <v>0</v>
      </c>
      <c r="H2580">
        <v>403</v>
      </c>
      <c r="I2580">
        <v>1</v>
      </c>
      <c r="J2580" t="s">
        <v>956</v>
      </c>
      <c r="L2580" t="e">
        <f t="shared" si="49"/>
        <v>#N/A</v>
      </c>
    </row>
    <row r="2581" spans="1:12">
      <c r="A2581">
        <v>6416</v>
      </c>
      <c r="B2581" t="s">
        <v>412</v>
      </c>
      <c r="C2581">
        <v>1</v>
      </c>
      <c r="D2581">
        <v>3</v>
      </c>
      <c r="E2581">
        <v>1</v>
      </c>
      <c r="F2581">
        <v>0</v>
      </c>
      <c r="G2581">
        <v>0</v>
      </c>
      <c r="H2581">
        <v>407</v>
      </c>
      <c r="I2581">
        <v>1</v>
      </c>
      <c r="J2581" t="s">
        <v>891</v>
      </c>
      <c r="L2581" t="e">
        <f t="shared" si="49"/>
        <v>#N/A</v>
      </c>
    </row>
    <row r="2582" spans="1:12">
      <c r="A2582">
        <v>1080</v>
      </c>
      <c r="B2582" t="s">
        <v>408</v>
      </c>
      <c r="C2582">
        <v>1</v>
      </c>
      <c r="D2582">
        <v>11</v>
      </c>
      <c r="E2582">
        <v>4</v>
      </c>
      <c r="F2582">
        <v>0</v>
      </c>
      <c r="G2582">
        <v>0</v>
      </c>
      <c r="H2582">
        <v>333</v>
      </c>
      <c r="I2582">
        <v>2</v>
      </c>
      <c r="J2582" t="s">
        <v>681</v>
      </c>
      <c r="L2582">
        <f t="shared" si="49"/>
        <v>31</v>
      </c>
    </row>
    <row r="2583" spans="1:12">
      <c r="A2583">
        <v>3213</v>
      </c>
      <c r="B2583" t="s">
        <v>408</v>
      </c>
      <c r="C2583">
        <v>1</v>
      </c>
      <c r="D2583">
        <v>15</v>
      </c>
      <c r="E2583">
        <v>16</v>
      </c>
      <c r="F2583">
        <v>0</v>
      </c>
      <c r="G2583">
        <v>0</v>
      </c>
      <c r="H2583">
        <v>312</v>
      </c>
      <c r="I2583">
        <v>4</v>
      </c>
      <c r="J2583" t="s">
        <v>518</v>
      </c>
      <c r="L2583" t="e">
        <f t="shared" si="49"/>
        <v>#N/A</v>
      </c>
    </row>
    <row r="2584" spans="1:12">
      <c r="A2584">
        <v>6035</v>
      </c>
      <c r="B2584" t="s">
        <v>408</v>
      </c>
      <c r="C2584">
        <v>3</v>
      </c>
      <c r="D2584">
        <v>34</v>
      </c>
      <c r="E2584">
        <v>3</v>
      </c>
      <c r="F2584">
        <v>0</v>
      </c>
      <c r="G2584">
        <v>0</v>
      </c>
      <c r="H2584">
        <v>231</v>
      </c>
      <c r="I2584">
        <v>2</v>
      </c>
      <c r="J2584" t="s">
        <v>686</v>
      </c>
      <c r="L2584" t="e">
        <f t="shared" si="49"/>
        <v>#N/A</v>
      </c>
    </row>
    <row r="2585" spans="1:12">
      <c r="A2585">
        <v>4375</v>
      </c>
      <c r="B2585" t="s">
        <v>408</v>
      </c>
      <c r="C2585">
        <v>1</v>
      </c>
      <c r="D2585">
        <v>10</v>
      </c>
      <c r="E2585">
        <v>1</v>
      </c>
      <c r="F2585">
        <v>0</v>
      </c>
      <c r="G2585">
        <v>0</v>
      </c>
      <c r="H2585">
        <v>115</v>
      </c>
      <c r="I2585">
        <v>1</v>
      </c>
      <c r="J2585" t="s">
        <v>466</v>
      </c>
      <c r="L2585" t="e">
        <f t="shared" si="49"/>
        <v>#N/A</v>
      </c>
    </row>
    <row r="2586" spans="1:12">
      <c r="A2586">
        <v>416</v>
      </c>
      <c r="B2586" t="s">
        <v>408</v>
      </c>
      <c r="C2586">
        <v>1</v>
      </c>
      <c r="D2586">
        <v>2</v>
      </c>
      <c r="E2586">
        <v>0</v>
      </c>
      <c r="F2586">
        <v>3</v>
      </c>
      <c r="G2586">
        <v>0</v>
      </c>
      <c r="H2586">
        <v>530</v>
      </c>
      <c r="I2586">
        <v>2</v>
      </c>
      <c r="J2586" t="s">
        <v>933</v>
      </c>
      <c r="L2586" t="e">
        <f t="shared" si="49"/>
        <v>#N/A</v>
      </c>
    </row>
    <row r="2587" spans="1:12">
      <c r="A2587">
        <v>2715</v>
      </c>
      <c r="B2587" t="s">
        <v>408</v>
      </c>
      <c r="C2587">
        <v>1</v>
      </c>
      <c r="D2587">
        <v>4</v>
      </c>
      <c r="E2587">
        <v>1</v>
      </c>
      <c r="F2587">
        <v>0</v>
      </c>
      <c r="G2587">
        <v>0</v>
      </c>
      <c r="H2587">
        <v>369</v>
      </c>
      <c r="I2587">
        <v>1</v>
      </c>
      <c r="J2587" t="s">
        <v>417</v>
      </c>
      <c r="L2587">
        <f t="shared" si="49"/>
        <v>55</v>
      </c>
    </row>
    <row r="2588" spans="1:12">
      <c r="A2588">
        <v>5586</v>
      </c>
      <c r="B2588" t="s">
        <v>408</v>
      </c>
      <c r="C2588">
        <v>1</v>
      </c>
      <c r="D2588">
        <v>79</v>
      </c>
      <c r="E2588">
        <v>1</v>
      </c>
      <c r="F2588">
        <v>0</v>
      </c>
      <c r="G2588">
        <v>0</v>
      </c>
      <c r="H2588">
        <v>374</v>
      </c>
      <c r="I2588">
        <v>1</v>
      </c>
      <c r="J2588" t="s">
        <v>440</v>
      </c>
      <c r="L2588">
        <f t="shared" si="49"/>
        <v>16</v>
      </c>
    </row>
    <row r="2589" spans="1:12">
      <c r="A2589">
        <v>5371</v>
      </c>
      <c r="B2589" t="s">
        <v>408</v>
      </c>
      <c r="C2589">
        <v>2</v>
      </c>
      <c r="D2589">
        <v>7</v>
      </c>
      <c r="E2589">
        <v>2</v>
      </c>
      <c r="F2589">
        <v>0</v>
      </c>
      <c r="G2589">
        <v>0</v>
      </c>
      <c r="H2589">
        <v>629</v>
      </c>
      <c r="I2589">
        <v>2</v>
      </c>
      <c r="J2589" t="s">
        <v>860</v>
      </c>
      <c r="L2589" t="e">
        <f t="shared" si="49"/>
        <v>#N/A</v>
      </c>
    </row>
    <row r="2590" spans="1:12">
      <c r="A2590">
        <v>6084</v>
      </c>
      <c r="B2590" t="s">
        <v>408</v>
      </c>
      <c r="C2590">
        <v>1</v>
      </c>
      <c r="D2590">
        <v>20</v>
      </c>
      <c r="E2590">
        <v>7</v>
      </c>
      <c r="F2590">
        <v>0</v>
      </c>
      <c r="G2590">
        <v>0</v>
      </c>
      <c r="H2590">
        <v>232</v>
      </c>
      <c r="I2590">
        <v>4</v>
      </c>
      <c r="J2590" t="s">
        <v>896</v>
      </c>
      <c r="L2590">
        <f t="shared" si="49"/>
        <v>13</v>
      </c>
    </row>
    <row r="2591" spans="1:12">
      <c r="A2591">
        <v>3734</v>
      </c>
      <c r="B2591" t="s">
        <v>408</v>
      </c>
      <c r="C2591">
        <v>1</v>
      </c>
      <c r="D2591">
        <v>2</v>
      </c>
      <c r="E2591">
        <v>1</v>
      </c>
      <c r="F2591">
        <v>0</v>
      </c>
      <c r="G2591">
        <v>0</v>
      </c>
      <c r="H2591">
        <v>105</v>
      </c>
      <c r="I2591">
        <v>1</v>
      </c>
      <c r="J2591" t="s">
        <v>866</v>
      </c>
      <c r="L2591">
        <f t="shared" si="49"/>
        <v>45</v>
      </c>
    </row>
    <row r="2592" spans="1:12">
      <c r="A2592">
        <v>3473</v>
      </c>
      <c r="B2592" t="s">
        <v>408</v>
      </c>
      <c r="C2592">
        <v>1</v>
      </c>
      <c r="D2592">
        <v>5</v>
      </c>
      <c r="E2592">
        <v>16</v>
      </c>
      <c r="F2592">
        <v>0</v>
      </c>
      <c r="G2592">
        <v>0</v>
      </c>
      <c r="H2592">
        <v>518</v>
      </c>
      <c r="I2592">
        <v>4</v>
      </c>
      <c r="J2592" t="s">
        <v>684</v>
      </c>
      <c r="L2592" t="e">
        <f t="shared" si="49"/>
        <v>#N/A</v>
      </c>
    </row>
    <row r="2593" spans="1:12">
      <c r="A2593">
        <v>559</v>
      </c>
      <c r="B2593" t="s">
        <v>408</v>
      </c>
      <c r="C2593">
        <v>1</v>
      </c>
      <c r="D2593">
        <v>3</v>
      </c>
      <c r="E2593">
        <v>8</v>
      </c>
      <c r="F2593">
        <v>0</v>
      </c>
      <c r="G2593">
        <v>0</v>
      </c>
      <c r="H2593">
        <v>544</v>
      </c>
      <c r="I2593">
        <v>6</v>
      </c>
      <c r="J2593" t="s">
        <v>868</v>
      </c>
      <c r="L2593" t="e">
        <f t="shared" si="49"/>
        <v>#N/A</v>
      </c>
    </row>
    <row r="2594" spans="1:12">
      <c r="A2594">
        <v>2148</v>
      </c>
      <c r="B2594" t="s">
        <v>408</v>
      </c>
      <c r="C2594">
        <v>1</v>
      </c>
      <c r="D2594">
        <v>4</v>
      </c>
      <c r="E2594">
        <v>16</v>
      </c>
      <c r="F2594">
        <v>0</v>
      </c>
      <c r="G2594">
        <v>0</v>
      </c>
      <c r="H2594">
        <v>521</v>
      </c>
      <c r="I2594">
        <v>5</v>
      </c>
      <c r="J2594" t="s">
        <v>910</v>
      </c>
      <c r="L2594">
        <f t="shared" si="49"/>
        <v>36</v>
      </c>
    </row>
    <row r="2595" spans="1:12">
      <c r="A2595">
        <v>6227</v>
      </c>
      <c r="B2595" t="s">
        <v>408</v>
      </c>
      <c r="C2595">
        <v>1</v>
      </c>
      <c r="D2595">
        <v>37</v>
      </c>
      <c r="E2595">
        <v>12</v>
      </c>
      <c r="F2595">
        <v>0</v>
      </c>
      <c r="G2595">
        <v>0</v>
      </c>
      <c r="H2595">
        <v>571</v>
      </c>
      <c r="I2595">
        <v>7</v>
      </c>
      <c r="J2595" t="s">
        <v>784</v>
      </c>
      <c r="L2595">
        <f t="shared" si="49"/>
        <v>51</v>
      </c>
    </row>
    <row r="2596" spans="1:12">
      <c r="A2596">
        <v>3805</v>
      </c>
      <c r="B2596" t="s">
        <v>408</v>
      </c>
      <c r="C2596">
        <v>1</v>
      </c>
      <c r="D2596">
        <v>23</v>
      </c>
      <c r="E2596">
        <v>1</v>
      </c>
      <c r="F2596">
        <v>0</v>
      </c>
      <c r="G2596">
        <v>0</v>
      </c>
      <c r="H2596">
        <v>109</v>
      </c>
      <c r="I2596">
        <v>1</v>
      </c>
      <c r="J2596" t="s">
        <v>807</v>
      </c>
      <c r="L2596">
        <f t="shared" si="49"/>
        <v>45</v>
      </c>
    </row>
    <row r="2597" spans="1:12">
      <c r="A2597">
        <v>6390</v>
      </c>
      <c r="B2597" t="s">
        <v>412</v>
      </c>
      <c r="C2597">
        <v>1</v>
      </c>
      <c r="D2597">
        <v>9</v>
      </c>
      <c r="E2597">
        <v>1</v>
      </c>
      <c r="F2597">
        <v>0</v>
      </c>
      <c r="G2597">
        <v>0</v>
      </c>
      <c r="H2597">
        <v>442</v>
      </c>
      <c r="I2597">
        <v>1</v>
      </c>
      <c r="J2597" t="s">
        <v>579</v>
      </c>
      <c r="L2597">
        <f t="shared" si="49"/>
        <v>21</v>
      </c>
    </row>
    <row r="2598" spans="1:12">
      <c r="A2598">
        <v>1484</v>
      </c>
      <c r="B2598" t="s">
        <v>408</v>
      </c>
      <c r="C2598">
        <v>1</v>
      </c>
      <c r="D2598">
        <v>112</v>
      </c>
      <c r="E2598">
        <v>1</v>
      </c>
      <c r="F2598">
        <v>0</v>
      </c>
      <c r="G2598">
        <v>0</v>
      </c>
      <c r="H2598">
        <v>420</v>
      </c>
      <c r="I2598">
        <v>1</v>
      </c>
      <c r="J2598" t="s">
        <v>435</v>
      </c>
      <c r="L2598">
        <f t="shared" si="49"/>
        <v>21</v>
      </c>
    </row>
    <row r="2599" spans="1:12">
      <c r="A2599">
        <v>4140</v>
      </c>
      <c r="B2599" t="s">
        <v>408</v>
      </c>
      <c r="C2599">
        <v>1</v>
      </c>
      <c r="D2599">
        <v>16</v>
      </c>
      <c r="E2599">
        <v>2</v>
      </c>
      <c r="F2599">
        <v>0</v>
      </c>
      <c r="G2599">
        <v>0</v>
      </c>
      <c r="H2599">
        <v>118</v>
      </c>
      <c r="I2599">
        <v>1</v>
      </c>
      <c r="J2599" t="s">
        <v>612</v>
      </c>
      <c r="L2599">
        <f t="shared" si="49"/>
        <v>11</v>
      </c>
    </row>
    <row r="2600" spans="1:12">
      <c r="A2600">
        <v>227</v>
      </c>
      <c r="B2600" t="s">
        <v>390</v>
      </c>
      <c r="C2600">
        <v>1</v>
      </c>
      <c r="D2600">
        <v>8</v>
      </c>
      <c r="E2600">
        <v>1</v>
      </c>
      <c r="F2600">
        <v>0</v>
      </c>
      <c r="G2600">
        <v>0</v>
      </c>
      <c r="H2600">
        <v>447</v>
      </c>
      <c r="I2600">
        <v>2</v>
      </c>
      <c r="J2600" t="s">
        <v>416</v>
      </c>
      <c r="L2600" t="e">
        <f t="shared" si="49"/>
        <v>#N/A</v>
      </c>
    </row>
    <row r="2601" spans="1:12">
      <c r="A2601">
        <v>153</v>
      </c>
      <c r="B2601" t="s">
        <v>408</v>
      </c>
      <c r="C2601">
        <v>1</v>
      </c>
      <c r="D2601">
        <v>4</v>
      </c>
      <c r="E2601">
        <v>1</v>
      </c>
      <c r="F2601">
        <v>0</v>
      </c>
      <c r="G2601">
        <v>0</v>
      </c>
      <c r="H2601">
        <v>435</v>
      </c>
      <c r="I2601">
        <v>2</v>
      </c>
      <c r="J2601" t="s">
        <v>850</v>
      </c>
      <c r="L2601" t="e">
        <f t="shared" si="49"/>
        <v>#N/A</v>
      </c>
    </row>
    <row r="2602" spans="1:12">
      <c r="A2602">
        <v>1813</v>
      </c>
      <c r="B2602" t="s">
        <v>408</v>
      </c>
      <c r="C2602">
        <v>2</v>
      </c>
      <c r="D2602">
        <v>42</v>
      </c>
      <c r="E2602">
        <v>2</v>
      </c>
      <c r="F2602">
        <v>0</v>
      </c>
      <c r="G2602">
        <v>0</v>
      </c>
      <c r="H2602">
        <v>330</v>
      </c>
      <c r="I2602">
        <v>1</v>
      </c>
      <c r="J2602" t="s">
        <v>830</v>
      </c>
      <c r="L2602">
        <f t="shared" si="49"/>
        <v>32</v>
      </c>
    </row>
    <row r="2603" spans="1:12">
      <c r="A2603">
        <v>2480</v>
      </c>
      <c r="B2603" t="s">
        <v>390</v>
      </c>
      <c r="C2603">
        <v>1</v>
      </c>
      <c r="D2603">
        <v>17</v>
      </c>
      <c r="E2603">
        <v>1</v>
      </c>
      <c r="F2603">
        <v>0</v>
      </c>
      <c r="G2603">
        <v>0</v>
      </c>
      <c r="H2603">
        <v>358</v>
      </c>
      <c r="I2603">
        <v>1</v>
      </c>
      <c r="J2603" t="s">
        <v>716</v>
      </c>
      <c r="L2603" t="e">
        <f t="shared" si="49"/>
        <v>#N/A</v>
      </c>
    </row>
    <row r="2604" spans="1:12">
      <c r="A2604">
        <v>3144</v>
      </c>
      <c r="B2604" t="s">
        <v>408</v>
      </c>
      <c r="C2604">
        <v>1</v>
      </c>
      <c r="D2604">
        <v>32</v>
      </c>
      <c r="E2604">
        <v>1</v>
      </c>
      <c r="F2604">
        <v>0</v>
      </c>
      <c r="G2604">
        <v>0</v>
      </c>
      <c r="H2604">
        <v>310</v>
      </c>
      <c r="I2604">
        <v>3</v>
      </c>
      <c r="J2604" t="s">
        <v>421</v>
      </c>
      <c r="L2604">
        <f t="shared" si="49"/>
        <v>16</v>
      </c>
    </row>
    <row r="2605" spans="1:12">
      <c r="A2605">
        <v>4804</v>
      </c>
      <c r="B2605" t="s">
        <v>408</v>
      </c>
      <c r="C2605">
        <v>2</v>
      </c>
      <c r="D2605">
        <v>12</v>
      </c>
      <c r="E2605">
        <v>25</v>
      </c>
      <c r="F2605">
        <v>0</v>
      </c>
      <c r="G2605">
        <v>0</v>
      </c>
      <c r="H2605">
        <v>674</v>
      </c>
      <c r="I2605">
        <v>7</v>
      </c>
      <c r="J2605" t="s">
        <v>905</v>
      </c>
      <c r="L2605" t="e">
        <f t="shared" si="49"/>
        <v>#N/A</v>
      </c>
    </row>
    <row r="2606" spans="1:12">
      <c r="A2606">
        <v>817</v>
      </c>
      <c r="B2606" t="s">
        <v>408</v>
      </c>
      <c r="C2606">
        <v>2</v>
      </c>
      <c r="D2606">
        <v>1</v>
      </c>
      <c r="E2606">
        <v>2</v>
      </c>
      <c r="F2606">
        <v>0</v>
      </c>
      <c r="G2606">
        <v>0</v>
      </c>
      <c r="H2606">
        <v>447</v>
      </c>
      <c r="I2606">
        <v>2</v>
      </c>
      <c r="J2606" t="s">
        <v>416</v>
      </c>
      <c r="L2606" t="e">
        <f t="shared" si="49"/>
        <v>#N/A</v>
      </c>
    </row>
    <row r="2607" spans="1:12">
      <c r="A2607">
        <v>2809</v>
      </c>
      <c r="B2607" t="s">
        <v>408</v>
      </c>
      <c r="C2607">
        <v>2</v>
      </c>
      <c r="D2607">
        <v>25</v>
      </c>
      <c r="E2607">
        <v>14</v>
      </c>
      <c r="F2607">
        <v>1</v>
      </c>
      <c r="G2607">
        <v>0</v>
      </c>
      <c r="H2607">
        <v>571</v>
      </c>
      <c r="I2607">
        <v>6</v>
      </c>
      <c r="J2607" t="s">
        <v>784</v>
      </c>
      <c r="L2607">
        <f t="shared" si="49"/>
        <v>51</v>
      </c>
    </row>
    <row r="2608" spans="1:12">
      <c r="A2608">
        <v>5394</v>
      </c>
      <c r="B2608" t="s">
        <v>408</v>
      </c>
      <c r="C2608">
        <v>2</v>
      </c>
      <c r="D2608">
        <v>14</v>
      </c>
      <c r="E2608">
        <v>2</v>
      </c>
      <c r="F2608">
        <v>0</v>
      </c>
      <c r="G2608">
        <v>0</v>
      </c>
      <c r="H2608">
        <v>631</v>
      </c>
      <c r="I2608">
        <v>2</v>
      </c>
      <c r="J2608" t="s">
        <v>951</v>
      </c>
      <c r="L2608" t="e">
        <f t="shared" si="49"/>
        <v>#N/A</v>
      </c>
    </row>
    <row r="2609" spans="1:12">
      <c r="A2609">
        <v>488</v>
      </c>
      <c r="B2609" t="s">
        <v>408</v>
      </c>
      <c r="C2609">
        <v>1</v>
      </c>
      <c r="D2609">
        <v>11</v>
      </c>
      <c r="E2609">
        <v>1</v>
      </c>
      <c r="F2609">
        <v>0</v>
      </c>
      <c r="G2609">
        <v>0</v>
      </c>
      <c r="H2609">
        <v>446</v>
      </c>
      <c r="I2609">
        <v>2</v>
      </c>
      <c r="J2609" t="s">
        <v>470</v>
      </c>
      <c r="L2609">
        <f t="shared" si="49"/>
        <v>22</v>
      </c>
    </row>
    <row r="2610" spans="1:12">
      <c r="A2610">
        <v>1149</v>
      </c>
      <c r="B2610" t="s">
        <v>408</v>
      </c>
      <c r="C2610">
        <v>2</v>
      </c>
      <c r="D2610">
        <v>4</v>
      </c>
      <c r="E2610">
        <v>12</v>
      </c>
      <c r="F2610">
        <v>0</v>
      </c>
      <c r="G2610">
        <v>0</v>
      </c>
      <c r="H2610">
        <v>322</v>
      </c>
      <c r="I2610">
        <v>4</v>
      </c>
      <c r="J2610" t="s">
        <v>815</v>
      </c>
      <c r="L2610">
        <f t="shared" si="49"/>
        <v>31</v>
      </c>
    </row>
    <row r="2611" spans="1:12">
      <c r="A2611">
        <v>1223</v>
      </c>
      <c r="B2611" t="s">
        <v>390</v>
      </c>
      <c r="C2611">
        <v>1</v>
      </c>
      <c r="D2611">
        <v>21</v>
      </c>
      <c r="E2611">
        <v>1</v>
      </c>
      <c r="F2611">
        <v>0</v>
      </c>
      <c r="G2611">
        <v>0</v>
      </c>
      <c r="H2611">
        <v>313</v>
      </c>
      <c r="I2611">
        <v>2</v>
      </c>
      <c r="J2611" t="s">
        <v>407</v>
      </c>
      <c r="L2611">
        <f t="shared" si="49"/>
        <v>33</v>
      </c>
    </row>
    <row r="2612" spans="1:12">
      <c r="A2612">
        <v>4567</v>
      </c>
      <c r="B2612" t="s">
        <v>408</v>
      </c>
      <c r="C2612">
        <v>6</v>
      </c>
      <c r="D2612">
        <v>32</v>
      </c>
      <c r="E2612">
        <v>6</v>
      </c>
      <c r="F2612">
        <v>0</v>
      </c>
      <c r="G2612">
        <v>0</v>
      </c>
      <c r="H2612">
        <v>133</v>
      </c>
      <c r="I2612">
        <v>2</v>
      </c>
      <c r="J2612" t="s">
        <v>877</v>
      </c>
      <c r="L2612">
        <f t="shared" si="49"/>
        <v>12</v>
      </c>
    </row>
    <row r="2613" spans="1:12">
      <c r="A2613">
        <v>3499</v>
      </c>
      <c r="B2613" t="s">
        <v>408</v>
      </c>
      <c r="C2613">
        <v>1</v>
      </c>
      <c r="D2613">
        <v>22</v>
      </c>
      <c r="E2613">
        <v>16</v>
      </c>
      <c r="F2613">
        <v>0</v>
      </c>
      <c r="G2613">
        <v>0</v>
      </c>
      <c r="H2613">
        <v>374</v>
      </c>
      <c r="I2613">
        <v>4</v>
      </c>
      <c r="J2613" t="s">
        <v>440</v>
      </c>
      <c r="L2613">
        <f t="shared" si="49"/>
        <v>16</v>
      </c>
    </row>
    <row r="2614" spans="1:12">
      <c r="A2614">
        <v>3450</v>
      </c>
      <c r="B2614" t="s">
        <v>408</v>
      </c>
      <c r="C2614">
        <v>1</v>
      </c>
      <c r="D2614">
        <v>6</v>
      </c>
      <c r="E2614">
        <v>14</v>
      </c>
      <c r="F2614">
        <v>0</v>
      </c>
      <c r="G2614">
        <v>0</v>
      </c>
      <c r="H2614">
        <v>607</v>
      </c>
      <c r="I2614">
        <v>5</v>
      </c>
      <c r="J2614" t="s">
        <v>1005</v>
      </c>
      <c r="L2614" t="e">
        <f t="shared" si="49"/>
        <v>#N/A</v>
      </c>
    </row>
    <row r="2615" spans="1:12">
      <c r="A2615">
        <v>3548</v>
      </c>
      <c r="B2615" t="s">
        <v>408</v>
      </c>
      <c r="C2615">
        <v>1</v>
      </c>
      <c r="D2615">
        <v>7</v>
      </c>
      <c r="E2615">
        <v>1</v>
      </c>
      <c r="F2615">
        <v>0</v>
      </c>
      <c r="G2615">
        <v>0</v>
      </c>
      <c r="H2615">
        <v>314</v>
      </c>
      <c r="I2615">
        <v>1</v>
      </c>
      <c r="J2615" t="s">
        <v>1002</v>
      </c>
      <c r="L2615" t="e">
        <f t="shared" si="49"/>
        <v>#N/A</v>
      </c>
    </row>
    <row r="2616" spans="1:12">
      <c r="A2616">
        <v>1507</v>
      </c>
      <c r="B2616" t="s">
        <v>408</v>
      </c>
      <c r="C2616">
        <v>1</v>
      </c>
      <c r="D2616">
        <v>2</v>
      </c>
      <c r="E2616">
        <v>1</v>
      </c>
      <c r="F2616">
        <v>0</v>
      </c>
      <c r="G2616">
        <v>0</v>
      </c>
      <c r="H2616">
        <v>427</v>
      </c>
      <c r="I2616">
        <v>2</v>
      </c>
      <c r="J2616" t="s">
        <v>897</v>
      </c>
      <c r="L2616" t="e">
        <f t="shared" si="49"/>
        <v>#N/A</v>
      </c>
    </row>
    <row r="2617" spans="1:12">
      <c r="A2617">
        <v>794</v>
      </c>
      <c r="B2617" t="s">
        <v>408</v>
      </c>
      <c r="C2617">
        <v>1</v>
      </c>
      <c r="D2617">
        <v>39</v>
      </c>
      <c r="E2617">
        <v>1</v>
      </c>
      <c r="F2617">
        <v>0</v>
      </c>
      <c r="G2617">
        <v>0</v>
      </c>
      <c r="H2617">
        <v>442</v>
      </c>
      <c r="I2617">
        <v>1</v>
      </c>
      <c r="J2617" t="s">
        <v>579</v>
      </c>
      <c r="L2617">
        <f t="shared" si="49"/>
        <v>21</v>
      </c>
    </row>
    <row r="2618" spans="1:12">
      <c r="A2618">
        <v>745</v>
      </c>
      <c r="B2618" t="s">
        <v>408</v>
      </c>
      <c r="C2618">
        <v>2</v>
      </c>
      <c r="D2618">
        <v>2</v>
      </c>
      <c r="E2618">
        <v>2</v>
      </c>
      <c r="F2618">
        <v>0</v>
      </c>
      <c r="G2618">
        <v>0</v>
      </c>
      <c r="H2618">
        <v>418</v>
      </c>
      <c r="I2618">
        <v>1</v>
      </c>
      <c r="J2618" t="s">
        <v>659</v>
      </c>
      <c r="L2618" t="e">
        <f t="shared" si="49"/>
        <v>#N/A</v>
      </c>
    </row>
    <row r="2619" spans="1:12">
      <c r="A2619">
        <v>5749</v>
      </c>
      <c r="B2619" t="s">
        <v>408</v>
      </c>
      <c r="C2619">
        <v>1</v>
      </c>
      <c r="D2619">
        <v>17</v>
      </c>
      <c r="E2619">
        <v>1</v>
      </c>
      <c r="F2619">
        <v>0</v>
      </c>
      <c r="G2619">
        <v>0</v>
      </c>
      <c r="H2619">
        <v>445</v>
      </c>
      <c r="I2619">
        <v>1</v>
      </c>
      <c r="J2619" t="s">
        <v>266</v>
      </c>
      <c r="L2619" t="e">
        <f t="shared" si="49"/>
        <v>#N/A</v>
      </c>
    </row>
    <row r="2620" spans="1:12">
      <c r="A2620">
        <v>204</v>
      </c>
      <c r="B2620" t="s">
        <v>408</v>
      </c>
      <c r="C2620">
        <v>1</v>
      </c>
      <c r="D2620">
        <v>24</v>
      </c>
      <c r="E2620">
        <v>1</v>
      </c>
      <c r="F2620">
        <v>0</v>
      </c>
      <c r="G2620">
        <v>0</v>
      </c>
      <c r="H2620">
        <v>435</v>
      </c>
      <c r="I2620">
        <v>2</v>
      </c>
      <c r="J2620" t="s">
        <v>850</v>
      </c>
      <c r="L2620" t="e">
        <f t="shared" si="49"/>
        <v>#N/A</v>
      </c>
    </row>
    <row r="2621" spans="1:12">
      <c r="A2621">
        <v>4089</v>
      </c>
      <c r="B2621" t="s">
        <v>408</v>
      </c>
      <c r="C2621">
        <v>2</v>
      </c>
      <c r="D2621">
        <v>3</v>
      </c>
      <c r="E2621">
        <v>2</v>
      </c>
      <c r="F2621">
        <v>0</v>
      </c>
      <c r="G2621">
        <v>0</v>
      </c>
      <c r="H2621">
        <v>128</v>
      </c>
      <c r="I2621">
        <v>2</v>
      </c>
      <c r="J2621" t="s">
        <v>873</v>
      </c>
      <c r="L2621" t="e">
        <f t="shared" si="49"/>
        <v>#N/A</v>
      </c>
    </row>
    <row r="2622" spans="1:12">
      <c r="A2622">
        <v>4212</v>
      </c>
      <c r="B2622" t="s">
        <v>408</v>
      </c>
      <c r="C2622">
        <v>2</v>
      </c>
      <c r="D2622">
        <v>12</v>
      </c>
      <c r="E2622">
        <v>2</v>
      </c>
      <c r="F2622">
        <v>0</v>
      </c>
      <c r="G2622">
        <v>0</v>
      </c>
      <c r="H2622">
        <v>121</v>
      </c>
      <c r="I2622">
        <v>1</v>
      </c>
      <c r="J2622" t="s">
        <v>940</v>
      </c>
      <c r="L2622" t="e">
        <f t="shared" si="49"/>
        <v>#N/A</v>
      </c>
    </row>
    <row r="2623" spans="1:12">
      <c r="A2623">
        <v>4544</v>
      </c>
      <c r="B2623" t="s">
        <v>408</v>
      </c>
      <c r="C2623">
        <v>4</v>
      </c>
      <c r="D2623">
        <v>8</v>
      </c>
      <c r="E2623">
        <v>4</v>
      </c>
      <c r="F2623">
        <v>0</v>
      </c>
      <c r="G2623">
        <v>0</v>
      </c>
      <c r="H2623">
        <v>133</v>
      </c>
      <c r="I2623" t="s">
        <v>408</v>
      </c>
      <c r="J2623" t="s">
        <v>877</v>
      </c>
      <c r="L2623">
        <f t="shared" si="49"/>
        <v>12</v>
      </c>
    </row>
    <row r="2624" spans="1:12">
      <c r="A2624">
        <v>4163</v>
      </c>
      <c r="B2624" t="s">
        <v>408</v>
      </c>
      <c r="C2624">
        <v>1</v>
      </c>
      <c r="D2624">
        <v>10</v>
      </c>
      <c r="E2624">
        <v>1</v>
      </c>
      <c r="F2624">
        <v>0</v>
      </c>
      <c r="G2624">
        <v>0</v>
      </c>
      <c r="H2624">
        <v>291</v>
      </c>
      <c r="I2624">
        <v>2</v>
      </c>
      <c r="J2624" t="s">
        <v>973</v>
      </c>
      <c r="L2624" t="e">
        <f t="shared" si="49"/>
        <v>#N/A</v>
      </c>
    </row>
    <row r="2625" spans="1:12">
      <c r="A2625">
        <v>4495</v>
      </c>
      <c r="B2625" t="s">
        <v>390</v>
      </c>
      <c r="C2625">
        <v>1</v>
      </c>
      <c r="D2625">
        <v>34</v>
      </c>
      <c r="E2625">
        <v>1</v>
      </c>
      <c r="F2625">
        <v>0</v>
      </c>
      <c r="G2625">
        <v>0</v>
      </c>
      <c r="H2625">
        <v>112</v>
      </c>
      <c r="I2625">
        <v>2</v>
      </c>
      <c r="J2625" t="s">
        <v>817</v>
      </c>
      <c r="L2625" t="e">
        <f t="shared" si="49"/>
        <v>#N/A</v>
      </c>
    </row>
    <row r="2626" spans="1:12">
      <c r="A2626">
        <v>4753</v>
      </c>
      <c r="B2626" t="s">
        <v>408</v>
      </c>
      <c r="C2626">
        <v>1</v>
      </c>
      <c r="D2626">
        <v>24</v>
      </c>
      <c r="E2626">
        <v>19</v>
      </c>
      <c r="F2626">
        <v>0</v>
      </c>
      <c r="G2626">
        <v>0</v>
      </c>
      <c r="H2626">
        <v>665</v>
      </c>
      <c r="I2626">
        <v>9</v>
      </c>
      <c r="J2626" t="s">
        <v>668</v>
      </c>
      <c r="L2626" t="e">
        <f t="shared" si="49"/>
        <v>#N/A</v>
      </c>
    </row>
    <row r="2627" spans="1:12">
      <c r="A2627">
        <v>1458</v>
      </c>
      <c r="B2627" t="s">
        <v>408</v>
      </c>
      <c r="C2627">
        <v>1</v>
      </c>
      <c r="D2627">
        <v>9</v>
      </c>
      <c r="E2627">
        <v>1</v>
      </c>
      <c r="F2627">
        <v>0</v>
      </c>
      <c r="G2627">
        <v>0</v>
      </c>
      <c r="H2627">
        <v>356</v>
      </c>
      <c r="I2627">
        <v>1</v>
      </c>
      <c r="J2627" t="s">
        <v>848</v>
      </c>
      <c r="L2627" t="e">
        <f t="shared" si="49"/>
        <v>#N/A</v>
      </c>
    </row>
    <row r="2628" spans="1:12">
      <c r="A2628">
        <v>6155</v>
      </c>
      <c r="B2628" t="s">
        <v>408</v>
      </c>
      <c r="C2628">
        <v>2</v>
      </c>
      <c r="D2628">
        <v>6</v>
      </c>
      <c r="E2628">
        <v>2</v>
      </c>
      <c r="F2628">
        <v>0</v>
      </c>
      <c r="G2628">
        <v>0</v>
      </c>
      <c r="H2628">
        <v>245</v>
      </c>
      <c r="I2628">
        <v>2</v>
      </c>
      <c r="J2628" t="s">
        <v>1003</v>
      </c>
      <c r="L2628" t="e">
        <f t="shared" ref="L2628:L2691" si="50">VLOOKUP($J2628,$AA$3:$AB$127,2,FALSE)</f>
        <v>#N/A</v>
      </c>
    </row>
    <row r="2629" spans="1:12">
      <c r="A2629">
        <v>1790</v>
      </c>
      <c r="B2629" t="s">
        <v>408</v>
      </c>
      <c r="C2629">
        <v>2</v>
      </c>
      <c r="D2629">
        <v>10</v>
      </c>
      <c r="E2629">
        <v>2</v>
      </c>
      <c r="F2629">
        <v>0</v>
      </c>
      <c r="G2629">
        <v>0</v>
      </c>
      <c r="H2629">
        <v>716</v>
      </c>
      <c r="I2629">
        <v>2</v>
      </c>
      <c r="J2629" t="s">
        <v>846</v>
      </c>
      <c r="L2629" t="e">
        <f t="shared" si="50"/>
        <v>#N/A</v>
      </c>
    </row>
    <row r="2630" spans="1:12">
      <c r="A2630">
        <v>1839</v>
      </c>
      <c r="B2630" t="s">
        <v>408</v>
      </c>
      <c r="C2630">
        <v>1</v>
      </c>
      <c r="D2630">
        <v>5</v>
      </c>
      <c r="E2630">
        <v>1</v>
      </c>
      <c r="F2630">
        <v>0</v>
      </c>
      <c r="G2630">
        <v>0</v>
      </c>
      <c r="H2630">
        <v>588</v>
      </c>
      <c r="I2630">
        <v>2</v>
      </c>
      <c r="J2630" t="s">
        <v>913</v>
      </c>
      <c r="L2630" t="e">
        <f t="shared" si="50"/>
        <v>#N/A</v>
      </c>
    </row>
    <row r="2631" spans="1:12">
      <c r="A2631">
        <v>2503</v>
      </c>
      <c r="B2631" t="s">
        <v>408</v>
      </c>
      <c r="C2631">
        <v>1</v>
      </c>
      <c r="D2631">
        <v>3</v>
      </c>
      <c r="E2631">
        <v>1</v>
      </c>
      <c r="F2631">
        <v>0</v>
      </c>
      <c r="G2631">
        <v>0</v>
      </c>
      <c r="H2631">
        <v>349</v>
      </c>
      <c r="I2631">
        <v>1</v>
      </c>
      <c r="J2631" t="s">
        <v>1008</v>
      </c>
      <c r="L2631" t="e">
        <f t="shared" si="50"/>
        <v>#N/A</v>
      </c>
    </row>
    <row r="2632" spans="1:12">
      <c r="A2632">
        <v>6204</v>
      </c>
      <c r="B2632" t="s">
        <v>408</v>
      </c>
      <c r="C2632">
        <v>2</v>
      </c>
      <c r="D2632">
        <v>7</v>
      </c>
      <c r="E2632">
        <v>2</v>
      </c>
      <c r="F2632">
        <v>0</v>
      </c>
      <c r="G2632">
        <v>0</v>
      </c>
      <c r="H2632">
        <v>244</v>
      </c>
      <c r="I2632">
        <v>2</v>
      </c>
      <c r="J2632" t="s">
        <v>847</v>
      </c>
      <c r="L2632" t="e">
        <f t="shared" si="50"/>
        <v>#N/A</v>
      </c>
    </row>
    <row r="2633" spans="1:12">
      <c r="A2633">
        <v>2454</v>
      </c>
      <c r="B2633" t="s">
        <v>408</v>
      </c>
      <c r="C2633">
        <v>1</v>
      </c>
      <c r="D2633">
        <v>4</v>
      </c>
      <c r="E2633">
        <v>1</v>
      </c>
      <c r="F2633">
        <v>0</v>
      </c>
      <c r="G2633">
        <v>0</v>
      </c>
      <c r="H2633">
        <v>315</v>
      </c>
      <c r="I2633">
        <v>1</v>
      </c>
      <c r="J2633" t="s">
        <v>876</v>
      </c>
      <c r="L2633" t="e">
        <f t="shared" si="50"/>
        <v>#N/A</v>
      </c>
    </row>
    <row r="2634" spans="1:12">
      <c r="A2634">
        <v>3430</v>
      </c>
      <c r="B2634" t="s">
        <v>408</v>
      </c>
      <c r="C2634">
        <v>1</v>
      </c>
      <c r="D2634">
        <v>25</v>
      </c>
      <c r="E2634">
        <v>2</v>
      </c>
      <c r="F2634">
        <v>0</v>
      </c>
      <c r="G2634">
        <v>0</v>
      </c>
      <c r="H2634">
        <v>535</v>
      </c>
      <c r="I2634">
        <v>1</v>
      </c>
      <c r="J2634" t="s">
        <v>514</v>
      </c>
      <c r="L2634">
        <f t="shared" si="50"/>
        <v>45</v>
      </c>
    </row>
    <row r="2635" spans="1:12">
      <c r="A2635">
        <v>5108</v>
      </c>
      <c r="B2635" t="s">
        <v>408</v>
      </c>
      <c r="C2635">
        <v>1</v>
      </c>
      <c r="D2635">
        <v>33</v>
      </c>
      <c r="E2635">
        <v>10</v>
      </c>
      <c r="F2635">
        <v>0</v>
      </c>
      <c r="G2635">
        <v>0</v>
      </c>
      <c r="H2635">
        <v>166</v>
      </c>
      <c r="I2635">
        <v>7</v>
      </c>
      <c r="J2635" t="s">
        <v>789</v>
      </c>
      <c r="L2635" t="e">
        <f t="shared" si="50"/>
        <v>#N/A</v>
      </c>
    </row>
    <row r="2636" spans="1:12">
      <c r="A2636">
        <v>608</v>
      </c>
      <c r="B2636" t="s">
        <v>408</v>
      </c>
      <c r="C2636">
        <v>1</v>
      </c>
      <c r="D2636">
        <v>16</v>
      </c>
      <c r="E2636">
        <v>18</v>
      </c>
      <c r="F2636">
        <v>0</v>
      </c>
      <c r="G2636">
        <v>0</v>
      </c>
      <c r="H2636">
        <v>552</v>
      </c>
      <c r="I2636">
        <v>7</v>
      </c>
      <c r="J2636" t="s">
        <v>566</v>
      </c>
      <c r="L2636">
        <f t="shared" si="50"/>
        <v>34</v>
      </c>
    </row>
    <row r="2637" spans="1:12">
      <c r="A2637">
        <v>602</v>
      </c>
      <c r="B2637" t="s">
        <v>408</v>
      </c>
      <c r="C2637">
        <v>1</v>
      </c>
      <c r="D2637">
        <v>34</v>
      </c>
      <c r="E2637">
        <v>28</v>
      </c>
      <c r="F2637">
        <v>0</v>
      </c>
      <c r="G2637">
        <v>0</v>
      </c>
      <c r="H2637">
        <v>533</v>
      </c>
      <c r="I2637">
        <v>8</v>
      </c>
      <c r="J2637" t="s">
        <v>637</v>
      </c>
      <c r="L2637">
        <f t="shared" si="50"/>
        <v>35</v>
      </c>
    </row>
    <row r="2638" spans="1:12">
      <c r="A2638">
        <v>1266</v>
      </c>
      <c r="B2638" t="s">
        <v>408</v>
      </c>
      <c r="C2638">
        <v>2</v>
      </c>
      <c r="D2638">
        <v>27</v>
      </c>
      <c r="E2638">
        <v>8</v>
      </c>
      <c r="F2638">
        <v>0</v>
      </c>
      <c r="G2638">
        <v>0</v>
      </c>
      <c r="H2638">
        <v>533</v>
      </c>
      <c r="I2638">
        <v>2</v>
      </c>
      <c r="J2638" t="s">
        <v>637</v>
      </c>
      <c r="L2638">
        <f t="shared" si="50"/>
        <v>35</v>
      </c>
    </row>
    <row r="2639" spans="1:12">
      <c r="A2639">
        <v>1272</v>
      </c>
      <c r="B2639" t="s">
        <v>408</v>
      </c>
      <c r="C2639">
        <v>1</v>
      </c>
      <c r="D2639">
        <v>6</v>
      </c>
      <c r="E2639">
        <v>11</v>
      </c>
      <c r="F2639">
        <v>0</v>
      </c>
      <c r="G2639">
        <v>0</v>
      </c>
      <c r="H2639">
        <v>513</v>
      </c>
      <c r="I2639">
        <v>5</v>
      </c>
      <c r="J2639" t="s">
        <v>640</v>
      </c>
      <c r="L2639">
        <f t="shared" si="50"/>
        <v>35</v>
      </c>
    </row>
    <row r="2640" spans="1:12">
      <c r="A2640">
        <v>1764</v>
      </c>
      <c r="B2640" t="s">
        <v>408</v>
      </c>
      <c r="C2640">
        <v>1</v>
      </c>
      <c r="D2640">
        <v>15</v>
      </c>
      <c r="E2640">
        <v>1</v>
      </c>
      <c r="F2640">
        <v>0</v>
      </c>
      <c r="G2640">
        <v>0</v>
      </c>
      <c r="H2640">
        <v>467</v>
      </c>
      <c r="I2640">
        <v>2</v>
      </c>
      <c r="J2640" t="s">
        <v>890</v>
      </c>
      <c r="L2640" t="e">
        <f t="shared" si="50"/>
        <v>#N/A</v>
      </c>
    </row>
    <row r="2641" spans="1:12">
      <c r="A2641">
        <v>4189</v>
      </c>
      <c r="B2641" t="s">
        <v>408</v>
      </c>
      <c r="C2641">
        <v>2</v>
      </c>
      <c r="D2641">
        <v>20</v>
      </c>
      <c r="E2641">
        <v>2</v>
      </c>
      <c r="F2641">
        <v>0</v>
      </c>
      <c r="G2641">
        <v>0</v>
      </c>
      <c r="H2641">
        <v>117</v>
      </c>
      <c r="I2641">
        <v>1</v>
      </c>
      <c r="J2641" t="s">
        <v>837</v>
      </c>
      <c r="L2641" t="e">
        <f t="shared" si="50"/>
        <v>#N/A</v>
      </c>
    </row>
    <row r="2642" spans="1:12">
      <c r="A2642">
        <v>5843</v>
      </c>
      <c r="B2642" t="s">
        <v>408</v>
      </c>
      <c r="C2642">
        <v>2</v>
      </c>
      <c r="D2642">
        <v>6</v>
      </c>
      <c r="E2642">
        <v>2</v>
      </c>
      <c r="F2642">
        <v>0</v>
      </c>
      <c r="G2642">
        <v>0</v>
      </c>
      <c r="H2642">
        <v>283</v>
      </c>
      <c r="I2642">
        <v>2</v>
      </c>
      <c r="J2642" t="s">
        <v>766</v>
      </c>
      <c r="L2642" t="e">
        <f t="shared" si="50"/>
        <v>#N/A</v>
      </c>
    </row>
    <row r="2643" spans="1:12">
      <c r="A2643">
        <v>774</v>
      </c>
      <c r="B2643" t="s">
        <v>408</v>
      </c>
      <c r="C2643">
        <v>1</v>
      </c>
      <c r="D2643">
        <v>24</v>
      </c>
      <c r="E2643">
        <v>1</v>
      </c>
      <c r="F2643">
        <v>0</v>
      </c>
      <c r="G2643">
        <v>0</v>
      </c>
      <c r="H2643">
        <v>418</v>
      </c>
      <c r="I2643">
        <v>1</v>
      </c>
      <c r="J2643" t="s">
        <v>659</v>
      </c>
      <c r="L2643" t="e">
        <f t="shared" si="50"/>
        <v>#N/A</v>
      </c>
    </row>
    <row r="2644" spans="1:12">
      <c r="A2644">
        <v>4687</v>
      </c>
      <c r="B2644" t="s">
        <v>408</v>
      </c>
      <c r="C2644">
        <v>2</v>
      </c>
      <c r="D2644">
        <v>11</v>
      </c>
      <c r="E2644">
        <v>44</v>
      </c>
      <c r="F2644">
        <v>0</v>
      </c>
      <c r="G2644">
        <v>0</v>
      </c>
      <c r="H2644">
        <v>673</v>
      </c>
      <c r="I2644">
        <v>8</v>
      </c>
      <c r="J2644" t="s">
        <v>835</v>
      </c>
      <c r="L2644" t="e">
        <f t="shared" si="50"/>
        <v>#N/A</v>
      </c>
    </row>
    <row r="2645" spans="1:12">
      <c r="A2645">
        <v>4681</v>
      </c>
      <c r="B2645" t="s">
        <v>408</v>
      </c>
      <c r="C2645">
        <v>1</v>
      </c>
      <c r="D2645">
        <v>39</v>
      </c>
      <c r="E2645">
        <v>29</v>
      </c>
      <c r="F2645">
        <v>0</v>
      </c>
      <c r="G2645">
        <v>0</v>
      </c>
      <c r="H2645">
        <v>671</v>
      </c>
      <c r="I2645">
        <v>9</v>
      </c>
      <c r="J2645" t="s">
        <v>661</v>
      </c>
      <c r="L2645" t="e">
        <f t="shared" si="50"/>
        <v>#N/A</v>
      </c>
    </row>
    <row r="2646" spans="1:12">
      <c r="A2646">
        <v>5345</v>
      </c>
      <c r="B2646" t="s">
        <v>408</v>
      </c>
      <c r="C2646">
        <v>2</v>
      </c>
      <c r="D2646">
        <v>18</v>
      </c>
      <c r="E2646">
        <v>2</v>
      </c>
      <c r="F2646">
        <v>0</v>
      </c>
      <c r="G2646">
        <v>0</v>
      </c>
      <c r="H2646">
        <v>626</v>
      </c>
      <c r="I2646">
        <v>2</v>
      </c>
      <c r="J2646" t="s">
        <v>816</v>
      </c>
      <c r="L2646" t="e">
        <f t="shared" si="50"/>
        <v>#N/A</v>
      </c>
    </row>
    <row r="2647" spans="1:12">
      <c r="A2647">
        <v>5351</v>
      </c>
      <c r="B2647" t="s">
        <v>408</v>
      </c>
      <c r="C2647">
        <v>2</v>
      </c>
      <c r="D2647">
        <v>9</v>
      </c>
      <c r="E2647">
        <v>2</v>
      </c>
      <c r="F2647">
        <v>0</v>
      </c>
      <c r="G2647">
        <v>0</v>
      </c>
      <c r="H2647">
        <v>628</v>
      </c>
      <c r="I2647">
        <v>2</v>
      </c>
      <c r="J2647" t="s">
        <v>946</v>
      </c>
      <c r="L2647" t="e">
        <f t="shared" si="50"/>
        <v>#N/A</v>
      </c>
    </row>
    <row r="2648" spans="1:12">
      <c r="A2648">
        <v>4853</v>
      </c>
      <c r="B2648" t="s">
        <v>408</v>
      </c>
      <c r="C2648">
        <v>1</v>
      </c>
      <c r="D2648">
        <v>5</v>
      </c>
      <c r="E2648">
        <v>1</v>
      </c>
      <c r="F2648">
        <v>0</v>
      </c>
      <c r="G2648">
        <v>0</v>
      </c>
      <c r="H2648">
        <v>676</v>
      </c>
      <c r="I2648">
        <v>1</v>
      </c>
      <c r="J2648" t="s">
        <v>722</v>
      </c>
      <c r="L2648" t="e">
        <f t="shared" si="50"/>
        <v>#N/A</v>
      </c>
    </row>
    <row r="2649" spans="1:12">
      <c r="A2649">
        <v>2025</v>
      </c>
      <c r="B2649" t="s">
        <v>408</v>
      </c>
      <c r="C2649">
        <v>1</v>
      </c>
      <c r="D2649">
        <v>3</v>
      </c>
      <c r="E2649">
        <v>15</v>
      </c>
      <c r="F2649">
        <v>0</v>
      </c>
      <c r="G2649">
        <v>0</v>
      </c>
      <c r="H2649">
        <v>344</v>
      </c>
      <c r="I2649">
        <v>5</v>
      </c>
      <c r="J2649" t="s">
        <v>867</v>
      </c>
      <c r="L2649" t="e">
        <f t="shared" si="50"/>
        <v>#N/A</v>
      </c>
    </row>
    <row r="2650" spans="1:12">
      <c r="A2650">
        <v>2766</v>
      </c>
      <c r="B2650" t="s">
        <v>408</v>
      </c>
      <c r="C2650">
        <v>1</v>
      </c>
      <c r="D2650">
        <v>25</v>
      </c>
      <c r="E2650">
        <v>1</v>
      </c>
      <c r="F2650">
        <v>0</v>
      </c>
      <c r="G2650">
        <v>0</v>
      </c>
      <c r="H2650">
        <v>326</v>
      </c>
      <c r="I2650">
        <v>2</v>
      </c>
      <c r="J2650" t="s">
        <v>415</v>
      </c>
      <c r="L2650" t="e">
        <f t="shared" si="50"/>
        <v>#N/A</v>
      </c>
    </row>
    <row r="2651" spans="1:12">
      <c r="A2651">
        <v>2523</v>
      </c>
      <c r="B2651" t="s">
        <v>871</v>
      </c>
      <c r="C2651">
        <v>1</v>
      </c>
      <c r="D2651">
        <v>16</v>
      </c>
      <c r="E2651">
        <v>1</v>
      </c>
      <c r="F2651">
        <v>0</v>
      </c>
      <c r="G2651">
        <v>0</v>
      </c>
      <c r="H2651">
        <v>354</v>
      </c>
      <c r="I2651">
        <v>1</v>
      </c>
      <c r="J2651" t="s">
        <v>893</v>
      </c>
      <c r="L2651" t="e">
        <f t="shared" si="50"/>
        <v>#N/A</v>
      </c>
    </row>
    <row r="2652" spans="1:12">
      <c r="A2652">
        <v>2689</v>
      </c>
      <c r="B2652" t="s">
        <v>408</v>
      </c>
      <c r="C2652">
        <v>1</v>
      </c>
      <c r="D2652">
        <v>69</v>
      </c>
      <c r="E2652">
        <v>20</v>
      </c>
      <c r="F2652">
        <v>0</v>
      </c>
      <c r="G2652">
        <v>0</v>
      </c>
      <c r="H2652">
        <v>534</v>
      </c>
      <c r="I2652">
        <v>6</v>
      </c>
      <c r="J2652" t="s">
        <v>662</v>
      </c>
      <c r="L2652">
        <f t="shared" si="50"/>
        <v>52</v>
      </c>
    </row>
    <row r="2653" spans="1:12">
      <c r="A2653">
        <v>110</v>
      </c>
      <c r="B2653" t="s">
        <v>408</v>
      </c>
      <c r="C2653">
        <v>2</v>
      </c>
      <c r="D2653">
        <v>14</v>
      </c>
      <c r="E2653">
        <v>2</v>
      </c>
      <c r="F2653">
        <v>0</v>
      </c>
      <c r="G2653">
        <v>0</v>
      </c>
      <c r="H2653">
        <v>443</v>
      </c>
      <c r="I2653">
        <v>2</v>
      </c>
      <c r="J2653" t="s">
        <v>831</v>
      </c>
      <c r="L2653" t="e">
        <f t="shared" si="50"/>
        <v>#N/A</v>
      </c>
    </row>
    <row r="2654" spans="1:12">
      <c r="A2654">
        <v>1100</v>
      </c>
      <c r="B2654" t="s">
        <v>408</v>
      </c>
      <c r="C2654">
        <v>1</v>
      </c>
      <c r="D2654">
        <v>55</v>
      </c>
      <c r="E2654">
        <v>1</v>
      </c>
      <c r="F2654">
        <v>0</v>
      </c>
      <c r="G2654">
        <v>0</v>
      </c>
      <c r="H2654">
        <v>313</v>
      </c>
      <c r="I2654">
        <v>1</v>
      </c>
      <c r="J2654" t="s">
        <v>407</v>
      </c>
      <c r="L2654">
        <f t="shared" si="50"/>
        <v>33</v>
      </c>
    </row>
    <row r="2655" spans="1:12">
      <c r="A2655">
        <v>3187</v>
      </c>
      <c r="B2655" t="s">
        <v>408</v>
      </c>
      <c r="C2655">
        <v>1</v>
      </c>
      <c r="D2655">
        <v>7</v>
      </c>
      <c r="E2655">
        <v>1</v>
      </c>
      <c r="F2655">
        <v>0</v>
      </c>
      <c r="G2655">
        <v>0</v>
      </c>
      <c r="H2655">
        <v>369</v>
      </c>
      <c r="I2655">
        <v>1</v>
      </c>
      <c r="J2655" t="s">
        <v>417</v>
      </c>
      <c r="L2655">
        <f t="shared" si="50"/>
        <v>55</v>
      </c>
    </row>
    <row r="2656" spans="1:12">
      <c r="A2656">
        <v>3264</v>
      </c>
      <c r="B2656" t="s">
        <v>408</v>
      </c>
      <c r="C2656">
        <v>1</v>
      </c>
      <c r="D2656">
        <v>12</v>
      </c>
      <c r="E2656">
        <v>16</v>
      </c>
      <c r="F2656">
        <v>0</v>
      </c>
      <c r="G2656">
        <v>0</v>
      </c>
      <c r="H2656">
        <v>367</v>
      </c>
      <c r="I2656">
        <v>5</v>
      </c>
      <c r="J2656" t="s">
        <v>531</v>
      </c>
      <c r="L2656" t="e">
        <f t="shared" si="50"/>
        <v>#N/A</v>
      </c>
    </row>
    <row r="2657" spans="1:12">
      <c r="A2657">
        <v>6459</v>
      </c>
      <c r="B2657" t="s">
        <v>412</v>
      </c>
      <c r="C2657">
        <v>1</v>
      </c>
      <c r="D2657">
        <v>7</v>
      </c>
      <c r="E2657">
        <v>1</v>
      </c>
      <c r="F2657">
        <v>0</v>
      </c>
      <c r="G2657">
        <v>0</v>
      </c>
      <c r="H2657">
        <v>103</v>
      </c>
      <c r="I2657">
        <v>1</v>
      </c>
      <c r="J2657" t="s">
        <v>811</v>
      </c>
      <c r="L2657" t="e">
        <f t="shared" si="50"/>
        <v>#N/A</v>
      </c>
    </row>
    <row r="2658" spans="1:12">
      <c r="A2658">
        <v>2174</v>
      </c>
      <c r="B2658" t="s">
        <v>408</v>
      </c>
      <c r="C2658">
        <v>1</v>
      </c>
      <c r="D2658">
        <v>20</v>
      </c>
      <c r="E2658">
        <v>10</v>
      </c>
      <c r="F2658">
        <v>0</v>
      </c>
      <c r="G2658">
        <v>0</v>
      </c>
      <c r="H2658">
        <v>534</v>
      </c>
      <c r="I2658">
        <v>6</v>
      </c>
      <c r="J2658" t="s">
        <v>662</v>
      </c>
      <c r="L2658">
        <f t="shared" si="50"/>
        <v>52</v>
      </c>
    </row>
    <row r="2659" spans="1:12">
      <c r="A2659">
        <v>631</v>
      </c>
      <c r="B2659" t="s">
        <v>408</v>
      </c>
      <c r="C2659">
        <v>1</v>
      </c>
      <c r="D2659">
        <v>12</v>
      </c>
      <c r="E2659">
        <v>4</v>
      </c>
      <c r="F2659">
        <v>0</v>
      </c>
      <c r="G2659">
        <v>0</v>
      </c>
      <c r="H2659">
        <v>516</v>
      </c>
      <c r="I2659">
        <v>2</v>
      </c>
      <c r="J2659" t="s">
        <v>591</v>
      </c>
      <c r="L2659" t="e">
        <f t="shared" si="50"/>
        <v>#N/A</v>
      </c>
    </row>
    <row r="2660" spans="1:12">
      <c r="A2660">
        <v>625</v>
      </c>
      <c r="B2660" t="s">
        <v>408</v>
      </c>
      <c r="C2660">
        <v>4</v>
      </c>
      <c r="D2660">
        <v>12</v>
      </c>
      <c r="E2660">
        <v>28</v>
      </c>
      <c r="F2660">
        <v>2</v>
      </c>
      <c r="G2660">
        <v>0</v>
      </c>
      <c r="H2660">
        <v>601</v>
      </c>
      <c r="I2660">
        <v>5</v>
      </c>
      <c r="J2660" t="s">
        <v>665</v>
      </c>
      <c r="L2660" t="e">
        <f t="shared" si="50"/>
        <v>#N/A</v>
      </c>
    </row>
    <row r="2661" spans="1:12">
      <c r="A2661">
        <v>2125</v>
      </c>
      <c r="B2661" t="s">
        <v>408</v>
      </c>
      <c r="C2661">
        <v>1</v>
      </c>
      <c r="D2661">
        <v>5</v>
      </c>
      <c r="E2661">
        <v>8</v>
      </c>
      <c r="F2661">
        <v>0</v>
      </c>
      <c r="G2661">
        <v>0</v>
      </c>
      <c r="H2661">
        <v>522</v>
      </c>
      <c r="I2661">
        <v>7</v>
      </c>
      <c r="J2661" t="s">
        <v>445</v>
      </c>
      <c r="L2661">
        <f t="shared" si="50"/>
        <v>37</v>
      </c>
    </row>
    <row r="2662" spans="1:12">
      <c r="A2662">
        <v>2838</v>
      </c>
      <c r="B2662" t="s">
        <v>408</v>
      </c>
      <c r="C2662">
        <v>1</v>
      </c>
      <c r="D2662">
        <v>66</v>
      </c>
      <c r="E2662">
        <v>1</v>
      </c>
      <c r="F2662">
        <v>3</v>
      </c>
      <c r="G2662">
        <v>0</v>
      </c>
      <c r="H2662">
        <v>534</v>
      </c>
      <c r="I2662">
        <v>2</v>
      </c>
      <c r="J2662" t="s">
        <v>662</v>
      </c>
      <c r="L2662">
        <f t="shared" si="50"/>
        <v>52</v>
      </c>
    </row>
    <row r="2663" spans="1:12">
      <c r="A2663">
        <v>5961</v>
      </c>
      <c r="B2663" t="s">
        <v>408</v>
      </c>
      <c r="C2663">
        <v>3</v>
      </c>
      <c r="D2663">
        <v>10</v>
      </c>
      <c r="E2663">
        <v>16</v>
      </c>
      <c r="F2663">
        <v>0</v>
      </c>
      <c r="G2663">
        <v>0</v>
      </c>
      <c r="H2663">
        <v>136</v>
      </c>
      <c r="I2663">
        <v>4</v>
      </c>
      <c r="J2663" t="s">
        <v>677</v>
      </c>
      <c r="L2663" t="e">
        <f t="shared" si="50"/>
        <v>#N/A</v>
      </c>
    </row>
    <row r="2664" spans="1:12">
      <c r="A2664">
        <v>674</v>
      </c>
      <c r="B2664" t="s">
        <v>408</v>
      </c>
      <c r="C2664">
        <v>1</v>
      </c>
      <c r="D2664">
        <v>11</v>
      </c>
      <c r="E2664">
        <v>1</v>
      </c>
      <c r="F2664">
        <v>0</v>
      </c>
      <c r="G2664">
        <v>0</v>
      </c>
      <c r="H2664">
        <v>402</v>
      </c>
      <c r="I2664">
        <v>1</v>
      </c>
      <c r="J2664" t="s">
        <v>541</v>
      </c>
      <c r="L2664">
        <f t="shared" si="50"/>
        <v>21</v>
      </c>
    </row>
    <row r="2665" spans="1:12">
      <c r="A2665">
        <v>133</v>
      </c>
      <c r="B2665" t="s">
        <v>408</v>
      </c>
      <c r="C2665">
        <v>1</v>
      </c>
      <c r="D2665">
        <v>1</v>
      </c>
      <c r="E2665">
        <v>1</v>
      </c>
      <c r="F2665">
        <v>0</v>
      </c>
      <c r="G2665">
        <v>0</v>
      </c>
      <c r="H2665">
        <v>407</v>
      </c>
      <c r="I2665">
        <v>2</v>
      </c>
      <c r="J2665" t="s">
        <v>891</v>
      </c>
      <c r="L2665" t="e">
        <f t="shared" si="50"/>
        <v>#N/A</v>
      </c>
    </row>
    <row r="2666" spans="1:12">
      <c r="A2666">
        <v>3828</v>
      </c>
      <c r="B2666" t="s">
        <v>408</v>
      </c>
      <c r="C2666">
        <v>1</v>
      </c>
      <c r="D2666">
        <v>33</v>
      </c>
      <c r="E2666">
        <v>1</v>
      </c>
      <c r="F2666">
        <v>0</v>
      </c>
      <c r="G2666">
        <v>0</v>
      </c>
      <c r="H2666">
        <v>109</v>
      </c>
      <c r="I2666">
        <v>2</v>
      </c>
      <c r="J2666" t="s">
        <v>807</v>
      </c>
      <c r="L2666">
        <f t="shared" si="50"/>
        <v>45</v>
      </c>
    </row>
    <row r="2667" spans="1:12">
      <c r="A2667">
        <v>3287</v>
      </c>
      <c r="B2667" t="s">
        <v>408</v>
      </c>
      <c r="C2667">
        <v>1</v>
      </c>
      <c r="D2667">
        <v>81</v>
      </c>
      <c r="E2667">
        <v>16</v>
      </c>
      <c r="F2667">
        <v>0</v>
      </c>
      <c r="G2667">
        <v>0</v>
      </c>
      <c r="H2667">
        <v>374</v>
      </c>
      <c r="I2667">
        <v>4</v>
      </c>
      <c r="J2667" t="s">
        <v>440</v>
      </c>
      <c r="L2667">
        <f t="shared" si="50"/>
        <v>16</v>
      </c>
    </row>
    <row r="2668" spans="1:12">
      <c r="A2668">
        <v>5494</v>
      </c>
      <c r="B2668" t="s">
        <v>408</v>
      </c>
      <c r="C2668">
        <v>2</v>
      </c>
      <c r="D2668">
        <v>65</v>
      </c>
      <c r="E2668">
        <v>2</v>
      </c>
      <c r="F2668">
        <v>0</v>
      </c>
      <c r="G2668">
        <v>0</v>
      </c>
      <c r="H2668">
        <v>852</v>
      </c>
      <c r="I2668">
        <v>2</v>
      </c>
      <c r="J2668" t="s">
        <v>726</v>
      </c>
      <c r="L2668">
        <f t="shared" si="50"/>
        <v>56</v>
      </c>
    </row>
    <row r="2669" spans="1:12">
      <c r="A2669">
        <v>10</v>
      </c>
      <c r="B2669" t="s">
        <v>408</v>
      </c>
      <c r="C2669">
        <v>1</v>
      </c>
      <c r="D2669">
        <v>36</v>
      </c>
      <c r="E2669">
        <v>1</v>
      </c>
      <c r="F2669">
        <v>0</v>
      </c>
      <c r="G2669">
        <v>0</v>
      </c>
      <c r="H2669">
        <v>429</v>
      </c>
      <c r="I2669">
        <v>1</v>
      </c>
      <c r="J2669" t="s">
        <v>739</v>
      </c>
      <c r="L2669" t="e">
        <f t="shared" si="50"/>
        <v>#N/A</v>
      </c>
    </row>
    <row r="2670" spans="1:12">
      <c r="A2670">
        <v>3164</v>
      </c>
      <c r="B2670" t="s">
        <v>408</v>
      </c>
      <c r="C2670">
        <v>1</v>
      </c>
      <c r="D2670">
        <v>2</v>
      </c>
      <c r="E2670">
        <v>1</v>
      </c>
      <c r="F2670">
        <v>0</v>
      </c>
      <c r="G2670">
        <v>0</v>
      </c>
      <c r="H2670">
        <v>650</v>
      </c>
      <c r="I2670">
        <v>2</v>
      </c>
      <c r="J2670" t="s">
        <v>954</v>
      </c>
      <c r="L2670" t="e">
        <f t="shared" si="50"/>
        <v>#N/A</v>
      </c>
    </row>
    <row r="2671" spans="1:12">
      <c r="A2671">
        <v>5992</v>
      </c>
      <c r="B2671" t="s">
        <v>408</v>
      </c>
      <c r="C2671">
        <v>1</v>
      </c>
      <c r="D2671">
        <v>28</v>
      </c>
      <c r="E2671">
        <v>1</v>
      </c>
      <c r="F2671">
        <v>0</v>
      </c>
      <c r="G2671">
        <v>0</v>
      </c>
      <c r="H2671">
        <v>257</v>
      </c>
      <c r="I2671">
        <v>2</v>
      </c>
      <c r="J2671" t="s">
        <v>922</v>
      </c>
      <c r="L2671" t="e">
        <f t="shared" si="50"/>
        <v>#N/A</v>
      </c>
    </row>
    <row r="2672" spans="1:12">
      <c r="A2672">
        <v>4830</v>
      </c>
      <c r="B2672" t="s">
        <v>408</v>
      </c>
      <c r="C2672">
        <v>1</v>
      </c>
      <c r="D2672">
        <v>1</v>
      </c>
      <c r="E2672">
        <v>1</v>
      </c>
      <c r="F2672">
        <v>0</v>
      </c>
      <c r="G2672">
        <v>0</v>
      </c>
      <c r="H2672">
        <v>415</v>
      </c>
      <c r="I2672">
        <v>2</v>
      </c>
      <c r="J2672" t="s">
        <v>819</v>
      </c>
      <c r="L2672" t="e">
        <f t="shared" si="50"/>
        <v>#N/A</v>
      </c>
    </row>
    <row r="2673" spans="1:12">
      <c r="A2673">
        <v>1123</v>
      </c>
      <c r="B2673" t="s">
        <v>408</v>
      </c>
      <c r="C2673">
        <v>1</v>
      </c>
      <c r="D2673">
        <v>21</v>
      </c>
      <c r="E2673">
        <v>23</v>
      </c>
      <c r="F2673">
        <v>0</v>
      </c>
      <c r="G2673">
        <v>0</v>
      </c>
      <c r="H2673">
        <v>322</v>
      </c>
      <c r="I2673">
        <v>6</v>
      </c>
      <c r="J2673" t="s">
        <v>815</v>
      </c>
      <c r="L2673">
        <f t="shared" si="50"/>
        <v>31</v>
      </c>
    </row>
    <row r="2674" spans="1:12">
      <c r="A2674">
        <v>1172</v>
      </c>
      <c r="B2674" t="s">
        <v>408</v>
      </c>
      <c r="C2674">
        <v>1</v>
      </c>
      <c r="D2674">
        <v>2</v>
      </c>
      <c r="E2674">
        <v>12</v>
      </c>
      <c r="F2674">
        <v>7</v>
      </c>
      <c r="G2674">
        <v>0</v>
      </c>
      <c r="H2674">
        <v>322</v>
      </c>
      <c r="I2674">
        <v>4</v>
      </c>
      <c r="J2674" t="s">
        <v>815</v>
      </c>
      <c r="L2674">
        <f t="shared" si="50"/>
        <v>31</v>
      </c>
    </row>
    <row r="2675" spans="1:12">
      <c r="A2675">
        <v>2672</v>
      </c>
      <c r="B2675" t="s">
        <v>408</v>
      </c>
      <c r="C2675">
        <v>2</v>
      </c>
      <c r="D2675">
        <v>49</v>
      </c>
      <c r="E2675">
        <v>3</v>
      </c>
      <c r="F2675">
        <v>0</v>
      </c>
      <c r="G2675">
        <v>0</v>
      </c>
      <c r="H2675">
        <v>321</v>
      </c>
      <c r="I2675">
        <v>2</v>
      </c>
      <c r="J2675" t="s">
        <v>714</v>
      </c>
      <c r="L2675">
        <f t="shared" si="50"/>
        <v>52</v>
      </c>
    </row>
    <row r="2676" spans="1:12">
      <c r="A2676">
        <v>2666</v>
      </c>
      <c r="B2676" t="s">
        <v>408</v>
      </c>
      <c r="C2676">
        <v>1</v>
      </c>
      <c r="D2676">
        <v>5</v>
      </c>
      <c r="E2676">
        <v>0</v>
      </c>
      <c r="F2676">
        <v>1</v>
      </c>
      <c r="G2676">
        <v>0</v>
      </c>
      <c r="H2676">
        <v>468</v>
      </c>
      <c r="I2676">
        <v>1</v>
      </c>
      <c r="J2676" t="s">
        <v>1049</v>
      </c>
      <c r="L2676" t="e">
        <f t="shared" si="50"/>
        <v>#N/A</v>
      </c>
    </row>
    <row r="2677" spans="1:12">
      <c r="A2677">
        <v>2617</v>
      </c>
      <c r="B2677" t="s">
        <v>408</v>
      </c>
      <c r="C2677">
        <v>1</v>
      </c>
      <c r="D2677">
        <v>2</v>
      </c>
      <c r="E2677">
        <v>1</v>
      </c>
      <c r="F2677">
        <v>0</v>
      </c>
      <c r="G2677">
        <v>0</v>
      </c>
      <c r="H2677">
        <v>359</v>
      </c>
      <c r="I2677">
        <v>2</v>
      </c>
      <c r="J2677" t="s">
        <v>762</v>
      </c>
      <c r="L2677" t="e">
        <f t="shared" si="50"/>
        <v>#N/A</v>
      </c>
    </row>
    <row r="2678" spans="1:12">
      <c r="A2678">
        <v>2623</v>
      </c>
      <c r="B2678" t="s">
        <v>408</v>
      </c>
      <c r="C2678">
        <v>1</v>
      </c>
      <c r="D2678">
        <v>7</v>
      </c>
      <c r="E2678">
        <v>1</v>
      </c>
      <c r="F2678">
        <v>0</v>
      </c>
      <c r="G2678">
        <v>0</v>
      </c>
      <c r="H2678">
        <v>359</v>
      </c>
      <c r="I2678">
        <v>1</v>
      </c>
      <c r="J2678" t="s">
        <v>762</v>
      </c>
      <c r="L2678" t="e">
        <f t="shared" si="50"/>
        <v>#N/A</v>
      </c>
    </row>
    <row r="2679" spans="1:12">
      <c r="A2679">
        <v>2789</v>
      </c>
      <c r="B2679" t="s">
        <v>408</v>
      </c>
      <c r="C2679">
        <v>1</v>
      </c>
      <c r="D2679">
        <v>56</v>
      </c>
      <c r="E2679">
        <v>27</v>
      </c>
      <c r="F2679">
        <v>0</v>
      </c>
      <c r="G2679">
        <v>0</v>
      </c>
      <c r="H2679">
        <v>520</v>
      </c>
      <c r="I2679">
        <v>8</v>
      </c>
      <c r="J2679" t="s">
        <v>414</v>
      </c>
      <c r="L2679">
        <f t="shared" si="50"/>
        <v>43</v>
      </c>
    </row>
    <row r="2680" spans="1:12">
      <c r="A2680">
        <v>3336</v>
      </c>
      <c r="B2680" t="s">
        <v>408</v>
      </c>
      <c r="C2680">
        <v>1</v>
      </c>
      <c r="D2680">
        <v>4</v>
      </c>
      <c r="E2680">
        <v>12</v>
      </c>
      <c r="F2680">
        <v>0</v>
      </c>
      <c r="G2680">
        <v>0</v>
      </c>
      <c r="H2680">
        <v>571</v>
      </c>
      <c r="I2680">
        <v>5</v>
      </c>
      <c r="J2680" t="s">
        <v>784</v>
      </c>
      <c r="L2680">
        <f t="shared" si="50"/>
        <v>51</v>
      </c>
    </row>
    <row r="2681" spans="1:12">
      <c r="A2681">
        <v>3330</v>
      </c>
      <c r="B2681" t="s">
        <v>408</v>
      </c>
      <c r="C2681">
        <v>1</v>
      </c>
      <c r="D2681">
        <v>16</v>
      </c>
      <c r="E2681">
        <v>27</v>
      </c>
      <c r="F2681">
        <v>0</v>
      </c>
      <c r="G2681">
        <v>0</v>
      </c>
      <c r="H2681">
        <v>577</v>
      </c>
      <c r="I2681">
        <v>8</v>
      </c>
      <c r="J2681" t="s">
        <v>546</v>
      </c>
      <c r="L2681" t="e">
        <f t="shared" si="50"/>
        <v>#N/A</v>
      </c>
    </row>
    <row r="2682" spans="1:12">
      <c r="A2682">
        <v>5328</v>
      </c>
      <c r="B2682" t="s">
        <v>408</v>
      </c>
      <c r="C2682">
        <v>2</v>
      </c>
      <c r="D2682">
        <v>78</v>
      </c>
      <c r="E2682">
        <v>2</v>
      </c>
      <c r="F2682">
        <v>0</v>
      </c>
      <c r="G2682">
        <v>0</v>
      </c>
      <c r="H2682">
        <v>620</v>
      </c>
      <c r="I2682">
        <v>2</v>
      </c>
      <c r="J2682" t="s">
        <v>827</v>
      </c>
      <c r="L2682">
        <f t="shared" si="50"/>
        <v>56</v>
      </c>
    </row>
    <row r="2683" spans="1:12">
      <c r="A2683">
        <v>508</v>
      </c>
      <c r="B2683" t="s">
        <v>408</v>
      </c>
      <c r="C2683">
        <v>1</v>
      </c>
      <c r="D2683">
        <v>10</v>
      </c>
      <c r="E2683">
        <v>1</v>
      </c>
      <c r="F2683">
        <v>0</v>
      </c>
      <c r="G2683">
        <v>0</v>
      </c>
      <c r="H2683">
        <v>425</v>
      </c>
      <c r="I2683">
        <v>2</v>
      </c>
      <c r="J2683" t="s">
        <v>769</v>
      </c>
      <c r="L2683" t="e">
        <f t="shared" si="50"/>
        <v>#N/A</v>
      </c>
    </row>
    <row r="2684" spans="1:12">
      <c r="A2684">
        <v>459</v>
      </c>
      <c r="B2684" t="s">
        <v>408</v>
      </c>
      <c r="C2684">
        <v>1</v>
      </c>
      <c r="D2684">
        <v>10</v>
      </c>
      <c r="E2684">
        <v>1</v>
      </c>
      <c r="F2684">
        <v>0</v>
      </c>
      <c r="G2684">
        <v>0</v>
      </c>
      <c r="H2684">
        <v>440</v>
      </c>
      <c r="I2684">
        <v>1</v>
      </c>
      <c r="J2684" t="s">
        <v>812</v>
      </c>
      <c r="L2684">
        <f t="shared" si="50"/>
        <v>22</v>
      </c>
    </row>
    <row r="2685" spans="1:12">
      <c r="A2685">
        <v>3897</v>
      </c>
      <c r="B2685" t="s">
        <v>408</v>
      </c>
      <c r="C2685">
        <v>1</v>
      </c>
      <c r="D2685">
        <v>7</v>
      </c>
      <c r="E2685">
        <v>1</v>
      </c>
      <c r="F2685">
        <v>0</v>
      </c>
      <c r="G2685">
        <v>0</v>
      </c>
      <c r="H2685">
        <v>123</v>
      </c>
      <c r="I2685">
        <v>1</v>
      </c>
      <c r="J2685" t="s">
        <v>923</v>
      </c>
      <c r="L2685" t="e">
        <f t="shared" si="50"/>
        <v>#N/A</v>
      </c>
    </row>
    <row r="2686" spans="1:12">
      <c r="A2686">
        <v>3479</v>
      </c>
      <c r="B2686" t="s">
        <v>408</v>
      </c>
      <c r="C2686">
        <v>1</v>
      </c>
      <c r="D2686">
        <v>14</v>
      </c>
      <c r="E2686">
        <v>12</v>
      </c>
      <c r="F2686">
        <v>0</v>
      </c>
      <c r="G2686">
        <v>0</v>
      </c>
      <c r="H2686">
        <v>518</v>
      </c>
      <c r="I2686">
        <v>5</v>
      </c>
      <c r="J2686" t="s">
        <v>684</v>
      </c>
      <c r="L2686" t="e">
        <f t="shared" si="50"/>
        <v>#N/A</v>
      </c>
    </row>
    <row r="2687" spans="1:12">
      <c r="A2687">
        <v>1392</v>
      </c>
      <c r="B2687" t="s">
        <v>408</v>
      </c>
      <c r="C2687">
        <v>1</v>
      </c>
      <c r="D2687">
        <v>27</v>
      </c>
      <c r="E2687">
        <v>1</v>
      </c>
      <c r="F2687">
        <v>0</v>
      </c>
      <c r="G2687">
        <v>0</v>
      </c>
      <c r="H2687">
        <v>532</v>
      </c>
      <c r="I2687">
        <v>1</v>
      </c>
      <c r="J2687" t="s">
        <v>638</v>
      </c>
      <c r="L2687">
        <f t="shared" si="50"/>
        <v>36</v>
      </c>
    </row>
    <row r="2688" spans="1:12">
      <c r="A2688">
        <v>1315</v>
      </c>
      <c r="B2688" t="s">
        <v>408</v>
      </c>
      <c r="C2688">
        <v>1</v>
      </c>
      <c r="D2688">
        <v>12</v>
      </c>
      <c r="E2688">
        <v>8</v>
      </c>
      <c r="F2688">
        <v>0</v>
      </c>
      <c r="G2688">
        <v>0</v>
      </c>
      <c r="H2688">
        <v>533</v>
      </c>
      <c r="I2688">
        <v>4</v>
      </c>
      <c r="J2688" t="s">
        <v>637</v>
      </c>
      <c r="L2688">
        <f t="shared" si="50"/>
        <v>35</v>
      </c>
    </row>
    <row r="2689" spans="1:12">
      <c r="A2689">
        <v>2056</v>
      </c>
      <c r="B2689" t="s">
        <v>408</v>
      </c>
      <c r="C2689">
        <v>1</v>
      </c>
      <c r="D2689">
        <v>95</v>
      </c>
      <c r="E2689">
        <v>0</v>
      </c>
      <c r="F2689">
        <v>1</v>
      </c>
      <c r="G2689">
        <v>0</v>
      </c>
      <c r="H2689">
        <v>523</v>
      </c>
      <c r="I2689">
        <v>2</v>
      </c>
      <c r="J2689" t="s">
        <v>428</v>
      </c>
      <c r="L2689">
        <f t="shared" si="50"/>
        <v>33</v>
      </c>
    </row>
    <row r="2690" spans="1:12">
      <c r="A2690">
        <v>2815</v>
      </c>
      <c r="B2690" t="s">
        <v>408</v>
      </c>
      <c r="C2690">
        <v>1</v>
      </c>
      <c r="D2690">
        <v>16</v>
      </c>
      <c r="E2690">
        <v>20</v>
      </c>
      <c r="F2690">
        <v>0</v>
      </c>
      <c r="G2690">
        <v>0</v>
      </c>
      <c r="H2690">
        <v>571</v>
      </c>
      <c r="I2690">
        <v>6</v>
      </c>
      <c r="J2690" t="s">
        <v>784</v>
      </c>
      <c r="L2690">
        <f t="shared" si="50"/>
        <v>51</v>
      </c>
    </row>
    <row r="2691" spans="1:12">
      <c r="A2691">
        <v>5892</v>
      </c>
      <c r="B2691" t="s">
        <v>412</v>
      </c>
      <c r="C2691">
        <v>1</v>
      </c>
      <c r="D2691">
        <v>7</v>
      </c>
      <c r="E2691">
        <v>1</v>
      </c>
      <c r="F2691">
        <v>0</v>
      </c>
      <c r="G2691">
        <v>0</v>
      </c>
      <c r="H2691">
        <v>215</v>
      </c>
      <c r="I2691">
        <v>2</v>
      </c>
      <c r="J2691" t="s">
        <v>1036</v>
      </c>
      <c r="L2691" t="e">
        <f t="shared" si="50"/>
        <v>#N/A</v>
      </c>
    </row>
    <row r="2692" spans="1:12">
      <c r="A2692">
        <v>4638</v>
      </c>
      <c r="B2692" t="s">
        <v>408</v>
      </c>
      <c r="C2692">
        <v>2</v>
      </c>
      <c r="D2692">
        <v>1</v>
      </c>
      <c r="E2692">
        <v>21</v>
      </c>
      <c r="F2692">
        <v>0</v>
      </c>
      <c r="G2692">
        <v>0</v>
      </c>
      <c r="H2692">
        <v>694</v>
      </c>
      <c r="I2692">
        <v>7</v>
      </c>
      <c r="J2692" t="s">
        <v>1041</v>
      </c>
      <c r="L2692" t="e">
        <f t="shared" ref="L2692:L2755" si="51">VLOOKUP($J2692,$AA$3:$AB$127,2,FALSE)</f>
        <v>#N/A</v>
      </c>
    </row>
    <row r="2693" spans="1:12">
      <c r="A2693">
        <v>6061</v>
      </c>
      <c r="B2693" t="s">
        <v>408</v>
      </c>
      <c r="C2693">
        <v>2</v>
      </c>
      <c r="D2693">
        <v>15</v>
      </c>
      <c r="E2693">
        <v>2</v>
      </c>
      <c r="F2693">
        <v>0</v>
      </c>
      <c r="G2693">
        <v>0</v>
      </c>
      <c r="H2693">
        <v>231</v>
      </c>
      <c r="I2693">
        <v>2</v>
      </c>
      <c r="J2693" t="s">
        <v>686</v>
      </c>
      <c r="L2693" t="e">
        <f t="shared" si="51"/>
        <v>#N/A</v>
      </c>
    </row>
    <row r="2694" spans="1:12">
      <c r="A2694">
        <v>4561</v>
      </c>
      <c r="B2694" t="s">
        <v>408</v>
      </c>
      <c r="C2694">
        <v>1</v>
      </c>
      <c r="D2694">
        <v>15</v>
      </c>
      <c r="E2694">
        <v>1</v>
      </c>
      <c r="F2694">
        <v>0</v>
      </c>
      <c r="G2694">
        <v>0</v>
      </c>
      <c r="H2694">
        <v>133</v>
      </c>
      <c r="I2694">
        <v>1</v>
      </c>
      <c r="J2694" t="s">
        <v>877</v>
      </c>
      <c r="L2694">
        <f t="shared" si="51"/>
        <v>12</v>
      </c>
    </row>
    <row r="2695" spans="1:12">
      <c r="A2695">
        <v>3138</v>
      </c>
      <c r="B2695" t="s">
        <v>408</v>
      </c>
      <c r="C2695">
        <v>1</v>
      </c>
      <c r="D2695">
        <v>66</v>
      </c>
      <c r="E2695">
        <v>1</v>
      </c>
      <c r="F2695">
        <v>0</v>
      </c>
      <c r="G2695">
        <v>0</v>
      </c>
      <c r="H2695">
        <v>302</v>
      </c>
      <c r="I2695">
        <v>2</v>
      </c>
      <c r="J2695" t="s">
        <v>423</v>
      </c>
      <c r="L2695">
        <f t="shared" si="51"/>
        <v>32</v>
      </c>
    </row>
    <row r="2696" spans="1:12">
      <c r="A2696">
        <v>3971</v>
      </c>
      <c r="B2696" t="s">
        <v>408</v>
      </c>
      <c r="C2696">
        <v>1</v>
      </c>
      <c r="D2696">
        <v>7</v>
      </c>
      <c r="E2696">
        <v>1</v>
      </c>
      <c r="F2696">
        <v>0</v>
      </c>
      <c r="G2696">
        <v>0</v>
      </c>
      <c r="H2696">
        <v>113</v>
      </c>
      <c r="I2696">
        <v>1</v>
      </c>
      <c r="J2696" t="s">
        <v>925</v>
      </c>
      <c r="L2696" t="e">
        <f t="shared" si="51"/>
        <v>#N/A</v>
      </c>
    </row>
    <row r="2697" spans="1:12">
      <c r="A2697">
        <v>651</v>
      </c>
      <c r="B2697" t="s">
        <v>408</v>
      </c>
      <c r="C2697">
        <v>1</v>
      </c>
      <c r="D2697">
        <v>34</v>
      </c>
      <c r="E2697">
        <v>2</v>
      </c>
      <c r="F2697">
        <v>0</v>
      </c>
      <c r="G2697">
        <v>0</v>
      </c>
      <c r="H2697">
        <v>438</v>
      </c>
      <c r="I2697">
        <v>1</v>
      </c>
      <c r="J2697" t="s">
        <v>703</v>
      </c>
      <c r="L2697">
        <f t="shared" si="51"/>
        <v>21</v>
      </c>
    </row>
    <row r="2698" spans="1:12">
      <c r="A2698">
        <v>725</v>
      </c>
      <c r="B2698" t="s">
        <v>408</v>
      </c>
      <c r="C2698">
        <v>2</v>
      </c>
      <c r="D2698">
        <v>19</v>
      </c>
      <c r="E2698">
        <v>17</v>
      </c>
      <c r="F2698">
        <v>0</v>
      </c>
      <c r="G2698">
        <v>0</v>
      </c>
      <c r="H2698">
        <v>442</v>
      </c>
      <c r="I2698">
        <v>3</v>
      </c>
      <c r="J2698" t="s">
        <v>579</v>
      </c>
      <c r="L2698">
        <f t="shared" si="51"/>
        <v>21</v>
      </c>
    </row>
    <row r="2699" spans="1:12">
      <c r="A2699">
        <v>3236</v>
      </c>
      <c r="B2699" t="s">
        <v>408</v>
      </c>
      <c r="C2699">
        <v>1</v>
      </c>
      <c r="D2699">
        <v>16</v>
      </c>
      <c r="E2699">
        <v>1</v>
      </c>
      <c r="F2699">
        <v>0</v>
      </c>
      <c r="G2699">
        <v>0</v>
      </c>
      <c r="H2699">
        <v>369</v>
      </c>
      <c r="I2699">
        <v>1</v>
      </c>
      <c r="J2699" t="s">
        <v>417</v>
      </c>
      <c r="L2699">
        <f t="shared" si="51"/>
        <v>55</v>
      </c>
    </row>
    <row r="2700" spans="1:12">
      <c r="A2700">
        <v>6135</v>
      </c>
      <c r="B2700" t="s">
        <v>408</v>
      </c>
      <c r="C2700">
        <v>2</v>
      </c>
      <c r="D2700">
        <v>8</v>
      </c>
      <c r="E2700">
        <v>26</v>
      </c>
      <c r="F2700">
        <v>0</v>
      </c>
      <c r="G2700">
        <v>0</v>
      </c>
      <c r="H2700">
        <v>236</v>
      </c>
      <c r="I2700">
        <v>7</v>
      </c>
      <c r="J2700" t="s">
        <v>883</v>
      </c>
      <c r="L2700" t="e">
        <f t="shared" si="51"/>
        <v>#N/A</v>
      </c>
    </row>
    <row r="2701" spans="1:12">
      <c r="A2701">
        <v>61</v>
      </c>
      <c r="B2701" t="s">
        <v>408</v>
      </c>
      <c r="C2701">
        <v>2</v>
      </c>
      <c r="D2701">
        <v>44</v>
      </c>
      <c r="E2701">
        <v>2</v>
      </c>
      <c r="F2701">
        <v>0</v>
      </c>
      <c r="G2701">
        <v>0</v>
      </c>
      <c r="H2701">
        <v>429</v>
      </c>
      <c r="I2701">
        <v>1</v>
      </c>
      <c r="J2701" t="s">
        <v>739</v>
      </c>
      <c r="L2701" t="e">
        <f t="shared" si="51"/>
        <v>#N/A</v>
      </c>
    </row>
    <row r="2702" spans="1:12">
      <c r="A2702">
        <v>1982</v>
      </c>
      <c r="B2702" t="s">
        <v>408</v>
      </c>
      <c r="C2702">
        <v>1</v>
      </c>
      <c r="D2702">
        <v>2</v>
      </c>
      <c r="E2702">
        <v>1</v>
      </c>
      <c r="F2702">
        <v>0</v>
      </c>
      <c r="G2702">
        <v>0</v>
      </c>
      <c r="H2702">
        <v>588</v>
      </c>
      <c r="I2702">
        <v>2</v>
      </c>
      <c r="J2702" t="s">
        <v>913</v>
      </c>
      <c r="L2702" t="e">
        <f t="shared" si="51"/>
        <v>#N/A</v>
      </c>
    </row>
    <row r="2703" spans="1:12">
      <c r="A2703">
        <v>2474</v>
      </c>
      <c r="B2703" t="s">
        <v>408</v>
      </c>
      <c r="C2703">
        <v>1</v>
      </c>
      <c r="D2703">
        <v>1</v>
      </c>
      <c r="E2703">
        <v>1</v>
      </c>
      <c r="F2703">
        <v>1</v>
      </c>
      <c r="G2703">
        <v>0</v>
      </c>
      <c r="H2703">
        <v>360</v>
      </c>
      <c r="I2703">
        <v>1</v>
      </c>
      <c r="J2703" t="s">
        <v>903</v>
      </c>
      <c r="L2703" t="e">
        <f t="shared" si="51"/>
        <v>#N/A</v>
      </c>
    </row>
    <row r="2704" spans="1:12">
      <c r="A2704">
        <v>5228</v>
      </c>
      <c r="B2704" t="s">
        <v>408</v>
      </c>
      <c r="C2704">
        <v>2</v>
      </c>
      <c r="D2704">
        <v>1</v>
      </c>
      <c r="E2704">
        <v>2</v>
      </c>
      <c r="F2704">
        <v>0</v>
      </c>
      <c r="G2704">
        <v>0</v>
      </c>
      <c r="H2704">
        <v>622</v>
      </c>
      <c r="I2704">
        <v>2</v>
      </c>
      <c r="J2704" t="s">
        <v>907</v>
      </c>
      <c r="L2704" t="e">
        <f t="shared" si="51"/>
        <v>#N/A</v>
      </c>
    </row>
    <row r="2705" spans="1:12">
      <c r="A2705">
        <v>3307</v>
      </c>
      <c r="B2705" t="s">
        <v>408</v>
      </c>
      <c r="C2705">
        <v>1</v>
      </c>
      <c r="D2705">
        <v>31</v>
      </c>
      <c r="E2705">
        <v>20</v>
      </c>
      <c r="F2705">
        <v>0</v>
      </c>
      <c r="G2705">
        <v>0</v>
      </c>
      <c r="H2705">
        <v>518</v>
      </c>
      <c r="I2705">
        <v>6</v>
      </c>
      <c r="J2705" t="s">
        <v>684</v>
      </c>
      <c r="L2705" t="e">
        <f t="shared" si="51"/>
        <v>#N/A</v>
      </c>
    </row>
    <row r="2706" spans="1:12">
      <c r="A2706">
        <v>5400</v>
      </c>
      <c r="B2706" t="s">
        <v>408</v>
      </c>
      <c r="C2706">
        <v>2</v>
      </c>
      <c r="D2706">
        <v>7</v>
      </c>
      <c r="E2706">
        <v>2</v>
      </c>
      <c r="F2706">
        <v>0</v>
      </c>
      <c r="G2706">
        <v>0</v>
      </c>
      <c r="H2706">
        <v>632</v>
      </c>
      <c r="I2706">
        <v>2</v>
      </c>
      <c r="J2706" t="s">
        <v>862</v>
      </c>
      <c r="L2706" t="e">
        <f t="shared" si="51"/>
        <v>#N/A</v>
      </c>
    </row>
    <row r="2707" spans="1:12">
      <c r="A2707">
        <v>5302</v>
      </c>
      <c r="B2707" t="s">
        <v>408</v>
      </c>
      <c r="C2707">
        <v>2</v>
      </c>
      <c r="D2707">
        <v>49</v>
      </c>
      <c r="E2707">
        <v>2</v>
      </c>
      <c r="F2707">
        <v>0</v>
      </c>
      <c r="G2707">
        <v>0</v>
      </c>
      <c r="H2707">
        <v>620</v>
      </c>
      <c r="I2707">
        <v>2</v>
      </c>
      <c r="J2707" t="s">
        <v>827</v>
      </c>
      <c r="L2707">
        <f t="shared" si="51"/>
        <v>56</v>
      </c>
    </row>
    <row r="2708" spans="1:12">
      <c r="A2708">
        <v>482</v>
      </c>
      <c r="B2708" t="s">
        <v>408</v>
      </c>
      <c r="C2708">
        <v>2</v>
      </c>
      <c r="D2708">
        <v>12</v>
      </c>
      <c r="E2708">
        <v>2</v>
      </c>
      <c r="F2708">
        <v>0</v>
      </c>
      <c r="G2708">
        <v>0</v>
      </c>
      <c r="H2708">
        <v>429</v>
      </c>
      <c r="I2708">
        <v>1</v>
      </c>
      <c r="J2708" t="s">
        <v>739</v>
      </c>
      <c r="L2708" t="e">
        <f t="shared" si="51"/>
        <v>#N/A</v>
      </c>
    </row>
    <row r="2709" spans="1:12">
      <c r="A2709">
        <v>2646</v>
      </c>
      <c r="B2709" t="s">
        <v>408</v>
      </c>
      <c r="C2709">
        <v>2</v>
      </c>
      <c r="D2709">
        <v>23</v>
      </c>
      <c r="E2709">
        <v>2</v>
      </c>
      <c r="F2709">
        <v>0</v>
      </c>
      <c r="G2709">
        <v>0</v>
      </c>
      <c r="H2709">
        <v>308</v>
      </c>
      <c r="I2709">
        <v>2</v>
      </c>
      <c r="J2709" t="s">
        <v>790</v>
      </c>
      <c r="L2709" t="e">
        <f t="shared" si="51"/>
        <v>#N/A</v>
      </c>
    </row>
    <row r="2710" spans="1:12">
      <c r="A2710">
        <v>1415</v>
      </c>
      <c r="B2710" t="s">
        <v>408</v>
      </c>
      <c r="C2710">
        <v>2</v>
      </c>
      <c r="D2710">
        <v>7</v>
      </c>
      <c r="E2710">
        <v>2</v>
      </c>
      <c r="F2710">
        <v>0</v>
      </c>
      <c r="G2710">
        <v>0</v>
      </c>
      <c r="H2710">
        <v>508</v>
      </c>
      <c r="I2710">
        <v>1</v>
      </c>
      <c r="J2710" t="s">
        <v>673</v>
      </c>
      <c r="L2710" t="e">
        <f t="shared" si="51"/>
        <v>#N/A</v>
      </c>
    </row>
    <row r="2711" spans="1:12">
      <c r="A2711">
        <v>1292</v>
      </c>
      <c r="B2711" t="s">
        <v>408</v>
      </c>
      <c r="C2711">
        <v>2</v>
      </c>
      <c r="D2711">
        <v>13</v>
      </c>
      <c r="E2711">
        <v>8</v>
      </c>
      <c r="F2711">
        <v>0</v>
      </c>
      <c r="G2711">
        <v>0</v>
      </c>
      <c r="H2711">
        <v>519</v>
      </c>
      <c r="I2711">
        <v>2</v>
      </c>
      <c r="J2711" t="s">
        <v>691</v>
      </c>
      <c r="L2711" t="e">
        <f t="shared" si="51"/>
        <v>#N/A</v>
      </c>
    </row>
    <row r="2712" spans="1:12">
      <c r="A2712">
        <v>3456</v>
      </c>
      <c r="B2712" t="s">
        <v>408</v>
      </c>
      <c r="C2712">
        <v>1</v>
      </c>
      <c r="D2712">
        <v>7</v>
      </c>
      <c r="E2712">
        <v>14</v>
      </c>
      <c r="F2712">
        <v>0</v>
      </c>
      <c r="G2712">
        <v>0</v>
      </c>
      <c r="H2712">
        <v>606</v>
      </c>
      <c r="I2712">
        <v>5</v>
      </c>
      <c r="J2712" t="s">
        <v>881</v>
      </c>
      <c r="L2712" t="e">
        <f t="shared" si="51"/>
        <v>#N/A</v>
      </c>
    </row>
    <row r="2713" spans="1:12">
      <c r="A2713">
        <v>1341</v>
      </c>
      <c r="B2713" t="s">
        <v>408</v>
      </c>
      <c r="C2713">
        <v>1</v>
      </c>
      <c r="D2713">
        <v>4</v>
      </c>
      <c r="E2713">
        <v>14</v>
      </c>
      <c r="F2713">
        <v>0</v>
      </c>
      <c r="G2713">
        <v>0</v>
      </c>
      <c r="H2713">
        <v>512</v>
      </c>
      <c r="I2713">
        <v>4</v>
      </c>
      <c r="J2713" t="s">
        <v>476</v>
      </c>
      <c r="L2713" t="e">
        <f t="shared" si="51"/>
        <v>#N/A</v>
      </c>
    </row>
    <row r="2714" spans="1:12">
      <c r="A2714">
        <v>800</v>
      </c>
      <c r="B2714" t="s">
        <v>408</v>
      </c>
      <c r="C2714">
        <v>1</v>
      </c>
      <c r="D2714">
        <v>43</v>
      </c>
      <c r="E2714">
        <v>1</v>
      </c>
      <c r="F2714">
        <v>0</v>
      </c>
      <c r="G2714">
        <v>0</v>
      </c>
      <c r="H2714">
        <v>442</v>
      </c>
      <c r="I2714">
        <v>2</v>
      </c>
      <c r="J2714" t="s">
        <v>579</v>
      </c>
      <c r="L2714">
        <f t="shared" si="51"/>
        <v>21</v>
      </c>
    </row>
    <row r="2715" spans="1:12">
      <c r="A2715">
        <v>4120</v>
      </c>
      <c r="B2715" t="s">
        <v>408</v>
      </c>
      <c r="C2715">
        <v>2</v>
      </c>
      <c r="D2715">
        <v>6</v>
      </c>
      <c r="E2715">
        <v>2</v>
      </c>
      <c r="F2715">
        <v>0</v>
      </c>
      <c r="G2715">
        <v>0</v>
      </c>
      <c r="H2715">
        <v>282</v>
      </c>
      <c r="I2715">
        <v>2</v>
      </c>
      <c r="J2715" t="s">
        <v>997</v>
      </c>
      <c r="L2715" t="e">
        <f t="shared" si="51"/>
        <v>#N/A</v>
      </c>
    </row>
    <row r="2716" spans="1:12">
      <c r="A2716">
        <v>4661</v>
      </c>
      <c r="B2716" t="s">
        <v>408</v>
      </c>
      <c r="C2716">
        <v>1</v>
      </c>
      <c r="D2716">
        <v>9</v>
      </c>
      <c r="E2716">
        <v>17</v>
      </c>
      <c r="F2716">
        <v>0</v>
      </c>
      <c r="G2716">
        <v>0</v>
      </c>
      <c r="H2716">
        <v>690</v>
      </c>
      <c r="I2716">
        <v>8</v>
      </c>
      <c r="J2716" t="s">
        <v>906</v>
      </c>
      <c r="L2716" t="e">
        <f t="shared" si="51"/>
        <v>#N/A</v>
      </c>
    </row>
    <row r="2717" spans="1:12">
      <c r="A2717">
        <v>2497</v>
      </c>
      <c r="B2717" t="s">
        <v>390</v>
      </c>
      <c r="C2717">
        <v>1</v>
      </c>
      <c r="D2717">
        <v>11</v>
      </c>
      <c r="E2717">
        <v>1</v>
      </c>
      <c r="F2717">
        <v>0</v>
      </c>
      <c r="G2717">
        <v>0</v>
      </c>
      <c r="H2717">
        <v>358</v>
      </c>
      <c r="I2717">
        <v>1</v>
      </c>
      <c r="J2717" t="s">
        <v>716</v>
      </c>
      <c r="L2717" t="e">
        <f t="shared" si="51"/>
        <v>#N/A</v>
      </c>
    </row>
    <row r="2718" spans="1:12">
      <c r="A2718">
        <v>3997</v>
      </c>
      <c r="B2718" t="s">
        <v>408</v>
      </c>
      <c r="C2718">
        <v>2</v>
      </c>
      <c r="D2718">
        <v>1</v>
      </c>
      <c r="E2718">
        <v>2</v>
      </c>
      <c r="F2718">
        <v>0</v>
      </c>
      <c r="G2718">
        <v>0</v>
      </c>
      <c r="H2718">
        <v>260</v>
      </c>
      <c r="I2718">
        <v>2</v>
      </c>
      <c r="J2718" t="s">
        <v>1027</v>
      </c>
      <c r="L2718" t="e">
        <f t="shared" si="51"/>
        <v>#N/A</v>
      </c>
    </row>
    <row r="2719" spans="1:12">
      <c r="A2719">
        <v>4046</v>
      </c>
      <c r="B2719" t="s">
        <v>408</v>
      </c>
      <c r="C2719">
        <v>2</v>
      </c>
      <c r="D2719">
        <v>4</v>
      </c>
      <c r="E2719">
        <v>2</v>
      </c>
      <c r="F2719">
        <v>0</v>
      </c>
      <c r="G2719">
        <v>0</v>
      </c>
      <c r="H2719">
        <v>259</v>
      </c>
      <c r="I2719">
        <v>2</v>
      </c>
      <c r="J2719" t="s">
        <v>926</v>
      </c>
      <c r="L2719" t="e">
        <f t="shared" si="51"/>
        <v>#N/A</v>
      </c>
    </row>
    <row r="2720" spans="1:12">
      <c r="A2720">
        <v>4538</v>
      </c>
      <c r="B2720" t="s">
        <v>408</v>
      </c>
      <c r="C2720">
        <v>6</v>
      </c>
      <c r="D2720">
        <v>2</v>
      </c>
      <c r="E2720">
        <v>6</v>
      </c>
      <c r="F2720">
        <v>0</v>
      </c>
      <c r="G2720">
        <v>0</v>
      </c>
      <c r="H2720">
        <v>133</v>
      </c>
      <c r="I2720">
        <v>2</v>
      </c>
      <c r="J2720" t="s">
        <v>877</v>
      </c>
      <c r="L2720">
        <f t="shared" si="51"/>
        <v>12</v>
      </c>
    </row>
    <row r="2721" spans="1:12">
      <c r="A2721">
        <v>751</v>
      </c>
      <c r="B2721" t="s">
        <v>408</v>
      </c>
      <c r="C2721">
        <v>2</v>
      </c>
      <c r="D2721">
        <v>14</v>
      </c>
      <c r="E2721">
        <v>0</v>
      </c>
      <c r="F2721">
        <v>2</v>
      </c>
      <c r="G2721">
        <v>0</v>
      </c>
      <c r="H2721">
        <v>418</v>
      </c>
      <c r="I2721">
        <v>1</v>
      </c>
      <c r="J2721" t="s">
        <v>659</v>
      </c>
      <c r="L2721" t="e">
        <f t="shared" si="51"/>
        <v>#N/A</v>
      </c>
    </row>
    <row r="2722" spans="1:12">
      <c r="A2722">
        <v>1464</v>
      </c>
      <c r="B2722" t="s">
        <v>408</v>
      </c>
      <c r="C2722">
        <v>1</v>
      </c>
      <c r="D2722">
        <v>16</v>
      </c>
      <c r="E2722">
        <v>1</v>
      </c>
      <c r="F2722">
        <v>0</v>
      </c>
      <c r="G2722">
        <v>0</v>
      </c>
      <c r="H2722">
        <v>355</v>
      </c>
      <c r="I2722">
        <v>2</v>
      </c>
      <c r="J2722" t="s">
        <v>838</v>
      </c>
      <c r="L2722" t="e">
        <f t="shared" si="51"/>
        <v>#N/A</v>
      </c>
    </row>
    <row r="2723" spans="1:12">
      <c r="A2723">
        <v>4587</v>
      </c>
      <c r="B2723" t="s">
        <v>408</v>
      </c>
      <c r="C2723">
        <v>1</v>
      </c>
      <c r="D2723">
        <v>6</v>
      </c>
      <c r="E2723">
        <v>8</v>
      </c>
      <c r="F2723">
        <v>0</v>
      </c>
      <c r="G2723">
        <v>0</v>
      </c>
      <c r="H2723">
        <v>148</v>
      </c>
      <c r="I2723">
        <v>4</v>
      </c>
      <c r="J2723" t="s">
        <v>912</v>
      </c>
      <c r="L2723">
        <f t="shared" si="51"/>
        <v>12</v>
      </c>
    </row>
    <row r="2724" spans="1:12">
      <c r="A2724">
        <v>1882</v>
      </c>
      <c r="B2724" t="s">
        <v>408</v>
      </c>
      <c r="C2724">
        <v>1</v>
      </c>
      <c r="D2724">
        <v>4</v>
      </c>
      <c r="E2724">
        <v>4</v>
      </c>
      <c r="F2724">
        <v>0</v>
      </c>
      <c r="G2724">
        <v>0</v>
      </c>
      <c r="H2724">
        <v>372</v>
      </c>
      <c r="I2724">
        <v>2</v>
      </c>
      <c r="J2724" t="s">
        <v>841</v>
      </c>
      <c r="L2724" t="e">
        <f t="shared" si="51"/>
        <v>#N/A</v>
      </c>
    </row>
    <row r="2725" spans="1:12">
      <c r="A2725">
        <v>2005</v>
      </c>
      <c r="B2725" t="s">
        <v>408</v>
      </c>
      <c r="C2725">
        <v>1</v>
      </c>
      <c r="D2725">
        <v>11</v>
      </c>
      <c r="E2725">
        <v>17</v>
      </c>
      <c r="F2725">
        <v>0</v>
      </c>
      <c r="G2725">
        <v>0</v>
      </c>
      <c r="H2725">
        <v>344</v>
      </c>
      <c r="I2725">
        <v>9</v>
      </c>
      <c r="J2725" t="s">
        <v>867</v>
      </c>
      <c r="L2725" t="e">
        <f t="shared" si="51"/>
        <v>#N/A</v>
      </c>
    </row>
    <row r="2726" spans="1:12">
      <c r="A2726">
        <v>1833</v>
      </c>
      <c r="B2726" t="s">
        <v>408</v>
      </c>
      <c r="C2726">
        <v>1</v>
      </c>
      <c r="D2726">
        <v>17</v>
      </c>
      <c r="E2726">
        <v>1</v>
      </c>
      <c r="F2726">
        <v>0</v>
      </c>
      <c r="G2726">
        <v>0</v>
      </c>
      <c r="H2726">
        <v>362</v>
      </c>
      <c r="I2726">
        <v>2</v>
      </c>
      <c r="J2726" t="s">
        <v>672</v>
      </c>
      <c r="L2726">
        <f t="shared" si="51"/>
        <v>53</v>
      </c>
    </row>
    <row r="2727" spans="1:12">
      <c r="A2727">
        <v>2546</v>
      </c>
      <c r="B2727" t="s">
        <v>408</v>
      </c>
      <c r="C2727">
        <v>2</v>
      </c>
      <c r="D2727">
        <v>3</v>
      </c>
      <c r="E2727">
        <v>2</v>
      </c>
      <c r="F2727">
        <v>0</v>
      </c>
      <c r="G2727">
        <v>0</v>
      </c>
      <c r="H2727">
        <v>462</v>
      </c>
      <c r="I2727">
        <v>2</v>
      </c>
      <c r="J2727" t="s">
        <v>676</v>
      </c>
      <c r="L2727">
        <f t="shared" si="51"/>
        <v>53</v>
      </c>
    </row>
    <row r="2728" spans="1:12">
      <c r="A2728">
        <v>5251</v>
      </c>
      <c r="B2728" t="s">
        <v>408</v>
      </c>
      <c r="C2728">
        <v>2</v>
      </c>
      <c r="D2728">
        <v>165</v>
      </c>
      <c r="E2728">
        <v>2</v>
      </c>
      <c r="F2728">
        <v>0</v>
      </c>
      <c r="G2728">
        <v>0</v>
      </c>
      <c r="H2728">
        <v>302</v>
      </c>
      <c r="I2728">
        <v>2</v>
      </c>
      <c r="J2728" t="s">
        <v>423</v>
      </c>
      <c r="L2728">
        <f t="shared" si="51"/>
        <v>32</v>
      </c>
    </row>
    <row r="2729" spans="1:12">
      <c r="A2729">
        <v>3777</v>
      </c>
      <c r="B2729" t="s">
        <v>408</v>
      </c>
      <c r="C2729">
        <v>1</v>
      </c>
      <c r="D2729">
        <v>20</v>
      </c>
      <c r="E2729">
        <v>2</v>
      </c>
      <c r="F2729">
        <v>0</v>
      </c>
      <c r="G2729">
        <v>0</v>
      </c>
      <c r="H2729">
        <v>101</v>
      </c>
      <c r="I2729">
        <v>1</v>
      </c>
      <c r="J2729" t="s">
        <v>911</v>
      </c>
      <c r="L2729" t="e">
        <f t="shared" si="51"/>
        <v>#N/A</v>
      </c>
    </row>
    <row r="2730" spans="1:12">
      <c r="A2730">
        <v>3848</v>
      </c>
      <c r="B2730" t="s">
        <v>408</v>
      </c>
      <c r="C2730">
        <v>1</v>
      </c>
      <c r="D2730">
        <v>11</v>
      </c>
      <c r="E2730">
        <v>1</v>
      </c>
      <c r="F2730">
        <v>0</v>
      </c>
      <c r="G2730">
        <v>0</v>
      </c>
      <c r="H2730">
        <v>109</v>
      </c>
      <c r="I2730">
        <v>1</v>
      </c>
      <c r="J2730" t="s">
        <v>807</v>
      </c>
      <c r="L2730">
        <f t="shared" si="51"/>
        <v>45</v>
      </c>
    </row>
    <row r="2731" spans="1:12">
      <c r="A2731">
        <v>3350</v>
      </c>
      <c r="B2731" t="s">
        <v>408</v>
      </c>
      <c r="C2731">
        <v>1</v>
      </c>
      <c r="D2731">
        <v>1</v>
      </c>
      <c r="E2731">
        <v>14</v>
      </c>
      <c r="F2731">
        <v>3</v>
      </c>
      <c r="G2731">
        <v>0</v>
      </c>
      <c r="H2731">
        <v>566</v>
      </c>
      <c r="I2731">
        <v>4</v>
      </c>
      <c r="J2731" t="s">
        <v>854</v>
      </c>
      <c r="L2731" t="e">
        <f t="shared" si="51"/>
        <v>#N/A</v>
      </c>
    </row>
    <row r="2732" spans="1:12">
      <c r="A2732">
        <v>2852</v>
      </c>
      <c r="B2732" t="s">
        <v>408</v>
      </c>
      <c r="C2732">
        <v>1</v>
      </c>
      <c r="D2732">
        <v>152</v>
      </c>
      <c r="E2732">
        <v>1</v>
      </c>
      <c r="F2732">
        <v>2</v>
      </c>
      <c r="G2732">
        <v>0</v>
      </c>
      <c r="H2732">
        <v>523</v>
      </c>
      <c r="I2732">
        <v>2</v>
      </c>
      <c r="J2732" t="s">
        <v>428</v>
      </c>
      <c r="L2732">
        <f t="shared" si="51"/>
        <v>33</v>
      </c>
    </row>
    <row r="2733" spans="1:12">
      <c r="A2733">
        <v>2105</v>
      </c>
      <c r="B2733" t="s">
        <v>408</v>
      </c>
      <c r="C2733">
        <v>1</v>
      </c>
      <c r="D2733">
        <v>78</v>
      </c>
      <c r="E2733">
        <v>21</v>
      </c>
      <c r="F2733">
        <v>9</v>
      </c>
      <c r="G2733">
        <v>0</v>
      </c>
      <c r="H2733">
        <v>523</v>
      </c>
      <c r="I2733">
        <v>6</v>
      </c>
      <c r="J2733" t="s">
        <v>428</v>
      </c>
      <c r="L2733">
        <f t="shared" si="51"/>
        <v>33</v>
      </c>
    </row>
    <row r="2734" spans="1:12">
      <c r="A2734">
        <v>196</v>
      </c>
      <c r="B2734" t="s">
        <v>408</v>
      </c>
      <c r="C2734">
        <v>1</v>
      </c>
      <c r="D2734">
        <v>9</v>
      </c>
      <c r="E2734">
        <v>1</v>
      </c>
      <c r="F2734">
        <v>0</v>
      </c>
      <c r="G2734">
        <v>0</v>
      </c>
      <c r="H2734">
        <v>439</v>
      </c>
      <c r="I2734">
        <v>1</v>
      </c>
      <c r="J2734" t="s">
        <v>852</v>
      </c>
      <c r="L2734" t="e">
        <f t="shared" si="51"/>
        <v>#N/A</v>
      </c>
    </row>
    <row r="2735" spans="1:12">
      <c r="A2735">
        <v>4275</v>
      </c>
      <c r="B2735" t="s">
        <v>408</v>
      </c>
      <c r="C2735">
        <v>1</v>
      </c>
      <c r="D2735">
        <v>16</v>
      </c>
      <c r="E2735">
        <v>0</v>
      </c>
      <c r="F2735">
        <v>1</v>
      </c>
      <c r="G2735">
        <v>0</v>
      </c>
      <c r="H2735">
        <v>114</v>
      </c>
      <c r="I2735">
        <v>1</v>
      </c>
      <c r="J2735" t="s">
        <v>821</v>
      </c>
      <c r="L2735" t="e">
        <f t="shared" si="51"/>
        <v>#N/A</v>
      </c>
    </row>
    <row r="2736" spans="1:12">
      <c r="A2736">
        <v>4761</v>
      </c>
      <c r="B2736" t="s">
        <v>408</v>
      </c>
      <c r="C2736">
        <v>2</v>
      </c>
      <c r="D2736">
        <v>4</v>
      </c>
      <c r="E2736">
        <v>57</v>
      </c>
      <c r="F2736">
        <v>0</v>
      </c>
      <c r="G2736">
        <v>0</v>
      </c>
      <c r="H2736">
        <v>658</v>
      </c>
      <c r="I2736">
        <v>8</v>
      </c>
      <c r="J2736" t="s">
        <v>627</v>
      </c>
      <c r="L2736" t="e">
        <f t="shared" si="51"/>
        <v>#N/A</v>
      </c>
    </row>
    <row r="2737" spans="1:12">
      <c r="A2737">
        <v>4773</v>
      </c>
      <c r="B2737" t="s">
        <v>408</v>
      </c>
      <c r="C2737">
        <v>1</v>
      </c>
      <c r="D2737">
        <v>6</v>
      </c>
      <c r="E2737">
        <v>51</v>
      </c>
      <c r="F2737">
        <v>0</v>
      </c>
      <c r="G2737">
        <v>0</v>
      </c>
      <c r="H2737">
        <v>683</v>
      </c>
      <c r="I2737">
        <v>15</v>
      </c>
      <c r="J2737" t="s">
        <v>690</v>
      </c>
      <c r="L2737" t="e">
        <f t="shared" si="51"/>
        <v>#N/A</v>
      </c>
    </row>
    <row r="2738" spans="1:12">
      <c r="A2738">
        <v>682</v>
      </c>
      <c r="B2738" t="s">
        <v>408</v>
      </c>
      <c r="C2738">
        <v>2</v>
      </c>
      <c r="D2738">
        <v>21</v>
      </c>
      <c r="E2738">
        <v>2</v>
      </c>
      <c r="F2738">
        <v>0</v>
      </c>
      <c r="G2738">
        <v>0</v>
      </c>
      <c r="H2738">
        <v>402</v>
      </c>
      <c r="I2738">
        <v>1</v>
      </c>
      <c r="J2738" t="s">
        <v>541</v>
      </c>
      <c r="L2738">
        <f t="shared" si="51"/>
        <v>21</v>
      </c>
    </row>
    <row r="2739" spans="1:12">
      <c r="A2739">
        <v>694</v>
      </c>
      <c r="B2739" t="s">
        <v>408</v>
      </c>
      <c r="C2739">
        <v>2</v>
      </c>
      <c r="D2739">
        <v>16</v>
      </c>
      <c r="E2739">
        <v>2</v>
      </c>
      <c r="F2739">
        <v>0</v>
      </c>
      <c r="G2739">
        <v>0</v>
      </c>
      <c r="H2739">
        <v>402</v>
      </c>
      <c r="I2739">
        <v>2</v>
      </c>
      <c r="J2739" t="s">
        <v>541</v>
      </c>
      <c r="L2739">
        <f t="shared" si="51"/>
        <v>21</v>
      </c>
    </row>
    <row r="2740" spans="1:12">
      <c r="A2740">
        <v>2354</v>
      </c>
      <c r="B2740" t="s">
        <v>390</v>
      </c>
      <c r="C2740">
        <v>2</v>
      </c>
      <c r="D2740">
        <v>5</v>
      </c>
      <c r="E2740">
        <v>2</v>
      </c>
      <c r="F2740">
        <v>0</v>
      </c>
      <c r="G2740">
        <v>0</v>
      </c>
      <c r="H2740">
        <v>364</v>
      </c>
      <c r="I2740">
        <v>2</v>
      </c>
      <c r="J2740" t="s">
        <v>785</v>
      </c>
      <c r="L2740" t="e">
        <f t="shared" si="51"/>
        <v>#N/A</v>
      </c>
    </row>
    <row r="2741" spans="1:12">
      <c r="A2741">
        <v>5271</v>
      </c>
      <c r="B2741" t="s">
        <v>408</v>
      </c>
      <c r="C2741">
        <v>1</v>
      </c>
      <c r="D2741">
        <v>2</v>
      </c>
      <c r="E2741">
        <v>7</v>
      </c>
      <c r="F2741">
        <v>0</v>
      </c>
      <c r="G2741">
        <v>0</v>
      </c>
      <c r="H2741">
        <v>357</v>
      </c>
      <c r="I2741">
        <v>6</v>
      </c>
      <c r="J2741" t="s">
        <v>1007</v>
      </c>
      <c r="L2741" t="e">
        <f t="shared" si="51"/>
        <v>#N/A</v>
      </c>
    </row>
    <row r="2742" spans="1:12">
      <c r="A2742">
        <v>943</v>
      </c>
      <c r="B2742" t="s">
        <v>408</v>
      </c>
      <c r="C2742">
        <v>2</v>
      </c>
      <c r="D2742">
        <v>5</v>
      </c>
      <c r="E2742">
        <v>2</v>
      </c>
      <c r="F2742">
        <v>0</v>
      </c>
      <c r="G2742">
        <v>0</v>
      </c>
      <c r="H2742">
        <v>399</v>
      </c>
      <c r="I2742">
        <v>2</v>
      </c>
      <c r="J2742" t="s">
        <v>995</v>
      </c>
      <c r="L2742" t="e">
        <f t="shared" si="51"/>
        <v>#N/A</v>
      </c>
    </row>
    <row r="2743" spans="1:12">
      <c r="A2743">
        <v>2603</v>
      </c>
      <c r="B2743" t="s">
        <v>408</v>
      </c>
      <c r="C2743">
        <v>2</v>
      </c>
      <c r="D2743">
        <v>10</v>
      </c>
      <c r="E2743">
        <v>7</v>
      </c>
      <c r="F2743">
        <v>0</v>
      </c>
      <c r="G2743">
        <v>0</v>
      </c>
      <c r="H2743">
        <v>263</v>
      </c>
      <c r="I2743">
        <v>4</v>
      </c>
      <c r="J2743" t="s">
        <v>985</v>
      </c>
      <c r="L2743" t="e">
        <f t="shared" si="51"/>
        <v>#N/A</v>
      </c>
    </row>
    <row r="2744" spans="1:12">
      <c r="A2744">
        <v>3101</v>
      </c>
      <c r="B2744" t="s">
        <v>408</v>
      </c>
      <c r="C2744">
        <v>1</v>
      </c>
      <c r="D2744">
        <v>28</v>
      </c>
      <c r="E2744">
        <v>7</v>
      </c>
      <c r="F2744">
        <v>0</v>
      </c>
      <c r="G2744">
        <v>0</v>
      </c>
      <c r="H2744">
        <v>263</v>
      </c>
      <c r="I2744">
        <v>5</v>
      </c>
      <c r="J2744" t="s">
        <v>985</v>
      </c>
      <c r="L2744" t="e">
        <f t="shared" si="51"/>
        <v>#N/A</v>
      </c>
    </row>
    <row r="2745" spans="1:12">
      <c r="A2745">
        <v>4026</v>
      </c>
      <c r="B2745" t="s">
        <v>408</v>
      </c>
      <c r="C2745">
        <v>1</v>
      </c>
      <c r="D2745">
        <v>1</v>
      </c>
      <c r="E2745">
        <v>6</v>
      </c>
      <c r="F2745">
        <v>0</v>
      </c>
      <c r="G2745">
        <v>0</v>
      </c>
      <c r="H2745">
        <v>271</v>
      </c>
      <c r="I2745">
        <v>4</v>
      </c>
      <c r="J2745" t="s">
        <v>843</v>
      </c>
      <c r="L2745" t="e">
        <f t="shared" si="51"/>
        <v>#N/A</v>
      </c>
    </row>
    <row r="2746" spans="1:12">
      <c r="A2746">
        <v>4524</v>
      </c>
      <c r="B2746" t="s">
        <v>408</v>
      </c>
      <c r="C2746">
        <v>2</v>
      </c>
      <c r="D2746">
        <v>12</v>
      </c>
      <c r="E2746">
        <v>2</v>
      </c>
      <c r="F2746">
        <v>0</v>
      </c>
      <c r="G2746">
        <v>0</v>
      </c>
      <c r="H2746">
        <v>112</v>
      </c>
      <c r="I2746">
        <v>1</v>
      </c>
      <c r="J2746" t="s">
        <v>817</v>
      </c>
      <c r="L2746" t="e">
        <f t="shared" si="51"/>
        <v>#N/A</v>
      </c>
    </row>
    <row r="2747" spans="1:12">
      <c r="A2747">
        <v>3599</v>
      </c>
      <c r="B2747" t="s">
        <v>408</v>
      </c>
      <c r="C2747">
        <v>1</v>
      </c>
      <c r="D2747">
        <v>4</v>
      </c>
      <c r="E2747">
        <v>1</v>
      </c>
      <c r="F2747">
        <v>0</v>
      </c>
      <c r="G2747">
        <v>0</v>
      </c>
      <c r="H2747">
        <v>145</v>
      </c>
      <c r="I2747">
        <v>2</v>
      </c>
      <c r="J2747" t="s">
        <v>859</v>
      </c>
      <c r="L2747" t="e">
        <f t="shared" si="51"/>
        <v>#N/A</v>
      </c>
    </row>
    <row r="2748" spans="1:12">
      <c r="A2748">
        <v>433</v>
      </c>
      <c r="B2748" t="s">
        <v>408</v>
      </c>
      <c r="C2748">
        <v>2</v>
      </c>
      <c r="D2748">
        <v>9</v>
      </c>
      <c r="E2748">
        <v>2</v>
      </c>
      <c r="F2748">
        <v>0</v>
      </c>
      <c r="G2748">
        <v>0</v>
      </c>
      <c r="H2748">
        <v>401</v>
      </c>
      <c r="I2748">
        <v>1</v>
      </c>
      <c r="J2748" t="s">
        <v>434</v>
      </c>
      <c r="L2748" t="e">
        <f t="shared" si="51"/>
        <v>#N/A</v>
      </c>
    </row>
    <row r="2749" spans="1:12">
      <c r="A2749">
        <v>445</v>
      </c>
      <c r="B2749" t="s">
        <v>408</v>
      </c>
      <c r="C2749">
        <v>1</v>
      </c>
      <c r="D2749">
        <v>3</v>
      </c>
      <c r="E2749">
        <v>1</v>
      </c>
      <c r="F2749">
        <v>0</v>
      </c>
      <c r="G2749">
        <v>0</v>
      </c>
      <c r="H2749">
        <v>440</v>
      </c>
      <c r="I2749">
        <v>2</v>
      </c>
      <c r="J2749" t="s">
        <v>812</v>
      </c>
      <c r="L2749">
        <f t="shared" si="51"/>
        <v>22</v>
      </c>
    </row>
    <row r="2750" spans="1:12">
      <c r="A2750">
        <v>6433</v>
      </c>
      <c r="B2750" t="s">
        <v>473</v>
      </c>
      <c r="C2750">
        <v>2</v>
      </c>
      <c r="D2750">
        <v>3</v>
      </c>
      <c r="E2750">
        <v>2</v>
      </c>
      <c r="F2750">
        <v>0</v>
      </c>
      <c r="G2750">
        <v>0</v>
      </c>
      <c r="H2750">
        <v>440</v>
      </c>
      <c r="I2750">
        <v>1</v>
      </c>
      <c r="J2750" t="s">
        <v>812</v>
      </c>
      <c r="L2750">
        <f t="shared" si="51"/>
        <v>22</v>
      </c>
    </row>
    <row r="2751" spans="1:12">
      <c r="A2751">
        <v>1192</v>
      </c>
      <c r="B2751" t="s">
        <v>408</v>
      </c>
      <c r="C2751">
        <v>1</v>
      </c>
      <c r="D2751">
        <v>12</v>
      </c>
      <c r="E2751">
        <v>1</v>
      </c>
      <c r="F2751">
        <v>0</v>
      </c>
      <c r="G2751">
        <v>0</v>
      </c>
      <c r="H2751">
        <v>319</v>
      </c>
      <c r="I2751">
        <v>1</v>
      </c>
      <c r="J2751" t="s">
        <v>469</v>
      </c>
      <c r="L2751" t="e">
        <f t="shared" si="51"/>
        <v>#N/A</v>
      </c>
    </row>
    <row r="2752" spans="1:12">
      <c r="A2752">
        <v>5520</v>
      </c>
      <c r="B2752" t="s">
        <v>408</v>
      </c>
      <c r="C2752">
        <v>2</v>
      </c>
      <c r="D2752">
        <v>7</v>
      </c>
      <c r="E2752">
        <v>2</v>
      </c>
      <c r="F2752">
        <v>0</v>
      </c>
      <c r="G2752">
        <v>0</v>
      </c>
      <c r="H2752">
        <v>371</v>
      </c>
      <c r="I2752">
        <v>2</v>
      </c>
      <c r="J2752" t="s">
        <v>834</v>
      </c>
      <c r="L2752" t="e">
        <f t="shared" si="51"/>
        <v>#N/A</v>
      </c>
    </row>
    <row r="2753" spans="1:12">
      <c r="A2753">
        <v>2211</v>
      </c>
      <c r="B2753" t="s">
        <v>408</v>
      </c>
      <c r="C2753">
        <v>1</v>
      </c>
      <c r="D2753">
        <v>40</v>
      </c>
      <c r="E2753">
        <v>9</v>
      </c>
      <c r="F2753">
        <v>0</v>
      </c>
      <c r="G2753">
        <v>0</v>
      </c>
      <c r="H2753">
        <v>507</v>
      </c>
      <c r="I2753">
        <v>6</v>
      </c>
      <c r="J2753" t="s">
        <v>282</v>
      </c>
      <c r="L2753">
        <f t="shared" si="51"/>
        <v>37</v>
      </c>
    </row>
    <row r="2754" spans="1:12">
      <c r="A2754">
        <v>551</v>
      </c>
      <c r="B2754" t="s">
        <v>408</v>
      </c>
      <c r="C2754">
        <v>1</v>
      </c>
      <c r="D2754">
        <v>9</v>
      </c>
      <c r="E2754">
        <v>7</v>
      </c>
      <c r="F2754">
        <v>0</v>
      </c>
      <c r="G2754">
        <v>0</v>
      </c>
      <c r="H2754">
        <v>601</v>
      </c>
      <c r="I2754">
        <v>4</v>
      </c>
      <c r="J2754" t="s">
        <v>665</v>
      </c>
      <c r="L2754" t="e">
        <f t="shared" si="51"/>
        <v>#N/A</v>
      </c>
    </row>
    <row r="2755" spans="1:12">
      <c r="A2755">
        <v>588</v>
      </c>
      <c r="B2755" t="s">
        <v>408</v>
      </c>
      <c r="C2755">
        <v>1</v>
      </c>
      <c r="D2755">
        <v>9</v>
      </c>
      <c r="E2755">
        <v>12</v>
      </c>
      <c r="F2755">
        <v>0</v>
      </c>
      <c r="G2755">
        <v>0</v>
      </c>
      <c r="H2755">
        <v>549</v>
      </c>
      <c r="I2755">
        <v>4</v>
      </c>
      <c r="J2755" t="s">
        <v>639</v>
      </c>
      <c r="L2755">
        <f t="shared" si="51"/>
        <v>34</v>
      </c>
    </row>
    <row r="2756" spans="1:12">
      <c r="A2756">
        <v>5414</v>
      </c>
      <c r="B2756" t="s">
        <v>408</v>
      </c>
      <c r="C2756">
        <v>1</v>
      </c>
      <c r="D2756">
        <v>5</v>
      </c>
      <c r="E2756">
        <v>1</v>
      </c>
      <c r="F2756">
        <v>0</v>
      </c>
      <c r="G2756">
        <v>0</v>
      </c>
      <c r="H2756">
        <v>633</v>
      </c>
      <c r="I2756">
        <v>2</v>
      </c>
      <c r="J2756" t="s">
        <v>813</v>
      </c>
      <c r="L2756" t="e">
        <f t="shared" ref="L2756:L2819" si="52">VLOOKUP($J2756,$AA$3:$AB$127,2,FALSE)</f>
        <v>#N/A</v>
      </c>
    </row>
    <row r="2757" spans="1:12">
      <c r="A2757">
        <v>3742</v>
      </c>
      <c r="B2757" t="s">
        <v>408</v>
      </c>
      <c r="C2757">
        <v>5</v>
      </c>
      <c r="D2757">
        <v>3</v>
      </c>
      <c r="E2757">
        <v>0</v>
      </c>
      <c r="F2757">
        <v>0</v>
      </c>
      <c r="G2757">
        <v>0</v>
      </c>
      <c r="H2757">
        <v>134</v>
      </c>
      <c r="I2757">
        <v>4</v>
      </c>
      <c r="J2757" t="s">
        <v>729</v>
      </c>
      <c r="L2757" t="e">
        <f t="shared" si="52"/>
        <v>#N/A</v>
      </c>
    </row>
    <row r="2758" spans="1:12">
      <c r="A2758">
        <v>90</v>
      </c>
      <c r="B2758" t="s">
        <v>408</v>
      </c>
      <c r="C2758">
        <v>3</v>
      </c>
      <c r="D2758">
        <v>3</v>
      </c>
      <c r="E2758">
        <v>3</v>
      </c>
      <c r="F2758">
        <v>0</v>
      </c>
      <c r="G2758">
        <v>0</v>
      </c>
      <c r="H2758">
        <v>443</v>
      </c>
      <c r="I2758">
        <v>2</v>
      </c>
      <c r="J2758" t="s">
        <v>831</v>
      </c>
      <c r="L2758" t="e">
        <f t="shared" si="52"/>
        <v>#N/A</v>
      </c>
    </row>
    <row r="2759" spans="1:12">
      <c r="A2759">
        <v>1535</v>
      </c>
      <c r="B2759" t="s">
        <v>408</v>
      </c>
      <c r="C2759">
        <v>1</v>
      </c>
      <c r="D2759">
        <v>6</v>
      </c>
      <c r="E2759">
        <v>1</v>
      </c>
      <c r="F2759">
        <v>0</v>
      </c>
      <c r="G2759">
        <v>0</v>
      </c>
      <c r="H2759">
        <v>403</v>
      </c>
      <c r="I2759">
        <v>1</v>
      </c>
      <c r="J2759" t="s">
        <v>956</v>
      </c>
      <c r="L2759" t="e">
        <f t="shared" si="52"/>
        <v>#N/A</v>
      </c>
    </row>
    <row r="2760" spans="1:12">
      <c r="A2760">
        <v>1584</v>
      </c>
      <c r="B2760" t="s">
        <v>408</v>
      </c>
      <c r="C2760">
        <v>2</v>
      </c>
      <c r="D2760">
        <v>9</v>
      </c>
      <c r="E2760">
        <v>2</v>
      </c>
      <c r="F2760">
        <v>0</v>
      </c>
      <c r="G2760">
        <v>0</v>
      </c>
      <c r="H2760">
        <v>438</v>
      </c>
      <c r="I2760">
        <v>1</v>
      </c>
      <c r="J2760" t="s">
        <v>703</v>
      </c>
      <c r="L2760">
        <f t="shared" si="52"/>
        <v>21</v>
      </c>
    </row>
    <row r="2761" spans="1:12">
      <c r="A2761">
        <v>6041</v>
      </c>
      <c r="B2761" t="s">
        <v>408</v>
      </c>
      <c r="C2761">
        <v>2</v>
      </c>
      <c r="D2761">
        <v>22</v>
      </c>
      <c r="E2761">
        <v>2</v>
      </c>
      <c r="F2761">
        <v>0</v>
      </c>
      <c r="G2761">
        <v>0</v>
      </c>
      <c r="H2761">
        <v>231</v>
      </c>
      <c r="I2761">
        <v>2</v>
      </c>
      <c r="J2761" t="s">
        <v>686</v>
      </c>
      <c r="L2761" t="e">
        <f t="shared" si="52"/>
        <v>#N/A</v>
      </c>
    </row>
    <row r="2762" spans="1:12">
      <c r="A2762">
        <v>4418</v>
      </c>
      <c r="B2762" t="s">
        <v>408</v>
      </c>
      <c r="C2762">
        <v>1</v>
      </c>
      <c r="D2762">
        <v>13</v>
      </c>
      <c r="E2762">
        <v>1</v>
      </c>
      <c r="F2762">
        <v>0</v>
      </c>
      <c r="G2762">
        <v>0</v>
      </c>
      <c r="H2762">
        <v>113</v>
      </c>
      <c r="I2762">
        <v>1</v>
      </c>
      <c r="J2762" t="s">
        <v>925</v>
      </c>
      <c r="L2762" t="e">
        <f t="shared" si="52"/>
        <v>#N/A</v>
      </c>
    </row>
    <row r="2763" spans="1:12">
      <c r="A2763">
        <v>4369</v>
      </c>
      <c r="B2763" t="s">
        <v>408</v>
      </c>
      <c r="C2763">
        <v>1</v>
      </c>
      <c r="D2763">
        <v>5</v>
      </c>
      <c r="E2763">
        <v>12</v>
      </c>
      <c r="F2763">
        <v>2</v>
      </c>
      <c r="G2763">
        <v>0</v>
      </c>
      <c r="H2763">
        <v>115</v>
      </c>
      <c r="I2763">
        <v>5</v>
      </c>
      <c r="J2763" t="s">
        <v>466</v>
      </c>
      <c r="L2763" t="e">
        <f t="shared" si="52"/>
        <v>#N/A</v>
      </c>
    </row>
    <row r="2764" spans="1:12">
      <c r="A2764">
        <v>4879</v>
      </c>
      <c r="B2764" t="s">
        <v>408</v>
      </c>
      <c r="C2764">
        <v>2</v>
      </c>
      <c r="D2764">
        <v>24</v>
      </c>
      <c r="E2764">
        <v>20</v>
      </c>
      <c r="F2764">
        <v>0</v>
      </c>
      <c r="G2764">
        <v>0</v>
      </c>
      <c r="H2764">
        <v>480</v>
      </c>
      <c r="I2764">
        <v>6</v>
      </c>
      <c r="J2764" t="s">
        <v>560</v>
      </c>
      <c r="L2764">
        <f t="shared" si="52"/>
        <v>22</v>
      </c>
    </row>
    <row r="2765" spans="1:12">
      <c r="A2765">
        <v>1713</v>
      </c>
      <c r="B2765" t="s">
        <v>408</v>
      </c>
      <c r="C2765">
        <v>1</v>
      </c>
      <c r="D2765">
        <v>3</v>
      </c>
      <c r="E2765">
        <v>1</v>
      </c>
      <c r="F2765">
        <v>0</v>
      </c>
      <c r="G2765">
        <v>0</v>
      </c>
      <c r="H2765">
        <v>390</v>
      </c>
      <c r="I2765">
        <v>2</v>
      </c>
      <c r="J2765" t="s">
        <v>858</v>
      </c>
      <c r="L2765" t="e">
        <f t="shared" si="52"/>
        <v>#N/A</v>
      </c>
    </row>
    <row r="2766" spans="1:12">
      <c r="A2766">
        <v>5912</v>
      </c>
      <c r="B2766" t="s">
        <v>408</v>
      </c>
      <c r="C2766">
        <v>1</v>
      </c>
      <c r="D2766">
        <v>5</v>
      </c>
      <c r="E2766">
        <v>1</v>
      </c>
      <c r="F2766">
        <v>0</v>
      </c>
      <c r="G2766">
        <v>0</v>
      </c>
      <c r="H2766">
        <v>227</v>
      </c>
      <c r="I2766">
        <v>2</v>
      </c>
      <c r="J2766" t="s">
        <v>1023</v>
      </c>
      <c r="L2766" t="e">
        <f t="shared" si="52"/>
        <v>#N/A</v>
      </c>
    </row>
    <row r="2767" spans="1:12">
      <c r="A2767">
        <v>5365</v>
      </c>
      <c r="B2767" t="s">
        <v>408</v>
      </c>
      <c r="C2767">
        <v>2</v>
      </c>
      <c r="D2767">
        <v>33</v>
      </c>
      <c r="E2767">
        <v>2</v>
      </c>
      <c r="F2767">
        <v>0</v>
      </c>
      <c r="G2767">
        <v>0</v>
      </c>
      <c r="H2767">
        <v>626</v>
      </c>
      <c r="I2767">
        <v>2</v>
      </c>
      <c r="J2767" t="s">
        <v>816</v>
      </c>
      <c r="L2767" t="e">
        <f t="shared" si="52"/>
        <v>#N/A</v>
      </c>
    </row>
    <row r="2768" spans="1:12">
      <c r="A2768">
        <v>41</v>
      </c>
      <c r="B2768" t="s">
        <v>390</v>
      </c>
      <c r="C2768">
        <v>1</v>
      </c>
      <c r="D2768">
        <v>29</v>
      </c>
      <c r="E2768">
        <v>1</v>
      </c>
      <c r="F2768">
        <v>0</v>
      </c>
      <c r="G2768">
        <v>0</v>
      </c>
      <c r="H2768">
        <v>429</v>
      </c>
      <c r="I2768">
        <v>2</v>
      </c>
      <c r="J2768" t="s">
        <v>739</v>
      </c>
      <c r="L2768" t="e">
        <f t="shared" si="52"/>
        <v>#N/A</v>
      </c>
    </row>
    <row r="2769" spans="1:12">
      <c r="A2769">
        <v>539</v>
      </c>
      <c r="B2769" t="s">
        <v>408</v>
      </c>
      <c r="C2769">
        <v>2</v>
      </c>
      <c r="D2769">
        <v>28</v>
      </c>
      <c r="E2769">
        <v>2</v>
      </c>
      <c r="F2769">
        <v>0</v>
      </c>
      <c r="G2769">
        <v>0</v>
      </c>
      <c r="H2769">
        <v>429</v>
      </c>
      <c r="I2769">
        <v>1</v>
      </c>
      <c r="J2769" t="s">
        <v>739</v>
      </c>
      <c r="L2769" t="e">
        <f t="shared" si="52"/>
        <v>#N/A</v>
      </c>
    </row>
    <row r="2770" spans="1:12">
      <c r="A2770">
        <v>1037</v>
      </c>
      <c r="B2770" t="s">
        <v>408</v>
      </c>
      <c r="C2770">
        <v>2</v>
      </c>
      <c r="D2770">
        <v>7</v>
      </c>
      <c r="E2770">
        <v>2</v>
      </c>
      <c r="F2770">
        <v>0</v>
      </c>
      <c r="G2770">
        <v>0</v>
      </c>
      <c r="H2770">
        <v>303</v>
      </c>
      <c r="I2770">
        <v>1</v>
      </c>
      <c r="J2770" t="s">
        <v>864</v>
      </c>
      <c r="L2770" t="e">
        <f t="shared" si="52"/>
        <v>#N/A</v>
      </c>
    </row>
    <row r="2771" spans="1:12">
      <c r="A2771">
        <v>2746</v>
      </c>
      <c r="B2771" t="s">
        <v>408</v>
      </c>
      <c r="C2771">
        <v>2</v>
      </c>
      <c r="D2771">
        <v>6</v>
      </c>
      <c r="E2771">
        <v>2</v>
      </c>
      <c r="F2771">
        <v>0</v>
      </c>
      <c r="G2771">
        <v>0</v>
      </c>
      <c r="H2771">
        <v>398</v>
      </c>
      <c r="I2771">
        <v>2</v>
      </c>
      <c r="J2771" t="s">
        <v>950</v>
      </c>
      <c r="L2771" t="e">
        <f t="shared" si="52"/>
        <v>#N/A</v>
      </c>
    </row>
    <row r="2772" spans="1:12">
      <c r="A2772">
        <v>3207</v>
      </c>
      <c r="B2772" t="s">
        <v>408</v>
      </c>
      <c r="C2772">
        <v>2</v>
      </c>
      <c r="D2772">
        <v>85</v>
      </c>
      <c r="E2772">
        <v>50</v>
      </c>
      <c r="F2772">
        <v>0</v>
      </c>
      <c r="G2772">
        <v>0</v>
      </c>
      <c r="H2772">
        <v>374</v>
      </c>
      <c r="I2772">
        <v>9</v>
      </c>
      <c r="J2772" t="s">
        <v>440</v>
      </c>
      <c r="L2772">
        <f t="shared" si="52"/>
        <v>16</v>
      </c>
    </row>
    <row r="2773" spans="1:12">
      <c r="A2773">
        <v>4867</v>
      </c>
      <c r="B2773" t="s">
        <v>408</v>
      </c>
      <c r="C2773">
        <v>1</v>
      </c>
      <c r="D2773">
        <v>6</v>
      </c>
      <c r="E2773">
        <v>8</v>
      </c>
      <c r="F2773">
        <v>0</v>
      </c>
      <c r="G2773">
        <v>0</v>
      </c>
      <c r="H2773">
        <v>446</v>
      </c>
      <c r="I2773">
        <v>6</v>
      </c>
      <c r="J2773" t="s">
        <v>470</v>
      </c>
      <c r="L2773">
        <f t="shared" si="52"/>
        <v>22</v>
      </c>
    </row>
    <row r="2774" spans="1:12">
      <c r="A2774">
        <v>1086</v>
      </c>
      <c r="B2774" t="s">
        <v>408</v>
      </c>
      <c r="C2774">
        <v>1</v>
      </c>
      <c r="D2774">
        <v>46</v>
      </c>
      <c r="E2774">
        <v>1</v>
      </c>
      <c r="F2774">
        <v>0</v>
      </c>
      <c r="G2774">
        <v>0</v>
      </c>
      <c r="H2774">
        <v>318</v>
      </c>
      <c r="I2774">
        <v>2</v>
      </c>
      <c r="J2774" t="s">
        <v>856</v>
      </c>
      <c r="L2774" t="e">
        <f t="shared" si="52"/>
        <v>#N/A</v>
      </c>
    </row>
    <row r="2775" spans="1:12">
      <c r="A2775">
        <v>2709</v>
      </c>
      <c r="B2775" t="s">
        <v>408</v>
      </c>
      <c r="C2775">
        <v>1</v>
      </c>
      <c r="D2775">
        <v>5</v>
      </c>
      <c r="E2775">
        <v>7</v>
      </c>
      <c r="F2775">
        <v>0</v>
      </c>
      <c r="G2775">
        <v>0</v>
      </c>
      <c r="H2775">
        <v>327</v>
      </c>
      <c r="I2775">
        <v>4</v>
      </c>
      <c r="J2775" t="s">
        <v>688</v>
      </c>
      <c r="L2775">
        <f t="shared" si="52"/>
        <v>53</v>
      </c>
    </row>
    <row r="2776" spans="1:12">
      <c r="A2776">
        <v>3244</v>
      </c>
      <c r="B2776" t="s">
        <v>408</v>
      </c>
      <c r="C2776">
        <v>1</v>
      </c>
      <c r="D2776">
        <v>62</v>
      </c>
      <c r="E2776">
        <v>22</v>
      </c>
      <c r="F2776">
        <v>0</v>
      </c>
      <c r="G2776">
        <v>0</v>
      </c>
      <c r="H2776">
        <v>374</v>
      </c>
      <c r="I2776">
        <v>6</v>
      </c>
      <c r="J2776" t="s">
        <v>440</v>
      </c>
      <c r="L2776">
        <f t="shared" si="52"/>
        <v>16</v>
      </c>
    </row>
    <row r="2777" spans="1:12">
      <c r="A2777">
        <v>2317</v>
      </c>
      <c r="B2777" t="s">
        <v>408</v>
      </c>
      <c r="C2777">
        <v>1</v>
      </c>
      <c r="D2777">
        <v>1</v>
      </c>
      <c r="E2777">
        <v>1</v>
      </c>
      <c r="F2777">
        <v>0</v>
      </c>
      <c r="G2777">
        <v>0</v>
      </c>
      <c r="H2777">
        <v>534</v>
      </c>
      <c r="I2777">
        <v>1</v>
      </c>
      <c r="J2777" t="s">
        <v>662</v>
      </c>
      <c r="L2777">
        <f t="shared" si="52"/>
        <v>52</v>
      </c>
    </row>
    <row r="2778" spans="1:12">
      <c r="A2778">
        <v>2305</v>
      </c>
      <c r="B2778" t="s">
        <v>408</v>
      </c>
      <c r="C2778">
        <v>1</v>
      </c>
      <c r="D2778">
        <v>11</v>
      </c>
      <c r="E2778">
        <v>8</v>
      </c>
      <c r="F2778">
        <v>0</v>
      </c>
      <c r="G2778">
        <v>0</v>
      </c>
      <c r="H2778">
        <v>524</v>
      </c>
      <c r="I2778">
        <v>6</v>
      </c>
      <c r="J2778" t="s">
        <v>666</v>
      </c>
      <c r="L2778">
        <f t="shared" si="52"/>
        <v>41</v>
      </c>
    </row>
    <row r="2779" spans="1:12">
      <c r="A2779">
        <v>5059</v>
      </c>
      <c r="B2779" t="s">
        <v>408</v>
      </c>
      <c r="C2779">
        <v>2</v>
      </c>
      <c r="D2779">
        <v>18</v>
      </c>
      <c r="E2779">
        <v>2</v>
      </c>
      <c r="F2779">
        <v>0</v>
      </c>
      <c r="G2779">
        <v>0</v>
      </c>
      <c r="H2779">
        <v>609</v>
      </c>
      <c r="I2779">
        <v>2</v>
      </c>
      <c r="J2779" t="s">
        <v>1018</v>
      </c>
      <c r="L2779" t="e">
        <f t="shared" si="52"/>
        <v>#N/A</v>
      </c>
    </row>
    <row r="2780" spans="1:12">
      <c r="A2780">
        <v>1321</v>
      </c>
      <c r="B2780" t="s">
        <v>408</v>
      </c>
      <c r="C2780">
        <v>1</v>
      </c>
      <c r="D2780">
        <v>1</v>
      </c>
      <c r="E2780">
        <v>14</v>
      </c>
      <c r="F2780">
        <v>0</v>
      </c>
      <c r="G2780">
        <v>0</v>
      </c>
      <c r="H2780">
        <v>506</v>
      </c>
      <c r="I2780">
        <v>8</v>
      </c>
      <c r="J2780" t="s">
        <v>895</v>
      </c>
      <c r="L2780" t="e">
        <f t="shared" si="52"/>
        <v>#N/A</v>
      </c>
    </row>
    <row r="2781" spans="1:12">
      <c r="A2781">
        <v>3387</v>
      </c>
      <c r="B2781" t="s">
        <v>408</v>
      </c>
      <c r="C2781">
        <v>1</v>
      </c>
      <c r="D2781">
        <v>6</v>
      </c>
      <c r="E2781">
        <v>28</v>
      </c>
      <c r="F2781">
        <v>0</v>
      </c>
      <c r="G2781">
        <v>0</v>
      </c>
      <c r="H2781">
        <v>316</v>
      </c>
      <c r="I2781">
        <v>6</v>
      </c>
      <c r="J2781" t="s">
        <v>467</v>
      </c>
      <c r="L2781">
        <f t="shared" si="52"/>
        <v>51</v>
      </c>
    </row>
    <row r="2782" spans="1:12">
      <c r="A2782">
        <v>5308</v>
      </c>
      <c r="B2782" t="s">
        <v>408</v>
      </c>
      <c r="C2782">
        <v>2</v>
      </c>
      <c r="D2782">
        <v>25</v>
      </c>
      <c r="E2782">
        <v>2</v>
      </c>
      <c r="F2782">
        <v>0</v>
      </c>
      <c r="G2782">
        <v>0</v>
      </c>
      <c r="H2782">
        <v>620</v>
      </c>
      <c r="I2782">
        <v>2</v>
      </c>
      <c r="J2782" t="s">
        <v>827</v>
      </c>
      <c r="L2782">
        <f t="shared" si="52"/>
        <v>56</v>
      </c>
    </row>
    <row r="2783" spans="1:12">
      <c r="A2783">
        <v>731</v>
      </c>
      <c r="B2783" t="s">
        <v>408</v>
      </c>
      <c r="C2783">
        <v>1</v>
      </c>
      <c r="D2783">
        <v>16</v>
      </c>
      <c r="E2783">
        <v>4</v>
      </c>
      <c r="F2783">
        <v>0</v>
      </c>
      <c r="G2783">
        <v>0</v>
      </c>
      <c r="H2783">
        <v>442</v>
      </c>
      <c r="I2783">
        <v>2</v>
      </c>
      <c r="J2783" t="s">
        <v>579</v>
      </c>
      <c r="L2783">
        <f t="shared" si="52"/>
        <v>21</v>
      </c>
    </row>
    <row r="2784" spans="1:12">
      <c r="A2784">
        <v>5898</v>
      </c>
      <c r="B2784" t="s">
        <v>412</v>
      </c>
      <c r="C2784">
        <v>1</v>
      </c>
      <c r="D2784">
        <v>15</v>
      </c>
      <c r="E2784">
        <v>1</v>
      </c>
      <c r="F2784">
        <v>0</v>
      </c>
      <c r="G2784">
        <v>0</v>
      </c>
      <c r="H2784">
        <v>127</v>
      </c>
      <c r="I2784">
        <v>2</v>
      </c>
      <c r="J2784" t="s">
        <v>752</v>
      </c>
      <c r="L2784">
        <f t="shared" si="52"/>
        <v>11</v>
      </c>
    </row>
    <row r="2785" spans="1:12">
      <c r="A2785">
        <v>894</v>
      </c>
      <c r="B2785" t="s">
        <v>408</v>
      </c>
      <c r="C2785">
        <v>1</v>
      </c>
      <c r="D2785">
        <v>2</v>
      </c>
      <c r="E2785">
        <v>1</v>
      </c>
      <c r="F2785">
        <v>0</v>
      </c>
      <c r="G2785">
        <v>0</v>
      </c>
      <c r="H2785">
        <v>467</v>
      </c>
      <c r="I2785">
        <v>2</v>
      </c>
      <c r="J2785" t="s">
        <v>890</v>
      </c>
      <c r="L2785" t="e">
        <f t="shared" si="52"/>
        <v>#N/A</v>
      </c>
    </row>
    <row r="2786" spans="1:12">
      <c r="A2786">
        <v>1727</v>
      </c>
      <c r="B2786" t="s">
        <v>408</v>
      </c>
      <c r="C2786">
        <v>1</v>
      </c>
      <c r="D2786">
        <v>3</v>
      </c>
      <c r="E2786">
        <v>1</v>
      </c>
      <c r="F2786">
        <v>0</v>
      </c>
      <c r="G2786">
        <v>0</v>
      </c>
      <c r="H2786">
        <v>302</v>
      </c>
      <c r="I2786">
        <v>2</v>
      </c>
      <c r="J2786" t="s">
        <v>423</v>
      </c>
      <c r="L2786">
        <f t="shared" si="52"/>
        <v>32</v>
      </c>
    </row>
    <row r="2787" spans="1:12">
      <c r="A2787">
        <v>5649</v>
      </c>
      <c r="B2787" t="s">
        <v>408</v>
      </c>
      <c r="C2787">
        <v>1</v>
      </c>
      <c r="D2787">
        <v>10</v>
      </c>
      <c r="E2787">
        <v>1</v>
      </c>
      <c r="F2787">
        <v>0</v>
      </c>
      <c r="G2787">
        <v>0</v>
      </c>
      <c r="H2787">
        <v>295</v>
      </c>
      <c r="I2787">
        <v>2</v>
      </c>
      <c r="J2787" t="s">
        <v>889</v>
      </c>
      <c r="L2787" t="e">
        <f t="shared" si="52"/>
        <v>#N/A</v>
      </c>
    </row>
    <row r="2788" spans="1:12">
      <c r="A2788">
        <v>4226</v>
      </c>
      <c r="B2788" t="s">
        <v>408</v>
      </c>
      <c r="C2788">
        <v>2</v>
      </c>
      <c r="D2788">
        <v>9</v>
      </c>
      <c r="E2788">
        <v>2</v>
      </c>
      <c r="F2788">
        <v>0</v>
      </c>
      <c r="G2788">
        <v>0</v>
      </c>
      <c r="H2788">
        <v>107</v>
      </c>
      <c r="I2788">
        <v>1</v>
      </c>
      <c r="J2788" t="s">
        <v>556</v>
      </c>
      <c r="L2788">
        <f t="shared" si="52"/>
        <v>11</v>
      </c>
    </row>
    <row r="2789" spans="1:12">
      <c r="A2789">
        <v>1570</v>
      </c>
      <c r="B2789" t="s">
        <v>408</v>
      </c>
      <c r="C2789">
        <v>1</v>
      </c>
      <c r="D2789">
        <v>4</v>
      </c>
      <c r="E2789">
        <v>1</v>
      </c>
      <c r="F2789">
        <v>0</v>
      </c>
      <c r="G2789">
        <v>0</v>
      </c>
      <c r="H2789">
        <v>402</v>
      </c>
      <c r="I2789">
        <v>2</v>
      </c>
      <c r="J2789" t="s">
        <v>541</v>
      </c>
      <c r="L2789">
        <f t="shared" si="52"/>
        <v>21</v>
      </c>
    </row>
    <row r="2790" spans="1:12">
      <c r="A2790">
        <v>645</v>
      </c>
      <c r="B2790" t="s">
        <v>408</v>
      </c>
      <c r="C2790">
        <v>1</v>
      </c>
      <c r="D2790">
        <v>33</v>
      </c>
      <c r="E2790">
        <v>2</v>
      </c>
      <c r="F2790">
        <v>0</v>
      </c>
      <c r="G2790">
        <v>0</v>
      </c>
      <c r="H2790">
        <v>438</v>
      </c>
      <c r="I2790">
        <v>1</v>
      </c>
      <c r="J2790" t="s">
        <v>703</v>
      </c>
      <c r="L2790">
        <f t="shared" si="52"/>
        <v>21</v>
      </c>
    </row>
    <row r="2791" spans="1:12">
      <c r="A2791">
        <v>2566</v>
      </c>
      <c r="B2791" t="s">
        <v>408</v>
      </c>
      <c r="C2791">
        <v>1</v>
      </c>
      <c r="D2791">
        <v>1</v>
      </c>
      <c r="E2791">
        <v>1</v>
      </c>
      <c r="F2791">
        <v>0</v>
      </c>
      <c r="G2791">
        <v>0</v>
      </c>
      <c r="H2791">
        <v>354</v>
      </c>
      <c r="I2791">
        <v>2</v>
      </c>
      <c r="J2791" t="s">
        <v>893</v>
      </c>
      <c r="L2791" t="e">
        <f t="shared" si="52"/>
        <v>#N/A</v>
      </c>
    </row>
    <row r="2792" spans="1:12">
      <c r="A2792">
        <v>5222</v>
      </c>
      <c r="B2792" t="s">
        <v>408</v>
      </c>
      <c r="C2792">
        <v>2</v>
      </c>
      <c r="D2792">
        <v>25</v>
      </c>
      <c r="E2792">
        <v>2</v>
      </c>
      <c r="F2792">
        <v>0</v>
      </c>
      <c r="G2792">
        <v>0</v>
      </c>
      <c r="H2792">
        <v>622</v>
      </c>
      <c r="I2792">
        <v>2</v>
      </c>
      <c r="J2792" t="s">
        <v>907</v>
      </c>
      <c r="L2792" t="e">
        <f t="shared" si="52"/>
        <v>#N/A</v>
      </c>
    </row>
    <row r="2793" spans="1:12">
      <c r="A2793">
        <v>6055</v>
      </c>
      <c r="B2793" t="s">
        <v>408</v>
      </c>
      <c r="C2793">
        <v>2</v>
      </c>
      <c r="D2793">
        <v>5</v>
      </c>
      <c r="E2793">
        <v>2</v>
      </c>
      <c r="F2793">
        <v>0</v>
      </c>
      <c r="G2793">
        <v>0</v>
      </c>
      <c r="H2793">
        <v>231</v>
      </c>
      <c r="I2793">
        <v>2</v>
      </c>
      <c r="J2793" t="s">
        <v>686</v>
      </c>
      <c r="L2793" t="e">
        <f t="shared" si="52"/>
        <v>#N/A</v>
      </c>
    </row>
    <row r="2794" spans="1:12">
      <c r="A2794">
        <v>980</v>
      </c>
      <c r="B2794" t="s">
        <v>408</v>
      </c>
      <c r="C2794">
        <v>3</v>
      </c>
      <c r="D2794">
        <v>2</v>
      </c>
      <c r="E2794">
        <v>3</v>
      </c>
      <c r="F2794">
        <v>0</v>
      </c>
      <c r="G2794">
        <v>0</v>
      </c>
      <c r="H2794">
        <v>711</v>
      </c>
      <c r="I2794">
        <v>2</v>
      </c>
      <c r="J2794" t="s">
        <v>777</v>
      </c>
      <c r="L2794" t="e">
        <f t="shared" si="52"/>
        <v>#N/A</v>
      </c>
    </row>
    <row r="2795" spans="1:12">
      <c r="A2795">
        <v>6304</v>
      </c>
      <c r="B2795" t="s">
        <v>412</v>
      </c>
      <c r="C2795">
        <v>1</v>
      </c>
      <c r="D2795">
        <v>46</v>
      </c>
      <c r="E2795">
        <v>1</v>
      </c>
      <c r="F2795">
        <v>0</v>
      </c>
      <c r="G2795">
        <v>0</v>
      </c>
      <c r="H2795">
        <v>330</v>
      </c>
      <c r="I2795">
        <v>1</v>
      </c>
      <c r="J2795" t="s">
        <v>830</v>
      </c>
      <c r="L2795">
        <f t="shared" si="52"/>
        <v>32</v>
      </c>
    </row>
    <row r="2796" spans="1:12">
      <c r="A2796">
        <v>3977</v>
      </c>
      <c r="B2796" t="s">
        <v>408</v>
      </c>
      <c r="C2796">
        <v>2</v>
      </c>
      <c r="D2796">
        <v>6</v>
      </c>
      <c r="E2796">
        <v>2</v>
      </c>
      <c r="F2796">
        <v>0</v>
      </c>
      <c r="G2796">
        <v>0</v>
      </c>
      <c r="H2796">
        <v>260</v>
      </c>
      <c r="I2796">
        <v>2</v>
      </c>
      <c r="J2796" t="s">
        <v>1027</v>
      </c>
      <c r="L2796" t="e">
        <f t="shared" si="52"/>
        <v>#N/A</v>
      </c>
    </row>
    <row r="2797" spans="1:12">
      <c r="A2797">
        <v>3648</v>
      </c>
      <c r="B2797" t="s">
        <v>408</v>
      </c>
      <c r="C2797">
        <v>1</v>
      </c>
      <c r="D2797">
        <v>9</v>
      </c>
      <c r="E2797">
        <v>9</v>
      </c>
      <c r="F2797">
        <v>0</v>
      </c>
      <c r="G2797">
        <v>0</v>
      </c>
      <c r="H2797">
        <v>388</v>
      </c>
      <c r="I2797">
        <v>4</v>
      </c>
      <c r="J2797" t="s">
        <v>958</v>
      </c>
      <c r="L2797" t="e">
        <f t="shared" si="52"/>
        <v>#N/A</v>
      </c>
    </row>
    <row r="2798" spans="1:12">
      <c r="A2798">
        <v>4973</v>
      </c>
      <c r="B2798" t="s">
        <v>408</v>
      </c>
      <c r="C2798">
        <v>1</v>
      </c>
      <c r="D2798">
        <v>3</v>
      </c>
      <c r="E2798">
        <v>17</v>
      </c>
      <c r="F2798">
        <v>0</v>
      </c>
      <c r="G2798">
        <v>0</v>
      </c>
      <c r="H2798">
        <v>573</v>
      </c>
      <c r="I2798">
        <v>8</v>
      </c>
      <c r="J2798" t="s">
        <v>649</v>
      </c>
      <c r="L2798" t="e">
        <f t="shared" si="52"/>
        <v>#N/A</v>
      </c>
    </row>
    <row r="2799" spans="1:12">
      <c r="A2799">
        <v>3399</v>
      </c>
      <c r="B2799" t="s">
        <v>408</v>
      </c>
      <c r="C2799">
        <v>1</v>
      </c>
      <c r="D2799">
        <v>25</v>
      </c>
      <c r="E2799">
        <v>20</v>
      </c>
      <c r="F2799">
        <v>0</v>
      </c>
      <c r="G2799">
        <v>0</v>
      </c>
      <c r="H2799">
        <v>316</v>
      </c>
      <c r="I2799">
        <v>5</v>
      </c>
      <c r="J2799" t="s">
        <v>467</v>
      </c>
      <c r="L2799">
        <f t="shared" si="52"/>
        <v>51</v>
      </c>
    </row>
    <row r="2800" spans="1:12">
      <c r="A2800">
        <v>2652</v>
      </c>
      <c r="B2800" t="s">
        <v>408</v>
      </c>
      <c r="C2800">
        <v>1</v>
      </c>
      <c r="D2800">
        <v>5</v>
      </c>
      <c r="E2800">
        <v>1</v>
      </c>
      <c r="F2800">
        <v>0</v>
      </c>
      <c r="G2800">
        <v>0</v>
      </c>
      <c r="H2800">
        <v>310</v>
      </c>
      <c r="I2800">
        <v>1</v>
      </c>
      <c r="J2800" t="s">
        <v>421</v>
      </c>
      <c r="L2800">
        <f t="shared" si="52"/>
        <v>16</v>
      </c>
    </row>
    <row r="2801" spans="1:12">
      <c r="A2801">
        <v>1976</v>
      </c>
      <c r="B2801" t="s">
        <v>408</v>
      </c>
      <c r="C2801">
        <v>1</v>
      </c>
      <c r="D2801">
        <v>6</v>
      </c>
      <c r="E2801">
        <v>1</v>
      </c>
      <c r="F2801">
        <v>0</v>
      </c>
      <c r="G2801">
        <v>0</v>
      </c>
      <c r="H2801">
        <v>589</v>
      </c>
      <c r="I2801">
        <v>2</v>
      </c>
      <c r="J2801" t="s">
        <v>996</v>
      </c>
      <c r="L2801" t="e">
        <f t="shared" si="52"/>
        <v>#N/A</v>
      </c>
    </row>
    <row r="2802" spans="1:12">
      <c r="A2802">
        <v>2403</v>
      </c>
      <c r="B2802" t="s">
        <v>408</v>
      </c>
      <c r="C2802">
        <v>2</v>
      </c>
      <c r="D2802">
        <v>6</v>
      </c>
      <c r="E2802">
        <v>2</v>
      </c>
      <c r="F2802">
        <v>0</v>
      </c>
      <c r="G2802">
        <v>0</v>
      </c>
      <c r="H2802">
        <v>373</v>
      </c>
      <c r="I2802">
        <v>1</v>
      </c>
      <c r="J2802" t="s">
        <v>728</v>
      </c>
      <c r="L2802" t="e">
        <f t="shared" si="52"/>
        <v>#N/A</v>
      </c>
    </row>
    <row r="2803" spans="1:12">
      <c r="A2803">
        <v>1372</v>
      </c>
      <c r="B2803" t="s">
        <v>408</v>
      </c>
      <c r="C2803">
        <v>1</v>
      </c>
      <c r="D2803">
        <v>5</v>
      </c>
      <c r="E2803">
        <v>8</v>
      </c>
      <c r="F2803">
        <v>0</v>
      </c>
      <c r="G2803">
        <v>0</v>
      </c>
      <c r="H2803">
        <v>502</v>
      </c>
      <c r="I2803">
        <v>6</v>
      </c>
      <c r="J2803" t="s">
        <v>682</v>
      </c>
      <c r="L2803" t="e">
        <f t="shared" si="52"/>
        <v>#N/A</v>
      </c>
    </row>
    <row r="2804" spans="1:12">
      <c r="A2804">
        <v>2958</v>
      </c>
      <c r="B2804" t="s">
        <v>408</v>
      </c>
      <c r="C2804">
        <v>1</v>
      </c>
      <c r="D2804">
        <v>10</v>
      </c>
      <c r="E2804">
        <v>8</v>
      </c>
      <c r="F2804">
        <v>0</v>
      </c>
      <c r="G2804">
        <v>0</v>
      </c>
      <c r="H2804">
        <v>509</v>
      </c>
      <c r="I2804">
        <v>5</v>
      </c>
      <c r="J2804" t="s">
        <v>776</v>
      </c>
      <c r="L2804">
        <f t="shared" si="52"/>
        <v>42</v>
      </c>
    </row>
    <row r="2805" spans="1:12">
      <c r="A2805">
        <v>3044</v>
      </c>
      <c r="B2805" t="s">
        <v>408</v>
      </c>
      <c r="C2805">
        <v>1</v>
      </c>
      <c r="D2805">
        <v>50</v>
      </c>
      <c r="E2805">
        <v>16</v>
      </c>
      <c r="F2805">
        <v>0</v>
      </c>
      <c r="G2805">
        <v>0</v>
      </c>
      <c r="H2805">
        <v>522</v>
      </c>
      <c r="I2805">
        <v>5</v>
      </c>
      <c r="J2805" t="s">
        <v>445</v>
      </c>
      <c r="L2805">
        <f t="shared" si="52"/>
        <v>37</v>
      </c>
    </row>
    <row r="2806" spans="1:12">
      <c r="A2806">
        <v>3007</v>
      </c>
      <c r="B2806" t="s">
        <v>408</v>
      </c>
      <c r="C2806">
        <v>1</v>
      </c>
      <c r="D2806">
        <v>5</v>
      </c>
      <c r="E2806">
        <v>10</v>
      </c>
      <c r="F2806">
        <v>0</v>
      </c>
      <c r="G2806">
        <v>0</v>
      </c>
      <c r="H2806">
        <v>374</v>
      </c>
      <c r="I2806">
        <v>5</v>
      </c>
      <c r="J2806" t="s">
        <v>440</v>
      </c>
      <c r="L2806">
        <f t="shared" si="52"/>
        <v>16</v>
      </c>
    </row>
    <row r="2807" spans="1:12">
      <c r="A2807">
        <v>2995</v>
      </c>
      <c r="B2807" t="s">
        <v>408</v>
      </c>
      <c r="C2807">
        <v>1</v>
      </c>
      <c r="D2807">
        <v>5</v>
      </c>
      <c r="E2807">
        <v>11</v>
      </c>
      <c r="F2807">
        <v>0</v>
      </c>
      <c r="G2807">
        <v>0</v>
      </c>
      <c r="H2807">
        <v>587</v>
      </c>
      <c r="I2807">
        <v>5</v>
      </c>
      <c r="J2807" t="s">
        <v>974</v>
      </c>
      <c r="L2807" t="e">
        <f t="shared" si="52"/>
        <v>#N/A</v>
      </c>
    </row>
    <row r="2808" spans="1:12">
      <c r="A2808">
        <v>1286</v>
      </c>
      <c r="B2808" t="s">
        <v>408</v>
      </c>
      <c r="C2808">
        <v>2</v>
      </c>
      <c r="D2808">
        <v>15</v>
      </c>
      <c r="E2808">
        <v>8</v>
      </c>
      <c r="F2808">
        <v>0</v>
      </c>
      <c r="G2808">
        <v>0</v>
      </c>
      <c r="H2808">
        <v>533</v>
      </c>
      <c r="I2808">
        <v>2</v>
      </c>
      <c r="J2808" t="s">
        <v>637</v>
      </c>
      <c r="L2808">
        <f t="shared" si="52"/>
        <v>35</v>
      </c>
    </row>
    <row r="2809" spans="1:12">
      <c r="A2809">
        <v>4618</v>
      </c>
      <c r="B2809" t="s">
        <v>408</v>
      </c>
      <c r="C2809">
        <v>1</v>
      </c>
      <c r="D2809">
        <v>14</v>
      </c>
      <c r="E2809">
        <v>14</v>
      </c>
      <c r="F2809">
        <v>0</v>
      </c>
      <c r="G2809">
        <v>0</v>
      </c>
      <c r="H2809">
        <v>689</v>
      </c>
      <c r="I2809">
        <v>8</v>
      </c>
      <c r="J2809" t="s">
        <v>743</v>
      </c>
      <c r="L2809" t="e">
        <f t="shared" si="52"/>
        <v>#N/A</v>
      </c>
    </row>
    <row r="2810" spans="1:12">
      <c r="A2810">
        <v>4630</v>
      </c>
      <c r="B2810" t="s">
        <v>408</v>
      </c>
      <c r="C2810">
        <v>2</v>
      </c>
      <c r="D2810">
        <v>13</v>
      </c>
      <c r="E2810">
        <v>30</v>
      </c>
      <c r="F2810">
        <v>0</v>
      </c>
      <c r="G2810">
        <v>0</v>
      </c>
      <c r="H2810">
        <v>694</v>
      </c>
      <c r="I2810">
        <v>9</v>
      </c>
      <c r="J2810" t="s">
        <v>1041</v>
      </c>
      <c r="L2810" t="e">
        <f t="shared" si="52"/>
        <v>#N/A</v>
      </c>
    </row>
    <row r="2811" spans="1:12">
      <c r="A2811">
        <v>4040</v>
      </c>
      <c r="B2811" t="s">
        <v>408</v>
      </c>
      <c r="C2811">
        <v>1</v>
      </c>
      <c r="D2811">
        <v>11</v>
      </c>
      <c r="E2811">
        <v>6</v>
      </c>
      <c r="F2811">
        <v>0</v>
      </c>
      <c r="G2811">
        <v>0</v>
      </c>
      <c r="H2811">
        <v>382</v>
      </c>
      <c r="I2811">
        <v>4</v>
      </c>
      <c r="J2811" t="s">
        <v>845</v>
      </c>
      <c r="L2811">
        <f t="shared" si="52"/>
        <v>12</v>
      </c>
    </row>
    <row r="2812" spans="1:12">
      <c r="A2812">
        <v>3991</v>
      </c>
      <c r="B2812" t="s">
        <v>390</v>
      </c>
      <c r="C2812">
        <v>2</v>
      </c>
      <c r="D2812">
        <v>15</v>
      </c>
      <c r="E2812">
        <v>2</v>
      </c>
      <c r="F2812">
        <v>0</v>
      </c>
      <c r="G2812">
        <v>0</v>
      </c>
      <c r="H2812">
        <v>119</v>
      </c>
      <c r="I2812">
        <v>2</v>
      </c>
      <c r="J2812" t="s">
        <v>900</v>
      </c>
      <c r="L2812" t="e">
        <f t="shared" si="52"/>
        <v>#N/A</v>
      </c>
    </row>
    <row r="2813" spans="1:12">
      <c r="A2813">
        <v>6253</v>
      </c>
      <c r="B2813" t="s">
        <v>408</v>
      </c>
      <c r="C2813">
        <v>1</v>
      </c>
      <c r="D2813">
        <v>9</v>
      </c>
      <c r="E2813">
        <v>1</v>
      </c>
      <c r="F2813">
        <v>0</v>
      </c>
      <c r="G2813">
        <v>0</v>
      </c>
      <c r="H2813">
        <v>445</v>
      </c>
      <c r="I2813">
        <v>2</v>
      </c>
      <c r="J2813" t="s">
        <v>266</v>
      </c>
      <c r="L2813" t="e">
        <f t="shared" si="52"/>
        <v>#N/A</v>
      </c>
    </row>
    <row r="2814" spans="1:12">
      <c r="A2814">
        <v>2368</v>
      </c>
      <c r="B2814" t="s">
        <v>408</v>
      </c>
      <c r="C2814">
        <v>1</v>
      </c>
      <c r="D2814">
        <v>24</v>
      </c>
      <c r="E2814">
        <v>1</v>
      </c>
      <c r="F2814">
        <v>0</v>
      </c>
      <c r="G2814">
        <v>0</v>
      </c>
      <c r="H2814">
        <v>356</v>
      </c>
      <c r="I2814">
        <v>1</v>
      </c>
      <c r="J2814" t="s">
        <v>848</v>
      </c>
      <c r="L2814" t="e">
        <f t="shared" si="52"/>
        <v>#N/A</v>
      </c>
    </row>
    <row r="2815" spans="1:12">
      <c r="A2815">
        <v>6241</v>
      </c>
      <c r="B2815" t="s">
        <v>408</v>
      </c>
      <c r="C2815">
        <v>2</v>
      </c>
      <c r="D2815">
        <v>19</v>
      </c>
      <c r="E2815">
        <v>2</v>
      </c>
      <c r="F2815">
        <v>0</v>
      </c>
      <c r="G2815">
        <v>0</v>
      </c>
      <c r="H2815">
        <v>448</v>
      </c>
      <c r="I2815">
        <v>2</v>
      </c>
      <c r="J2815" t="s">
        <v>879</v>
      </c>
      <c r="L2815" t="e">
        <f t="shared" si="52"/>
        <v>#N/A</v>
      </c>
    </row>
    <row r="2816" spans="1:12">
      <c r="A2816">
        <v>253</v>
      </c>
      <c r="B2816" t="s">
        <v>408</v>
      </c>
      <c r="C2816">
        <v>2</v>
      </c>
      <c r="D2816">
        <v>14</v>
      </c>
      <c r="E2816">
        <v>2</v>
      </c>
      <c r="F2816">
        <v>0</v>
      </c>
      <c r="G2816">
        <v>0</v>
      </c>
      <c r="H2816">
        <v>448</v>
      </c>
      <c r="I2816">
        <v>1</v>
      </c>
      <c r="J2816" t="s">
        <v>879</v>
      </c>
      <c r="L2816" t="e">
        <f t="shared" si="52"/>
        <v>#N/A</v>
      </c>
    </row>
    <row r="2817" spans="1:12">
      <c r="A2817">
        <v>5712</v>
      </c>
      <c r="B2817" t="s">
        <v>408</v>
      </c>
      <c r="C2817">
        <v>2</v>
      </c>
      <c r="D2817">
        <v>8</v>
      </c>
      <c r="E2817">
        <v>2</v>
      </c>
      <c r="F2817">
        <v>0</v>
      </c>
      <c r="G2817">
        <v>0</v>
      </c>
      <c r="H2817">
        <v>708</v>
      </c>
      <c r="I2817">
        <v>2</v>
      </c>
      <c r="J2817" t="s">
        <v>818</v>
      </c>
      <c r="L2817" t="e">
        <f t="shared" si="52"/>
        <v>#N/A</v>
      </c>
    </row>
    <row r="2818" spans="1:12">
      <c r="A2818">
        <v>1913</v>
      </c>
      <c r="B2818" t="s">
        <v>408</v>
      </c>
      <c r="C2818">
        <v>1</v>
      </c>
      <c r="D2818">
        <v>55</v>
      </c>
      <c r="E2818">
        <v>1</v>
      </c>
      <c r="F2818">
        <v>0</v>
      </c>
      <c r="G2818">
        <v>0</v>
      </c>
      <c r="H2818">
        <v>340</v>
      </c>
      <c r="I2818">
        <v>2</v>
      </c>
      <c r="J2818" t="s">
        <v>451</v>
      </c>
      <c r="L2818">
        <f t="shared" si="52"/>
        <v>31</v>
      </c>
    </row>
    <row r="2819" spans="1:12">
      <c r="A2819">
        <v>5700</v>
      </c>
      <c r="B2819" t="s">
        <v>408</v>
      </c>
      <c r="C2819">
        <v>2</v>
      </c>
      <c r="D2819">
        <v>48</v>
      </c>
      <c r="E2819">
        <v>2</v>
      </c>
      <c r="F2819">
        <v>0</v>
      </c>
      <c r="G2819">
        <v>0</v>
      </c>
      <c r="H2819">
        <v>340</v>
      </c>
      <c r="I2819">
        <v>2</v>
      </c>
      <c r="J2819" t="s">
        <v>451</v>
      </c>
      <c r="L2819">
        <f t="shared" si="52"/>
        <v>31</v>
      </c>
    </row>
    <row r="2820" spans="1:12">
      <c r="A2820">
        <v>6290</v>
      </c>
      <c r="B2820" t="s">
        <v>408</v>
      </c>
      <c r="C2820">
        <v>1</v>
      </c>
      <c r="D2820">
        <v>22</v>
      </c>
      <c r="E2820">
        <v>1</v>
      </c>
      <c r="F2820">
        <v>0</v>
      </c>
      <c r="G2820">
        <v>0</v>
      </c>
      <c r="H2820">
        <v>358</v>
      </c>
      <c r="I2820">
        <v>1</v>
      </c>
      <c r="J2820" t="s">
        <v>716</v>
      </c>
      <c r="L2820" t="e">
        <f t="shared" ref="L2820:L2883" si="53">VLOOKUP($J2820,$AA$3:$AB$127,2,FALSE)</f>
        <v>#N/A</v>
      </c>
    </row>
    <row r="2821" spans="1:12">
      <c r="A2821">
        <v>5614</v>
      </c>
      <c r="B2821" t="s">
        <v>408</v>
      </c>
      <c r="C2821">
        <v>1</v>
      </c>
      <c r="D2821">
        <v>3</v>
      </c>
      <c r="E2821">
        <v>8</v>
      </c>
      <c r="F2821">
        <v>0</v>
      </c>
      <c r="G2821">
        <v>0</v>
      </c>
      <c r="H2821">
        <v>266</v>
      </c>
      <c r="I2821">
        <v>4</v>
      </c>
      <c r="J2821" t="s">
        <v>563</v>
      </c>
      <c r="L2821" t="e">
        <f t="shared" si="53"/>
        <v>#N/A</v>
      </c>
    </row>
    <row r="2822" spans="1:12">
      <c r="A2822">
        <v>2909</v>
      </c>
      <c r="B2822" t="s">
        <v>408</v>
      </c>
      <c r="C2822">
        <v>1</v>
      </c>
      <c r="D2822">
        <v>11</v>
      </c>
      <c r="E2822">
        <v>0</v>
      </c>
      <c r="F2822">
        <v>13</v>
      </c>
      <c r="G2822">
        <v>0</v>
      </c>
      <c r="H2822">
        <v>538</v>
      </c>
      <c r="I2822">
        <v>2</v>
      </c>
      <c r="J2822" t="s">
        <v>875</v>
      </c>
      <c r="L2822">
        <f t="shared" si="53"/>
        <v>42</v>
      </c>
    </row>
    <row r="2823" spans="1:12">
      <c r="A2823">
        <v>1335</v>
      </c>
      <c r="B2823" t="s">
        <v>408</v>
      </c>
      <c r="C2823">
        <v>1</v>
      </c>
      <c r="D2823">
        <v>6</v>
      </c>
      <c r="E2823">
        <v>10</v>
      </c>
      <c r="F2823">
        <v>0</v>
      </c>
      <c r="G2823">
        <v>0</v>
      </c>
      <c r="H2823">
        <v>532</v>
      </c>
      <c r="I2823">
        <v>6</v>
      </c>
      <c r="J2823" t="s">
        <v>638</v>
      </c>
      <c r="L2823">
        <f t="shared" si="53"/>
        <v>36</v>
      </c>
    </row>
    <row r="2824" spans="1:12">
      <c r="A2824">
        <v>3585</v>
      </c>
      <c r="B2824" t="s">
        <v>408</v>
      </c>
      <c r="C2824">
        <v>1</v>
      </c>
      <c r="D2824">
        <v>15</v>
      </c>
      <c r="E2824">
        <v>1</v>
      </c>
      <c r="F2824">
        <v>0</v>
      </c>
      <c r="G2824">
        <v>0</v>
      </c>
      <c r="H2824">
        <v>157</v>
      </c>
      <c r="I2824">
        <v>2</v>
      </c>
      <c r="J2824" t="s">
        <v>993</v>
      </c>
      <c r="L2824" t="e">
        <f t="shared" si="53"/>
        <v>#N/A</v>
      </c>
    </row>
    <row r="2825" spans="1:12">
      <c r="A2825">
        <v>1962</v>
      </c>
      <c r="B2825" t="s">
        <v>408</v>
      </c>
      <c r="C2825">
        <v>2</v>
      </c>
      <c r="D2825">
        <v>62</v>
      </c>
      <c r="E2825">
        <v>2</v>
      </c>
      <c r="F2825">
        <v>0</v>
      </c>
      <c r="G2825">
        <v>0</v>
      </c>
      <c r="H2825">
        <v>527</v>
      </c>
      <c r="I2825">
        <v>2</v>
      </c>
      <c r="J2825" t="s">
        <v>646</v>
      </c>
      <c r="L2825" t="e">
        <f t="shared" si="53"/>
        <v>#N/A</v>
      </c>
    </row>
    <row r="2826" spans="1:12">
      <c r="A2826">
        <v>290</v>
      </c>
      <c r="B2826" t="s">
        <v>390</v>
      </c>
      <c r="C2826">
        <v>1</v>
      </c>
      <c r="D2826">
        <v>29</v>
      </c>
      <c r="E2826">
        <v>1</v>
      </c>
      <c r="F2826">
        <v>0</v>
      </c>
      <c r="G2826">
        <v>0</v>
      </c>
      <c r="H2826">
        <v>446</v>
      </c>
      <c r="I2826">
        <v>1</v>
      </c>
      <c r="J2826" t="s">
        <v>470</v>
      </c>
      <c r="L2826">
        <f t="shared" si="53"/>
        <v>22</v>
      </c>
    </row>
    <row r="2827" spans="1:12">
      <c r="A2827">
        <v>339</v>
      </c>
      <c r="B2827" t="s">
        <v>408</v>
      </c>
      <c r="C2827">
        <v>1</v>
      </c>
      <c r="D2827">
        <v>4</v>
      </c>
      <c r="E2827">
        <v>1</v>
      </c>
      <c r="F2827">
        <v>0</v>
      </c>
      <c r="G2827">
        <v>0</v>
      </c>
      <c r="H2827">
        <v>411</v>
      </c>
      <c r="I2827">
        <v>2</v>
      </c>
      <c r="J2827" t="s">
        <v>869</v>
      </c>
      <c r="L2827" t="e">
        <f t="shared" si="53"/>
        <v>#N/A</v>
      </c>
    </row>
    <row r="2828" spans="1:12">
      <c r="A2828">
        <v>3442</v>
      </c>
      <c r="B2828" t="s">
        <v>408</v>
      </c>
      <c r="C2828">
        <v>1</v>
      </c>
      <c r="D2828">
        <v>11</v>
      </c>
      <c r="E2828">
        <v>2</v>
      </c>
      <c r="F2828">
        <v>0</v>
      </c>
      <c r="G2828">
        <v>0</v>
      </c>
      <c r="H2828">
        <v>554</v>
      </c>
      <c r="I2828">
        <v>1</v>
      </c>
      <c r="J2828" t="s">
        <v>671</v>
      </c>
      <c r="L2828">
        <f t="shared" si="53"/>
        <v>44</v>
      </c>
    </row>
    <row r="2829" spans="1:12">
      <c r="A2829">
        <v>3691</v>
      </c>
      <c r="B2829" t="s">
        <v>408</v>
      </c>
      <c r="C2829">
        <v>1</v>
      </c>
      <c r="D2829">
        <v>26</v>
      </c>
      <c r="E2829">
        <v>6</v>
      </c>
      <c r="F2829">
        <v>0</v>
      </c>
      <c r="G2829">
        <v>0</v>
      </c>
      <c r="H2829">
        <v>550</v>
      </c>
      <c r="I2829">
        <v>3</v>
      </c>
      <c r="J2829" t="s">
        <v>655</v>
      </c>
      <c r="L2829" t="e">
        <f t="shared" si="53"/>
        <v>#N/A</v>
      </c>
    </row>
    <row r="2830" spans="1:12">
      <c r="A2830">
        <v>3685</v>
      </c>
      <c r="B2830" t="s">
        <v>408</v>
      </c>
      <c r="C2830">
        <v>1</v>
      </c>
      <c r="D2830">
        <v>11</v>
      </c>
      <c r="E2830">
        <v>4</v>
      </c>
      <c r="F2830">
        <v>0</v>
      </c>
      <c r="G2830">
        <v>0</v>
      </c>
      <c r="H2830">
        <v>553</v>
      </c>
      <c r="I2830">
        <v>2</v>
      </c>
      <c r="J2830" t="s">
        <v>694</v>
      </c>
      <c r="L2830">
        <f t="shared" si="53"/>
        <v>44</v>
      </c>
    </row>
    <row r="2831" spans="1:12">
      <c r="A2831">
        <v>2268</v>
      </c>
      <c r="B2831" t="s">
        <v>408</v>
      </c>
      <c r="C2831">
        <v>1</v>
      </c>
      <c r="D2831">
        <v>24</v>
      </c>
      <c r="E2831">
        <v>6</v>
      </c>
      <c r="F2831">
        <v>0</v>
      </c>
      <c r="G2831">
        <v>0</v>
      </c>
      <c r="H2831">
        <v>503</v>
      </c>
      <c r="I2831">
        <v>3</v>
      </c>
      <c r="J2831" t="s">
        <v>719</v>
      </c>
      <c r="L2831" t="e">
        <f t="shared" si="53"/>
        <v>#N/A</v>
      </c>
    </row>
    <row r="2832" spans="1:12">
      <c r="A2832">
        <v>104</v>
      </c>
      <c r="B2832" t="s">
        <v>408</v>
      </c>
      <c r="C2832">
        <v>3</v>
      </c>
      <c r="D2832">
        <v>5</v>
      </c>
      <c r="E2832">
        <v>3</v>
      </c>
      <c r="F2832">
        <v>0</v>
      </c>
      <c r="G2832">
        <v>0</v>
      </c>
      <c r="H2832">
        <v>443</v>
      </c>
      <c r="I2832">
        <v>2</v>
      </c>
      <c r="J2832" t="s">
        <v>831</v>
      </c>
      <c r="L2832" t="e">
        <f t="shared" si="53"/>
        <v>#N/A</v>
      </c>
    </row>
    <row r="2833" spans="1:12">
      <c r="A2833">
        <v>1278</v>
      </c>
      <c r="B2833" t="s">
        <v>408</v>
      </c>
      <c r="C2833">
        <v>1</v>
      </c>
      <c r="D2833">
        <v>9</v>
      </c>
      <c r="E2833">
        <v>34</v>
      </c>
      <c r="F2833">
        <v>0</v>
      </c>
      <c r="G2833">
        <v>0</v>
      </c>
      <c r="H2833">
        <v>513</v>
      </c>
      <c r="I2833">
        <v>12</v>
      </c>
      <c r="J2833" t="s">
        <v>640</v>
      </c>
      <c r="L2833">
        <f t="shared" si="53"/>
        <v>35</v>
      </c>
    </row>
    <row r="2834" spans="1:12">
      <c r="A2834">
        <v>5849</v>
      </c>
      <c r="B2834" t="s">
        <v>408</v>
      </c>
      <c r="C2834">
        <v>1</v>
      </c>
      <c r="D2834">
        <v>9</v>
      </c>
      <c r="E2834">
        <v>1</v>
      </c>
      <c r="F2834">
        <v>0</v>
      </c>
      <c r="G2834">
        <v>0</v>
      </c>
      <c r="H2834">
        <v>283</v>
      </c>
      <c r="I2834">
        <v>2</v>
      </c>
      <c r="J2834" t="s">
        <v>766</v>
      </c>
      <c r="L2834" t="e">
        <f t="shared" si="53"/>
        <v>#N/A</v>
      </c>
    </row>
    <row r="2835" spans="1:12">
      <c r="A2835">
        <v>5855</v>
      </c>
      <c r="B2835" t="s">
        <v>408</v>
      </c>
      <c r="C2835">
        <v>1</v>
      </c>
      <c r="D2835">
        <v>14</v>
      </c>
      <c r="E2835">
        <v>1</v>
      </c>
      <c r="F2835">
        <v>0</v>
      </c>
      <c r="G2835">
        <v>0</v>
      </c>
      <c r="H2835">
        <v>124</v>
      </c>
      <c r="I2835">
        <v>1</v>
      </c>
      <c r="J2835" t="s">
        <v>825</v>
      </c>
      <c r="L2835" t="e">
        <f t="shared" si="53"/>
        <v>#N/A</v>
      </c>
    </row>
    <row r="2836" spans="1:12">
      <c r="A2836">
        <v>1527</v>
      </c>
      <c r="B2836" t="s">
        <v>408</v>
      </c>
      <c r="C2836">
        <v>2</v>
      </c>
      <c r="D2836">
        <v>9</v>
      </c>
      <c r="E2836">
        <v>2</v>
      </c>
      <c r="F2836">
        <v>0</v>
      </c>
      <c r="G2836">
        <v>0</v>
      </c>
      <c r="H2836">
        <v>444</v>
      </c>
      <c r="I2836">
        <v>1</v>
      </c>
      <c r="J2836" t="s">
        <v>824</v>
      </c>
      <c r="L2836" t="e">
        <f t="shared" si="53"/>
        <v>#N/A</v>
      </c>
    </row>
    <row r="2837" spans="1:12">
      <c r="A2837">
        <v>1521</v>
      </c>
      <c r="B2837" t="s">
        <v>408</v>
      </c>
      <c r="C2837">
        <v>1</v>
      </c>
      <c r="D2837">
        <v>13</v>
      </c>
      <c r="E2837">
        <v>1</v>
      </c>
      <c r="F2837">
        <v>0</v>
      </c>
      <c r="G2837">
        <v>0</v>
      </c>
      <c r="H2837">
        <v>421</v>
      </c>
      <c r="I2837">
        <v>1</v>
      </c>
      <c r="J2837" t="s">
        <v>411</v>
      </c>
      <c r="L2837" t="e">
        <f t="shared" si="53"/>
        <v>#N/A</v>
      </c>
    </row>
    <row r="2838" spans="1:12">
      <c r="A2838">
        <v>1029</v>
      </c>
      <c r="B2838" t="s">
        <v>865</v>
      </c>
      <c r="C2838">
        <v>1</v>
      </c>
      <c r="D2838">
        <v>8</v>
      </c>
      <c r="E2838">
        <v>1</v>
      </c>
      <c r="F2838">
        <v>0</v>
      </c>
      <c r="G2838">
        <v>0</v>
      </c>
      <c r="H2838">
        <v>303</v>
      </c>
      <c r="I2838">
        <v>2</v>
      </c>
      <c r="J2838" t="s">
        <v>864</v>
      </c>
      <c r="L2838" t="e">
        <f t="shared" si="53"/>
        <v>#N/A</v>
      </c>
    </row>
    <row r="2839" spans="1:12">
      <c r="A2839">
        <v>1776</v>
      </c>
      <c r="B2839" t="s">
        <v>408</v>
      </c>
      <c r="C2839">
        <v>2</v>
      </c>
      <c r="D2839">
        <v>9</v>
      </c>
      <c r="E2839">
        <v>2</v>
      </c>
      <c r="F2839">
        <v>0</v>
      </c>
      <c r="G2839">
        <v>0</v>
      </c>
      <c r="H2839">
        <v>293</v>
      </c>
      <c r="I2839">
        <v>2</v>
      </c>
      <c r="J2839" t="s">
        <v>978</v>
      </c>
      <c r="L2839" t="e">
        <f t="shared" si="53"/>
        <v>#N/A</v>
      </c>
    </row>
    <row r="2840" spans="1:12">
      <c r="A2840">
        <v>6347</v>
      </c>
      <c r="B2840" t="s">
        <v>412</v>
      </c>
      <c r="C2840">
        <v>1</v>
      </c>
      <c r="D2840">
        <v>34</v>
      </c>
      <c r="E2840">
        <v>1</v>
      </c>
      <c r="F2840">
        <v>0</v>
      </c>
      <c r="G2840">
        <v>0</v>
      </c>
      <c r="H2840">
        <v>302</v>
      </c>
      <c r="I2840">
        <v>1</v>
      </c>
      <c r="J2840" t="s">
        <v>423</v>
      </c>
      <c r="L2840">
        <f t="shared" si="53"/>
        <v>32</v>
      </c>
    </row>
    <row r="2841" spans="1:12">
      <c r="A2841">
        <v>4183</v>
      </c>
      <c r="B2841" t="s">
        <v>390</v>
      </c>
      <c r="C2841">
        <v>1</v>
      </c>
      <c r="D2841">
        <v>18</v>
      </c>
      <c r="E2841">
        <v>1</v>
      </c>
      <c r="F2841">
        <v>0</v>
      </c>
      <c r="G2841">
        <v>0</v>
      </c>
      <c r="H2841">
        <v>117</v>
      </c>
      <c r="I2841">
        <v>1</v>
      </c>
      <c r="J2841" t="s">
        <v>837</v>
      </c>
      <c r="L2841" t="e">
        <f t="shared" si="53"/>
        <v>#N/A</v>
      </c>
    </row>
    <row r="2842" spans="1:12">
      <c r="A2842">
        <v>1770</v>
      </c>
      <c r="B2842" t="s">
        <v>408</v>
      </c>
      <c r="C2842">
        <v>2</v>
      </c>
      <c r="D2842">
        <v>5</v>
      </c>
      <c r="E2842">
        <v>2</v>
      </c>
      <c r="F2842">
        <v>0</v>
      </c>
      <c r="G2842">
        <v>0</v>
      </c>
      <c r="H2842">
        <v>419</v>
      </c>
      <c r="I2842">
        <v>1</v>
      </c>
      <c r="J2842" t="s">
        <v>953</v>
      </c>
      <c r="L2842" t="e">
        <f t="shared" si="53"/>
        <v>#N/A</v>
      </c>
    </row>
    <row r="2843" spans="1:12">
      <c r="A2843">
        <v>2019</v>
      </c>
      <c r="B2843" t="s">
        <v>408</v>
      </c>
      <c r="C2843">
        <v>1</v>
      </c>
      <c r="D2843">
        <v>18</v>
      </c>
      <c r="E2843">
        <v>18</v>
      </c>
      <c r="F2843">
        <v>8</v>
      </c>
      <c r="G2843">
        <v>0</v>
      </c>
      <c r="H2843">
        <v>321</v>
      </c>
      <c r="I2843">
        <v>7</v>
      </c>
      <c r="J2843" t="s">
        <v>714</v>
      </c>
      <c r="L2843">
        <f t="shared" si="53"/>
        <v>52</v>
      </c>
    </row>
    <row r="2844" spans="1:12">
      <c r="A2844">
        <v>3193</v>
      </c>
      <c r="B2844" t="s">
        <v>408</v>
      </c>
      <c r="C2844">
        <v>2</v>
      </c>
      <c r="D2844">
        <v>10</v>
      </c>
      <c r="E2844">
        <v>2</v>
      </c>
      <c r="F2844">
        <v>0</v>
      </c>
      <c r="G2844">
        <v>0</v>
      </c>
      <c r="H2844">
        <v>350</v>
      </c>
      <c r="I2844">
        <v>1</v>
      </c>
      <c r="J2844" t="s">
        <v>713</v>
      </c>
      <c r="L2844" t="e">
        <f t="shared" si="53"/>
        <v>#N/A</v>
      </c>
    </row>
    <row r="2845" spans="1:12">
      <c r="A2845">
        <v>5357</v>
      </c>
      <c r="B2845" t="s">
        <v>408</v>
      </c>
      <c r="C2845">
        <v>2</v>
      </c>
      <c r="D2845">
        <v>1</v>
      </c>
      <c r="E2845">
        <v>2</v>
      </c>
      <c r="F2845">
        <v>0</v>
      </c>
      <c r="G2845">
        <v>0</v>
      </c>
      <c r="H2845">
        <v>621</v>
      </c>
      <c r="I2845">
        <v>2</v>
      </c>
      <c r="J2845" t="s">
        <v>861</v>
      </c>
      <c r="L2845">
        <f t="shared" si="53"/>
        <v>56</v>
      </c>
    </row>
    <row r="2846" spans="1:12">
      <c r="A2846">
        <v>6104</v>
      </c>
      <c r="B2846" t="s">
        <v>408</v>
      </c>
      <c r="C2846">
        <v>1</v>
      </c>
      <c r="D2846">
        <v>7</v>
      </c>
      <c r="E2846">
        <v>8</v>
      </c>
      <c r="F2846">
        <v>0</v>
      </c>
      <c r="G2846">
        <v>0</v>
      </c>
      <c r="H2846">
        <v>237</v>
      </c>
      <c r="I2846">
        <v>5</v>
      </c>
      <c r="J2846" t="s">
        <v>530</v>
      </c>
      <c r="L2846" t="e">
        <f t="shared" si="53"/>
        <v>#N/A</v>
      </c>
    </row>
    <row r="2847" spans="1:12">
      <c r="A2847">
        <v>6098</v>
      </c>
      <c r="B2847" t="s">
        <v>408</v>
      </c>
      <c r="C2847">
        <v>1</v>
      </c>
      <c r="D2847">
        <v>3</v>
      </c>
      <c r="E2847">
        <v>6</v>
      </c>
      <c r="F2847">
        <v>0</v>
      </c>
      <c r="G2847">
        <v>0</v>
      </c>
      <c r="H2847">
        <v>237</v>
      </c>
      <c r="I2847">
        <v>4</v>
      </c>
      <c r="J2847" t="s">
        <v>530</v>
      </c>
      <c r="L2847" t="e">
        <f t="shared" si="53"/>
        <v>#N/A</v>
      </c>
    </row>
    <row r="2848" spans="1:12">
      <c r="A2848">
        <v>4432</v>
      </c>
      <c r="B2848" t="s">
        <v>408</v>
      </c>
      <c r="C2848">
        <v>1</v>
      </c>
      <c r="D2848">
        <v>10</v>
      </c>
      <c r="E2848">
        <v>8</v>
      </c>
      <c r="F2848">
        <v>0</v>
      </c>
      <c r="G2848">
        <v>0</v>
      </c>
      <c r="H2848">
        <v>148</v>
      </c>
      <c r="I2848">
        <v>4</v>
      </c>
      <c r="J2848" t="s">
        <v>912</v>
      </c>
      <c r="L2848">
        <f t="shared" si="53"/>
        <v>12</v>
      </c>
    </row>
    <row r="2849" spans="1:12">
      <c r="A2849">
        <v>6447</v>
      </c>
      <c r="B2849" t="s">
        <v>412</v>
      </c>
      <c r="C2849">
        <v>1</v>
      </c>
      <c r="D2849">
        <v>6</v>
      </c>
      <c r="E2849">
        <v>1</v>
      </c>
      <c r="F2849">
        <v>0</v>
      </c>
      <c r="G2849">
        <v>0</v>
      </c>
      <c r="H2849">
        <v>123</v>
      </c>
      <c r="I2849">
        <v>2</v>
      </c>
      <c r="J2849" t="s">
        <v>923</v>
      </c>
      <c r="L2849" t="e">
        <f t="shared" si="53"/>
        <v>#N/A</v>
      </c>
    </row>
    <row r="2850" spans="1:12">
      <c r="A2850">
        <v>3791</v>
      </c>
      <c r="B2850" t="s">
        <v>408</v>
      </c>
      <c r="C2850">
        <v>5</v>
      </c>
      <c r="D2850">
        <v>1</v>
      </c>
      <c r="E2850">
        <v>0</v>
      </c>
      <c r="F2850">
        <v>5</v>
      </c>
      <c r="G2850">
        <v>0</v>
      </c>
      <c r="H2850">
        <v>208</v>
      </c>
      <c r="I2850">
        <v>1</v>
      </c>
      <c r="J2850" t="s">
        <v>584</v>
      </c>
      <c r="L2850" t="e">
        <f t="shared" si="53"/>
        <v>#N/A</v>
      </c>
    </row>
    <row r="2851" spans="1:12">
      <c r="A2851">
        <v>3785</v>
      </c>
      <c r="B2851" t="s">
        <v>408</v>
      </c>
      <c r="C2851">
        <v>1</v>
      </c>
      <c r="D2851">
        <v>3</v>
      </c>
      <c r="E2851">
        <v>0</v>
      </c>
      <c r="F2851">
        <v>1</v>
      </c>
      <c r="G2851">
        <v>0</v>
      </c>
      <c r="H2851">
        <v>208</v>
      </c>
      <c r="I2851">
        <v>3</v>
      </c>
      <c r="J2851" t="s">
        <v>584</v>
      </c>
      <c r="L2851" t="e">
        <f t="shared" si="53"/>
        <v>#N/A</v>
      </c>
    </row>
    <row r="2852" spans="1:12">
      <c r="A2852">
        <v>2119</v>
      </c>
      <c r="B2852" t="s">
        <v>408</v>
      </c>
      <c r="C2852">
        <v>2</v>
      </c>
      <c r="D2852">
        <v>13</v>
      </c>
      <c r="E2852">
        <v>12</v>
      </c>
      <c r="F2852">
        <v>0</v>
      </c>
      <c r="G2852">
        <v>0</v>
      </c>
      <c r="H2852">
        <v>522</v>
      </c>
      <c r="I2852">
        <v>3</v>
      </c>
      <c r="J2852" t="s">
        <v>445</v>
      </c>
      <c r="L2852">
        <f t="shared" si="53"/>
        <v>37</v>
      </c>
    </row>
    <row r="2853" spans="1:12">
      <c r="A2853">
        <v>2162</v>
      </c>
      <c r="B2853" t="s">
        <v>408</v>
      </c>
      <c r="C2853">
        <v>1</v>
      </c>
      <c r="D2853">
        <v>31</v>
      </c>
      <c r="E2853">
        <v>13</v>
      </c>
      <c r="F2853">
        <v>0</v>
      </c>
      <c r="G2853">
        <v>0</v>
      </c>
      <c r="H2853">
        <v>522</v>
      </c>
      <c r="I2853">
        <v>8</v>
      </c>
      <c r="J2853" t="s">
        <v>445</v>
      </c>
      <c r="L2853">
        <f t="shared" si="53"/>
        <v>37</v>
      </c>
    </row>
    <row r="2854" spans="1:12">
      <c r="A2854">
        <v>2168</v>
      </c>
      <c r="B2854" t="s">
        <v>408</v>
      </c>
      <c r="C2854">
        <v>1</v>
      </c>
      <c r="D2854">
        <v>29</v>
      </c>
      <c r="E2854">
        <v>6</v>
      </c>
      <c r="F2854">
        <v>2</v>
      </c>
      <c r="G2854">
        <v>0</v>
      </c>
      <c r="H2854">
        <v>534</v>
      </c>
      <c r="I2854">
        <v>5</v>
      </c>
      <c r="J2854" t="s">
        <v>662</v>
      </c>
      <c r="L2854">
        <f t="shared" si="53"/>
        <v>52</v>
      </c>
    </row>
    <row r="2855" spans="1:12">
      <c r="A2855">
        <v>1621</v>
      </c>
      <c r="B2855" t="s">
        <v>408</v>
      </c>
      <c r="C2855">
        <v>2</v>
      </c>
      <c r="D2855">
        <v>4</v>
      </c>
      <c r="E2855">
        <v>1</v>
      </c>
      <c r="F2855">
        <v>0</v>
      </c>
      <c r="G2855">
        <v>0</v>
      </c>
      <c r="H2855">
        <v>324</v>
      </c>
      <c r="I2855">
        <v>3</v>
      </c>
      <c r="J2855" t="s">
        <v>787</v>
      </c>
      <c r="L2855" t="e">
        <f t="shared" si="53"/>
        <v>#N/A</v>
      </c>
    </row>
    <row r="2856" spans="1:12">
      <c r="A2856">
        <v>1670</v>
      </c>
      <c r="B2856" t="s">
        <v>408</v>
      </c>
      <c r="C2856">
        <v>1</v>
      </c>
      <c r="D2856">
        <v>12</v>
      </c>
      <c r="E2856">
        <v>1</v>
      </c>
      <c r="F2856">
        <v>0</v>
      </c>
      <c r="G2856">
        <v>0</v>
      </c>
      <c r="H2856">
        <v>355</v>
      </c>
      <c r="I2856">
        <v>2</v>
      </c>
      <c r="J2856" t="s">
        <v>838</v>
      </c>
      <c r="L2856" t="e">
        <f t="shared" si="53"/>
        <v>#N/A</v>
      </c>
    </row>
    <row r="2857" spans="1:12">
      <c r="A2857">
        <v>4283</v>
      </c>
      <c r="B2857" t="s">
        <v>408</v>
      </c>
      <c r="C2857">
        <v>1</v>
      </c>
      <c r="D2857">
        <v>10</v>
      </c>
      <c r="E2857">
        <v>0</v>
      </c>
      <c r="F2857">
        <v>1</v>
      </c>
      <c r="G2857">
        <v>0</v>
      </c>
      <c r="H2857">
        <v>114</v>
      </c>
      <c r="I2857">
        <v>1</v>
      </c>
      <c r="J2857" t="s">
        <v>821</v>
      </c>
      <c r="L2857" t="e">
        <f t="shared" si="53"/>
        <v>#N/A</v>
      </c>
    </row>
    <row r="2858" spans="1:12">
      <c r="A2858">
        <v>3834</v>
      </c>
      <c r="B2858" t="s">
        <v>408</v>
      </c>
      <c r="C2858">
        <v>1</v>
      </c>
      <c r="D2858">
        <v>34</v>
      </c>
      <c r="E2858">
        <v>1</v>
      </c>
      <c r="F2858">
        <v>0</v>
      </c>
      <c r="G2858">
        <v>0</v>
      </c>
      <c r="H2858">
        <v>109</v>
      </c>
      <c r="I2858">
        <v>1</v>
      </c>
      <c r="J2858" t="s">
        <v>807</v>
      </c>
      <c r="L2858">
        <f t="shared" si="53"/>
        <v>45</v>
      </c>
    </row>
    <row r="2859" spans="1:12">
      <c r="A2859">
        <v>4326</v>
      </c>
      <c r="B2859" t="s">
        <v>408</v>
      </c>
      <c r="C2859">
        <v>2</v>
      </c>
      <c r="D2859">
        <v>5</v>
      </c>
      <c r="E2859">
        <v>2</v>
      </c>
      <c r="F2859">
        <v>0</v>
      </c>
      <c r="G2859">
        <v>0</v>
      </c>
      <c r="H2859">
        <v>156</v>
      </c>
      <c r="I2859">
        <v>1</v>
      </c>
      <c r="J2859" t="s">
        <v>987</v>
      </c>
      <c r="L2859" t="e">
        <f t="shared" si="53"/>
        <v>#N/A</v>
      </c>
    </row>
    <row r="2860" spans="1:12">
      <c r="A2860">
        <v>4332</v>
      </c>
      <c r="B2860" t="s">
        <v>408</v>
      </c>
      <c r="C2860">
        <v>2</v>
      </c>
      <c r="D2860">
        <v>8</v>
      </c>
      <c r="E2860">
        <v>2</v>
      </c>
      <c r="F2860">
        <v>0</v>
      </c>
      <c r="G2860">
        <v>0</v>
      </c>
      <c r="H2860">
        <v>152</v>
      </c>
      <c r="I2860">
        <v>1</v>
      </c>
      <c r="J2860" t="s">
        <v>599</v>
      </c>
      <c r="L2860" t="e">
        <f t="shared" si="53"/>
        <v>#N/A</v>
      </c>
    </row>
    <row r="2861" spans="1:12">
      <c r="A2861">
        <v>4824</v>
      </c>
      <c r="B2861" t="s">
        <v>408</v>
      </c>
      <c r="C2861">
        <v>2</v>
      </c>
      <c r="D2861">
        <v>14</v>
      </c>
      <c r="E2861">
        <v>2</v>
      </c>
      <c r="F2861">
        <v>0</v>
      </c>
      <c r="G2861">
        <v>0</v>
      </c>
      <c r="H2861">
        <v>415</v>
      </c>
      <c r="I2861">
        <v>2</v>
      </c>
      <c r="J2861" t="s">
        <v>819</v>
      </c>
      <c r="L2861" t="e">
        <f t="shared" si="53"/>
        <v>#N/A</v>
      </c>
    </row>
    <row r="2862" spans="1:12">
      <c r="A2862">
        <v>5998</v>
      </c>
      <c r="B2862" t="s">
        <v>412</v>
      </c>
      <c r="C2862">
        <v>1</v>
      </c>
      <c r="D2862">
        <v>7</v>
      </c>
      <c r="E2862">
        <v>12</v>
      </c>
      <c r="F2862">
        <v>0</v>
      </c>
      <c r="G2862">
        <v>0</v>
      </c>
      <c r="H2862">
        <v>382</v>
      </c>
      <c r="I2862">
        <v>5</v>
      </c>
      <c r="J2862" t="s">
        <v>845</v>
      </c>
      <c r="L2862">
        <f t="shared" si="53"/>
        <v>12</v>
      </c>
    </row>
    <row r="2863" spans="1:12">
      <c r="A2863">
        <v>5955</v>
      </c>
      <c r="B2863" t="s">
        <v>408</v>
      </c>
      <c r="C2863">
        <v>3</v>
      </c>
      <c r="D2863">
        <v>6</v>
      </c>
      <c r="E2863">
        <v>17</v>
      </c>
      <c r="F2863">
        <v>0</v>
      </c>
      <c r="G2863">
        <v>0</v>
      </c>
      <c r="H2863">
        <v>134</v>
      </c>
      <c r="I2863">
        <v>4</v>
      </c>
      <c r="J2863" t="s">
        <v>729</v>
      </c>
      <c r="L2863" t="e">
        <f t="shared" si="53"/>
        <v>#N/A</v>
      </c>
    </row>
    <row r="2864" spans="1:12">
      <c r="A2864">
        <v>5457</v>
      </c>
      <c r="B2864" t="s">
        <v>408</v>
      </c>
      <c r="C2864">
        <v>2</v>
      </c>
      <c r="D2864">
        <v>6</v>
      </c>
      <c r="E2864">
        <v>2</v>
      </c>
      <c r="F2864">
        <v>0</v>
      </c>
      <c r="G2864">
        <v>0</v>
      </c>
      <c r="H2864">
        <v>582</v>
      </c>
      <c r="I2864">
        <v>2</v>
      </c>
      <c r="J2864" t="s">
        <v>1038</v>
      </c>
      <c r="L2864" t="e">
        <f t="shared" si="53"/>
        <v>#N/A</v>
      </c>
    </row>
    <row r="2865" spans="1:12">
      <c r="A2865">
        <v>1129</v>
      </c>
      <c r="B2865" t="s">
        <v>408</v>
      </c>
      <c r="C2865">
        <v>1</v>
      </c>
      <c r="D2865">
        <v>4</v>
      </c>
      <c r="E2865">
        <v>7</v>
      </c>
      <c r="F2865">
        <v>0</v>
      </c>
      <c r="G2865">
        <v>0</v>
      </c>
      <c r="H2865">
        <v>306</v>
      </c>
      <c r="I2865">
        <v>4</v>
      </c>
      <c r="J2865" t="s">
        <v>887</v>
      </c>
      <c r="L2865" t="e">
        <f t="shared" si="53"/>
        <v>#N/A</v>
      </c>
    </row>
    <row r="2866" spans="1:12">
      <c r="A2866">
        <v>2660</v>
      </c>
      <c r="B2866" t="s">
        <v>408</v>
      </c>
      <c r="C2866">
        <v>1</v>
      </c>
      <c r="D2866">
        <v>20</v>
      </c>
      <c r="E2866">
        <v>1</v>
      </c>
      <c r="F2866">
        <v>0</v>
      </c>
      <c r="G2866">
        <v>0</v>
      </c>
      <c r="H2866">
        <v>308</v>
      </c>
      <c r="I2866">
        <v>1</v>
      </c>
      <c r="J2866" t="s">
        <v>790</v>
      </c>
      <c r="L2866" t="e">
        <f t="shared" si="53"/>
        <v>#N/A</v>
      </c>
    </row>
    <row r="2867" spans="1:12">
      <c r="A2867">
        <v>4</v>
      </c>
      <c r="B2867" t="s">
        <v>390</v>
      </c>
      <c r="C2867">
        <v>1</v>
      </c>
      <c r="D2867">
        <v>42</v>
      </c>
      <c r="E2867">
        <v>1</v>
      </c>
      <c r="F2867">
        <v>0</v>
      </c>
      <c r="G2867">
        <v>0</v>
      </c>
      <c r="H2867">
        <v>429</v>
      </c>
      <c r="I2867">
        <v>1</v>
      </c>
      <c r="J2867" t="s">
        <v>739</v>
      </c>
      <c r="L2867" t="e">
        <f t="shared" si="53"/>
        <v>#N/A</v>
      </c>
    </row>
    <row r="2868" spans="1:12">
      <c r="A2868">
        <v>496</v>
      </c>
      <c r="B2868" t="s">
        <v>408</v>
      </c>
      <c r="C2868">
        <v>1</v>
      </c>
      <c r="D2868">
        <v>23</v>
      </c>
      <c r="E2868">
        <v>1</v>
      </c>
      <c r="F2868">
        <v>0</v>
      </c>
      <c r="G2868">
        <v>0</v>
      </c>
      <c r="H2868">
        <v>446</v>
      </c>
      <c r="I2868">
        <v>1</v>
      </c>
      <c r="J2868" t="s">
        <v>470</v>
      </c>
      <c r="L2868">
        <f t="shared" si="53"/>
        <v>22</v>
      </c>
    </row>
    <row r="2869" spans="1:12">
      <c r="A2869">
        <v>3293</v>
      </c>
      <c r="B2869" t="s">
        <v>408</v>
      </c>
      <c r="C2869">
        <v>1</v>
      </c>
      <c r="D2869">
        <v>80</v>
      </c>
      <c r="E2869">
        <v>12</v>
      </c>
      <c r="F2869">
        <v>0</v>
      </c>
      <c r="G2869">
        <v>0</v>
      </c>
      <c r="H2869">
        <v>374</v>
      </c>
      <c r="I2869">
        <v>6</v>
      </c>
      <c r="J2869" t="s">
        <v>440</v>
      </c>
      <c r="L2869">
        <f t="shared" si="53"/>
        <v>16</v>
      </c>
    </row>
    <row r="2870" spans="1:12">
      <c r="A2870">
        <v>2311</v>
      </c>
      <c r="B2870" t="s">
        <v>408</v>
      </c>
      <c r="C2870">
        <v>1</v>
      </c>
      <c r="D2870">
        <v>10</v>
      </c>
      <c r="E2870">
        <v>8</v>
      </c>
      <c r="F2870">
        <v>0</v>
      </c>
      <c r="G2870">
        <v>0</v>
      </c>
      <c r="H2870">
        <v>515</v>
      </c>
      <c r="I2870">
        <v>6</v>
      </c>
      <c r="J2870" t="s">
        <v>976</v>
      </c>
      <c r="L2870" t="e">
        <f t="shared" si="53"/>
        <v>#N/A</v>
      </c>
    </row>
    <row r="2871" spans="1:12">
      <c r="A2871">
        <v>2901</v>
      </c>
      <c r="B2871" t="s">
        <v>408</v>
      </c>
      <c r="C2871">
        <v>1</v>
      </c>
      <c r="D2871">
        <v>51</v>
      </c>
      <c r="E2871">
        <v>0</v>
      </c>
      <c r="F2871">
        <v>12</v>
      </c>
      <c r="G2871">
        <v>0</v>
      </c>
      <c r="H2871">
        <v>534</v>
      </c>
      <c r="I2871">
        <v>2</v>
      </c>
      <c r="J2871" t="s">
        <v>662</v>
      </c>
      <c r="L2871">
        <f t="shared" si="53"/>
        <v>52</v>
      </c>
    </row>
    <row r="2872" spans="1:12">
      <c r="A2872">
        <v>3642</v>
      </c>
      <c r="B2872" t="s">
        <v>408</v>
      </c>
      <c r="C2872">
        <v>1</v>
      </c>
      <c r="D2872">
        <v>14</v>
      </c>
      <c r="E2872">
        <v>8</v>
      </c>
      <c r="F2872">
        <v>0</v>
      </c>
      <c r="G2872">
        <v>0</v>
      </c>
      <c r="H2872">
        <v>391</v>
      </c>
      <c r="I2872">
        <v>4</v>
      </c>
      <c r="J2872" t="s">
        <v>683</v>
      </c>
      <c r="L2872" t="e">
        <f t="shared" si="53"/>
        <v>#N/A</v>
      </c>
    </row>
    <row r="2873" spans="1:12">
      <c r="A2873">
        <v>5314</v>
      </c>
      <c r="B2873" t="s">
        <v>408</v>
      </c>
      <c r="C2873">
        <v>2</v>
      </c>
      <c r="D2873">
        <v>10</v>
      </c>
      <c r="E2873">
        <v>2</v>
      </c>
      <c r="F2873">
        <v>0</v>
      </c>
      <c r="G2873">
        <v>0</v>
      </c>
      <c r="H2873">
        <v>620</v>
      </c>
      <c r="I2873">
        <v>2</v>
      </c>
      <c r="J2873" t="s">
        <v>827</v>
      </c>
      <c r="L2873">
        <f t="shared" si="53"/>
        <v>56</v>
      </c>
    </row>
    <row r="2874" spans="1:12">
      <c r="A2874">
        <v>2068</v>
      </c>
      <c r="B2874" t="s">
        <v>408</v>
      </c>
      <c r="C2874">
        <v>1</v>
      </c>
      <c r="D2874">
        <v>4</v>
      </c>
      <c r="E2874">
        <v>9</v>
      </c>
      <c r="F2874">
        <v>0</v>
      </c>
      <c r="G2874">
        <v>0</v>
      </c>
      <c r="H2874">
        <v>590</v>
      </c>
      <c r="I2874">
        <v>5</v>
      </c>
      <c r="J2874" t="s">
        <v>932</v>
      </c>
      <c r="L2874">
        <f t="shared" si="53"/>
        <v>52</v>
      </c>
    </row>
    <row r="2875" spans="1:12">
      <c r="A2875">
        <v>6396</v>
      </c>
      <c r="B2875" t="s">
        <v>412</v>
      </c>
      <c r="C2875">
        <v>2</v>
      </c>
      <c r="D2875">
        <v>17</v>
      </c>
      <c r="E2875">
        <v>2</v>
      </c>
      <c r="F2875">
        <v>0</v>
      </c>
      <c r="G2875">
        <v>0</v>
      </c>
      <c r="H2875">
        <v>402</v>
      </c>
      <c r="I2875">
        <v>1</v>
      </c>
      <c r="J2875" t="s">
        <v>541</v>
      </c>
      <c r="L2875">
        <f t="shared" si="53"/>
        <v>21</v>
      </c>
    </row>
    <row r="2876" spans="1:12">
      <c r="A2876">
        <v>4475</v>
      </c>
      <c r="B2876" t="s">
        <v>408</v>
      </c>
      <c r="C2876">
        <v>2</v>
      </c>
      <c r="D2876">
        <v>3</v>
      </c>
      <c r="E2876">
        <v>2</v>
      </c>
      <c r="F2876">
        <v>0</v>
      </c>
      <c r="G2876">
        <v>0</v>
      </c>
      <c r="H2876">
        <v>110</v>
      </c>
      <c r="I2876">
        <v>1</v>
      </c>
      <c r="J2876" t="s">
        <v>929</v>
      </c>
      <c r="L2876">
        <f t="shared" si="53"/>
        <v>11</v>
      </c>
    </row>
    <row r="2877" spans="1:12">
      <c r="A2877">
        <v>737</v>
      </c>
      <c r="B2877" t="s">
        <v>408</v>
      </c>
      <c r="C2877">
        <v>2</v>
      </c>
      <c r="D2877">
        <v>22</v>
      </c>
      <c r="E2877">
        <v>4</v>
      </c>
      <c r="F2877">
        <v>0</v>
      </c>
      <c r="G2877">
        <v>0</v>
      </c>
      <c r="H2877">
        <v>438</v>
      </c>
      <c r="I2877">
        <v>2</v>
      </c>
      <c r="J2877" t="s">
        <v>703</v>
      </c>
      <c r="L2877">
        <f t="shared" si="53"/>
        <v>21</v>
      </c>
    </row>
    <row r="2878" spans="1:12">
      <c r="A2878">
        <v>1478</v>
      </c>
      <c r="B2878" t="s">
        <v>408</v>
      </c>
      <c r="C2878">
        <v>1</v>
      </c>
      <c r="D2878">
        <v>28</v>
      </c>
      <c r="E2878">
        <v>1</v>
      </c>
      <c r="F2878">
        <v>0</v>
      </c>
      <c r="G2878">
        <v>0</v>
      </c>
      <c r="H2878">
        <v>445</v>
      </c>
      <c r="I2878">
        <v>1</v>
      </c>
      <c r="J2878" t="s">
        <v>266</v>
      </c>
      <c r="L2878" t="e">
        <f t="shared" si="53"/>
        <v>#N/A</v>
      </c>
    </row>
    <row r="2879" spans="1:12">
      <c r="A2879">
        <v>147</v>
      </c>
      <c r="B2879" t="s">
        <v>408</v>
      </c>
      <c r="C2879">
        <v>1</v>
      </c>
      <c r="D2879">
        <v>7</v>
      </c>
      <c r="E2879">
        <v>2</v>
      </c>
      <c r="F2879">
        <v>0</v>
      </c>
      <c r="G2879">
        <v>0</v>
      </c>
      <c r="H2879">
        <v>435</v>
      </c>
      <c r="I2879">
        <v>1</v>
      </c>
      <c r="J2879" t="s">
        <v>850</v>
      </c>
      <c r="L2879" t="e">
        <f t="shared" si="53"/>
        <v>#N/A</v>
      </c>
    </row>
    <row r="2880" spans="1:12">
      <c r="A2880">
        <v>3150</v>
      </c>
      <c r="B2880" t="s">
        <v>408</v>
      </c>
      <c r="C2880">
        <v>1</v>
      </c>
      <c r="D2880">
        <v>30</v>
      </c>
      <c r="E2880">
        <v>1</v>
      </c>
      <c r="F2880">
        <v>0</v>
      </c>
      <c r="G2880">
        <v>0</v>
      </c>
      <c r="H2880">
        <v>310</v>
      </c>
      <c r="I2880">
        <v>2</v>
      </c>
      <c r="J2880" t="s">
        <v>421</v>
      </c>
      <c r="L2880">
        <f t="shared" si="53"/>
        <v>16</v>
      </c>
    </row>
    <row r="2881" spans="1:12">
      <c r="A2881">
        <v>2560</v>
      </c>
      <c r="B2881" t="s">
        <v>408</v>
      </c>
      <c r="C2881">
        <v>2</v>
      </c>
      <c r="D2881">
        <v>3</v>
      </c>
      <c r="E2881">
        <v>2</v>
      </c>
      <c r="F2881">
        <v>0</v>
      </c>
      <c r="G2881">
        <v>0</v>
      </c>
      <c r="H2881">
        <v>605</v>
      </c>
      <c r="I2881">
        <v>2</v>
      </c>
      <c r="J2881" t="s">
        <v>989</v>
      </c>
      <c r="L2881" t="e">
        <f t="shared" si="53"/>
        <v>#N/A</v>
      </c>
    </row>
    <row r="2882" spans="1:12">
      <c r="A2882">
        <v>4232</v>
      </c>
      <c r="B2882" t="s">
        <v>408</v>
      </c>
      <c r="C2882">
        <v>1</v>
      </c>
      <c r="D2882">
        <v>6</v>
      </c>
      <c r="E2882">
        <v>1</v>
      </c>
      <c r="F2882">
        <v>0</v>
      </c>
      <c r="G2882">
        <v>0</v>
      </c>
      <c r="H2882">
        <v>112</v>
      </c>
      <c r="I2882">
        <v>1</v>
      </c>
      <c r="J2882" t="s">
        <v>817</v>
      </c>
      <c r="L2882" t="e">
        <f t="shared" si="53"/>
        <v>#N/A</v>
      </c>
    </row>
    <row r="2883" spans="1:12">
      <c r="A2883">
        <v>5806</v>
      </c>
      <c r="B2883" t="s">
        <v>408</v>
      </c>
      <c r="C2883">
        <v>2</v>
      </c>
      <c r="D2883">
        <v>5</v>
      </c>
      <c r="E2883">
        <v>43</v>
      </c>
      <c r="F2883">
        <v>0</v>
      </c>
      <c r="G2883">
        <v>0</v>
      </c>
      <c r="H2883">
        <v>489</v>
      </c>
      <c r="I2883">
        <v>11</v>
      </c>
      <c r="J2883" t="s">
        <v>674</v>
      </c>
      <c r="L2883" t="e">
        <f t="shared" si="53"/>
        <v>#N/A</v>
      </c>
    </row>
    <row r="2884" spans="1:12">
      <c r="A2884">
        <v>3983</v>
      </c>
      <c r="B2884" t="s">
        <v>408</v>
      </c>
      <c r="C2884">
        <v>2</v>
      </c>
      <c r="D2884">
        <v>29</v>
      </c>
      <c r="E2884">
        <v>2</v>
      </c>
      <c r="F2884">
        <v>0</v>
      </c>
      <c r="G2884">
        <v>0</v>
      </c>
      <c r="H2884">
        <v>117</v>
      </c>
      <c r="I2884">
        <v>2</v>
      </c>
      <c r="J2884" t="s">
        <v>837</v>
      </c>
      <c r="L2884" t="e">
        <f t="shared" ref="L2884:L2947" si="54">VLOOKUP($J2884,$AA$3:$AB$127,2,FALSE)</f>
        <v>#N/A</v>
      </c>
    </row>
    <row r="2885" spans="1:12">
      <c r="A2885">
        <v>3393</v>
      </c>
      <c r="B2885" t="s">
        <v>408</v>
      </c>
      <c r="C2885">
        <v>2</v>
      </c>
      <c r="D2885">
        <v>4</v>
      </c>
      <c r="E2885">
        <v>2</v>
      </c>
      <c r="F2885">
        <v>0</v>
      </c>
      <c r="G2885">
        <v>0</v>
      </c>
      <c r="H2885">
        <v>317</v>
      </c>
      <c r="I2885">
        <v>1</v>
      </c>
      <c r="J2885" t="s">
        <v>804</v>
      </c>
      <c r="L2885" t="e">
        <f t="shared" si="54"/>
        <v>#N/A</v>
      </c>
    </row>
    <row r="2886" spans="1:12">
      <c r="A2886">
        <v>396</v>
      </c>
      <c r="B2886" t="s">
        <v>408</v>
      </c>
      <c r="C2886">
        <v>2</v>
      </c>
      <c r="D2886">
        <v>42</v>
      </c>
      <c r="E2886">
        <v>2</v>
      </c>
      <c r="F2886">
        <v>0</v>
      </c>
      <c r="G2886">
        <v>0</v>
      </c>
      <c r="H2886">
        <v>420</v>
      </c>
      <c r="I2886">
        <v>1</v>
      </c>
      <c r="J2886" t="s">
        <v>435</v>
      </c>
      <c r="L2886">
        <f t="shared" si="54"/>
        <v>21</v>
      </c>
    </row>
    <row r="2887" spans="1:12">
      <c r="A2887">
        <v>1229</v>
      </c>
      <c r="B2887" t="s">
        <v>408</v>
      </c>
      <c r="C2887">
        <v>1</v>
      </c>
      <c r="D2887">
        <v>13</v>
      </c>
      <c r="E2887">
        <v>1</v>
      </c>
      <c r="F2887">
        <v>0</v>
      </c>
      <c r="G2887">
        <v>0</v>
      </c>
      <c r="H2887">
        <v>313</v>
      </c>
      <c r="I2887">
        <v>1</v>
      </c>
      <c r="J2887" t="s">
        <v>407</v>
      </c>
      <c r="L2887">
        <f t="shared" si="54"/>
        <v>33</v>
      </c>
    </row>
    <row r="2888" spans="1:12">
      <c r="A2888">
        <v>6147</v>
      </c>
      <c r="B2888" t="s">
        <v>408</v>
      </c>
      <c r="C2888">
        <v>2</v>
      </c>
      <c r="D2888">
        <v>19</v>
      </c>
      <c r="E2888">
        <v>2</v>
      </c>
      <c r="F2888">
        <v>0</v>
      </c>
      <c r="G2888">
        <v>0</v>
      </c>
      <c r="H2888">
        <v>270</v>
      </c>
      <c r="I2888">
        <v>2</v>
      </c>
      <c r="J2888" t="s">
        <v>491</v>
      </c>
      <c r="L2888" t="e">
        <f t="shared" si="54"/>
        <v>#N/A</v>
      </c>
    </row>
    <row r="2889" spans="1:12">
      <c r="A2889">
        <v>986</v>
      </c>
      <c r="B2889" t="s">
        <v>408</v>
      </c>
      <c r="C2889">
        <v>1</v>
      </c>
      <c r="D2889">
        <v>2</v>
      </c>
      <c r="E2889">
        <v>1</v>
      </c>
      <c r="F2889">
        <v>0</v>
      </c>
      <c r="G2889">
        <v>0</v>
      </c>
      <c r="H2889">
        <v>708</v>
      </c>
      <c r="I2889">
        <v>2</v>
      </c>
      <c r="J2889" t="s">
        <v>818</v>
      </c>
      <c r="L2889" t="e">
        <f t="shared" si="54"/>
        <v>#N/A</v>
      </c>
    </row>
    <row r="2890" spans="1:12">
      <c r="A2890">
        <v>1819</v>
      </c>
      <c r="B2890" t="s">
        <v>408</v>
      </c>
      <c r="C2890">
        <v>2</v>
      </c>
      <c r="D2890">
        <v>3</v>
      </c>
      <c r="E2890">
        <v>2</v>
      </c>
      <c r="F2890">
        <v>0</v>
      </c>
      <c r="G2890">
        <v>0</v>
      </c>
      <c r="H2890">
        <v>452</v>
      </c>
      <c r="I2890">
        <v>1</v>
      </c>
      <c r="J2890" t="s">
        <v>982</v>
      </c>
      <c r="L2890" t="e">
        <f t="shared" si="54"/>
        <v>#N/A</v>
      </c>
    </row>
    <row r="2891" spans="1:12">
      <c r="A2891">
        <v>5116</v>
      </c>
      <c r="B2891" t="s">
        <v>408</v>
      </c>
      <c r="C2891">
        <v>2</v>
      </c>
      <c r="D2891">
        <v>16</v>
      </c>
      <c r="E2891">
        <v>2</v>
      </c>
      <c r="F2891">
        <v>0</v>
      </c>
      <c r="G2891">
        <v>0</v>
      </c>
      <c r="H2891">
        <v>166</v>
      </c>
      <c r="I2891">
        <v>2</v>
      </c>
      <c r="J2891" t="s">
        <v>789</v>
      </c>
      <c r="L2891" t="e">
        <f t="shared" si="54"/>
        <v>#N/A</v>
      </c>
    </row>
    <row r="2892" spans="1:12">
      <c r="A2892">
        <v>1378</v>
      </c>
      <c r="B2892" t="s">
        <v>408</v>
      </c>
      <c r="C2892">
        <v>2</v>
      </c>
      <c r="D2892">
        <v>36</v>
      </c>
      <c r="E2892">
        <v>2</v>
      </c>
      <c r="F2892">
        <v>0</v>
      </c>
      <c r="G2892">
        <v>0</v>
      </c>
      <c r="H2892">
        <v>532</v>
      </c>
      <c r="I2892">
        <v>2</v>
      </c>
      <c r="J2892" t="s">
        <v>638</v>
      </c>
      <c r="L2892">
        <f t="shared" si="54"/>
        <v>36</v>
      </c>
    </row>
    <row r="2893" spans="1:12">
      <c r="A2893">
        <v>3001</v>
      </c>
      <c r="B2893" t="s">
        <v>408</v>
      </c>
      <c r="C2893">
        <v>2</v>
      </c>
      <c r="D2893">
        <v>8</v>
      </c>
      <c r="E2893">
        <v>16</v>
      </c>
      <c r="F2893">
        <v>0</v>
      </c>
      <c r="G2893">
        <v>0</v>
      </c>
      <c r="H2893">
        <v>374</v>
      </c>
      <c r="I2893">
        <v>5</v>
      </c>
      <c r="J2893" t="s">
        <v>440</v>
      </c>
      <c r="L2893">
        <f t="shared" si="54"/>
        <v>16</v>
      </c>
    </row>
    <row r="2894" spans="1:12">
      <c r="A2894">
        <v>1329</v>
      </c>
      <c r="B2894" t="s">
        <v>408</v>
      </c>
      <c r="C2894">
        <v>2</v>
      </c>
      <c r="D2894">
        <v>15</v>
      </c>
      <c r="E2894">
        <v>2</v>
      </c>
      <c r="F2894">
        <v>0</v>
      </c>
      <c r="G2894">
        <v>0</v>
      </c>
      <c r="H2894">
        <v>532</v>
      </c>
      <c r="I2894">
        <v>1</v>
      </c>
      <c r="J2894" t="s">
        <v>638</v>
      </c>
      <c r="L2894">
        <f t="shared" si="54"/>
        <v>36</v>
      </c>
    </row>
    <row r="2895" spans="1:12">
      <c r="A2895">
        <v>2952</v>
      </c>
      <c r="B2895" t="s">
        <v>408</v>
      </c>
      <c r="C2895">
        <v>1</v>
      </c>
      <c r="D2895">
        <v>6</v>
      </c>
      <c r="E2895">
        <v>0</v>
      </c>
      <c r="F2895">
        <v>1</v>
      </c>
      <c r="G2895">
        <v>0</v>
      </c>
      <c r="H2895">
        <v>570</v>
      </c>
      <c r="I2895">
        <v>1</v>
      </c>
      <c r="J2895" t="s">
        <v>959</v>
      </c>
      <c r="L2895">
        <f t="shared" si="54"/>
        <v>42</v>
      </c>
    </row>
    <row r="2896" spans="1:12">
      <c r="A2896">
        <v>3493</v>
      </c>
      <c r="B2896" t="s">
        <v>408</v>
      </c>
      <c r="C2896">
        <v>1</v>
      </c>
      <c r="D2896">
        <v>7</v>
      </c>
      <c r="E2896">
        <v>15</v>
      </c>
      <c r="F2896">
        <v>0</v>
      </c>
      <c r="G2896">
        <v>0</v>
      </c>
      <c r="H2896">
        <v>566</v>
      </c>
      <c r="I2896">
        <v>3</v>
      </c>
      <c r="J2896" t="s">
        <v>854</v>
      </c>
      <c r="L2896" t="e">
        <f t="shared" si="54"/>
        <v>#N/A</v>
      </c>
    </row>
    <row r="2897" spans="1:12">
      <c r="A2897">
        <v>2460</v>
      </c>
      <c r="B2897" t="s">
        <v>408</v>
      </c>
      <c r="C2897">
        <v>1</v>
      </c>
      <c r="D2897">
        <v>1</v>
      </c>
      <c r="E2897">
        <v>1</v>
      </c>
      <c r="F2897">
        <v>0</v>
      </c>
      <c r="G2897">
        <v>0</v>
      </c>
      <c r="H2897">
        <v>329</v>
      </c>
      <c r="I2897">
        <v>1</v>
      </c>
      <c r="J2897" t="s">
        <v>855</v>
      </c>
      <c r="L2897" t="e">
        <f t="shared" si="54"/>
        <v>#N/A</v>
      </c>
    </row>
    <row r="2898" spans="1:12">
      <c r="A2898">
        <v>247</v>
      </c>
      <c r="B2898" t="s">
        <v>408</v>
      </c>
      <c r="C2898">
        <v>2</v>
      </c>
      <c r="D2898">
        <v>3</v>
      </c>
      <c r="E2898">
        <v>2</v>
      </c>
      <c r="F2898">
        <v>0</v>
      </c>
      <c r="G2898">
        <v>0</v>
      </c>
      <c r="H2898">
        <v>448</v>
      </c>
      <c r="I2898">
        <v>1</v>
      </c>
      <c r="J2898" t="s">
        <v>879</v>
      </c>
      <c r="L2898" t="e">
        <f t="shared" si="54"/>
        <v>#N/A</v>
      </c>
    </row>
    <row r="2899" spans="1:12">
      <c r="A2899">
        <v>788</v>
      </c>
      <c r="B2899" t="s">
        <v>408</v>
      </c>
      <c r="C2899">
        <v>1</v>
      </c>
      <c r="D2899">
        <v>32</v>
      </c>
      <c r="E2899">
        <v>1</v>
      </c>
      <c r="F2899">
        <v>0</v>
      </c>
      <c r="G2899">
        <v>0</v>
      </c>
      <c r="H2899">
        <v>442</v>
      </c>
      <c r="I2899">
        <v>2</v>
      </c>
      <c r="J2899" t="s">
        <v>579</v>
      </c>
      <c r="L2899">
        <f t="shared" si="54"/>
        <v>21</v>
      </c>
    </row>
    <row r="2900" spans="1:12">
      <c r="A2900">
        <v>6247</v>
      </c>
      <c r="B2900" t="s">
        <v>408</v>
      </c>
      <c r="C2900">
        <v>1</v>
      </c>
      <c r="D2900">
        <v>54</v>
      </c>
      <c r="E2900">
        <v>1</v>
      </c>
      <c r="F2900">
        <v>0</v>
      </c>
      <c r="G2900">
        <v>0</v>
      </c>
      <c r="H2900">
        <v>438</v>
      </c>
      <c r="I2900">
        <v>1</v>
      </c>
      <c r="J2900" t="s">
        <v>703</v>
      </c>
      <c r="L2900">
        <f t="shared" si="54"/>
        <v>21</v>
      </c>
    </row>
    <row r="2901" spans="1:12">
      <c r="A2901">
        <v>4083</v>
      </c>
      <c r="B2901" t="s">
        <v>408</v>
      </c>
      <c r="C2901">
        <v>2</v>
      </c>
      <c r="D2901">
        <v>21</v>
      </c>
      <c r="E2901">
        <v>2</v>
      </c>
      <c r="F2901">
        <v>0</v>
      </c>
      <c r="G2901">
        <v>0</v>
      </c>
      <c r="H2901">
        <v>128</v>
      </c>
      <c r="I2901">
        <v>2</v>
      </c>
      <c r="J2901" t="s">
        <v>873</v>
      </c>
      <c r="L2901" t="e">
        <f t="shared" si="54"/>
        <v>#N/A</v>
      </c>
    </row>
    <row r="2902" spans="1:12">
      <c r="A2902">
        <v>6198</v>
      </c>
      <c r="B2902" t="s">
        <v>408</v>
      </c>
      <c r="C2902">
        <v>2</v>
      </c>
      <c r="D2902">
        <v>17</v>
      </c>
      <c r="E2902">
        <v>2</v>
      </c>
      <c r="F2902">
        <v>0</v>
      </c>
      <c r="G2902">
        <v>0</v>
      </c>
      <c r="H2902">
        <v>242</v>
      </c>
      <c r="I2902">
        <v>2</v>
      </c>
      <c r="J2902" t="s">
        <v>456</v>
      </c>
      <c r="L2902">
        <f t="shared" si="54"/>
        <v>13</v>
      </c>
    </row>
    <row r="2903" spans="1:12">
      <c r="A2903">
        <v>4034</v>
      </c>
      <c r="B2903" t="s">
        <v>408</v>
      </c>
      <c r="C2903">
        <v>3</v>
      </c>
      <c r="D2903">
        <v>11</v>
      </c>
      <c r="E2903">
        <v>3</v>
      </c>
      <c r="F2903">
        <v>0</v>
      </c>
      <c r="G2903">
        <v>0</v>
      </c>
      <c r="H2903">
        <v>255</v>
      </c>
      <c r="I2903">
        <v>2</v>
      </c>
      <c r="J2903" t="s">
        <v>438</v>
      </c>
      <c r="L2903" t="e">
        <f t="shared" si="54"/>
        <v>#N/A</v>
      </c>
    </row>
    <row r="2904" spans="1:12">
      <c r="A2904">
        <v>4575</v>
      </c>
      <c r="B2904" t="s">
        <v>408</v>
      </c>
      <c r="C2904">
        <v>1</v>
      </c>
      <c r="D2904">
        <v>53</v>
      </c>
      <c r="E2904">
        <v>14</v>
      </c>
      <c r="F2904">
        <v>0</v>
      </c>
      <c r="G2904">
        <v>0</v>
      </c>
      <c r="H2904">
        <v>158</v>
      </c>
      <c r="I2904">
        <v>5</v>
      </c>
      <c r="J2904" t="s">
        <v>472</v>
      </c>
      <c r="L2904">
        <f t="shared" si="54"/>
        <v>12</v>
      </c>
    </row>
    <row r="2905" spans="1:12">
      <c r="A2905">
        <v>837</v>
      </c>
      <c r="B2905" t="s">
        <v>408</v>
      </c>
      <c r="C2905">
        <v>2</v>
      </c>
      <c r="D2905">
        <v>20</v>
      </c>
      <c r="E2905">
        <v>2</v>
      </c>
      <c r="F2905">
        <v>0</v>
      </c>
      <c r="G2905">
        <v>0</v>
      </c>
      <c r="H2905">
        <v>430</v>
      </c>
      <c r="I2905">
        <v>1</v>
      </c>
      <c r="J2905" t="s">
        <v>267</v>
      </c>
      <c r="L2905" t="e">
        <f t="shared" si="54"/>
        <v>#N/A</v>
      </c>
    </row>
    <row r="2906" spans="1:12">
      <c r="A2906">
        <v>1919</v>
      </c>
      <c r="B2906" t="s">
        <v>408</v>
      </c>
      <c r="C2906">
        <v>2</v>
      </c>
      <c r="D2906">
        <v>29</v>
      </c>
      <c r="E2906">
        <v>2</v>
      </c>
      <c r="F2906">
        <v>0</v>
      </c>
      <c r="G2906">
        <v>0</v>
      </c>
      <c r="H2906">
        <v>339</v>
      </c>
      <c r="I2906">
        <v>2</v>
      </c>
      <c r="J2906" t="s">
        <v>462</v>
      </c>
      <c r="L2906" t="e">
        <f t="shared" si="54"/>
        <v>#N/A</v>
      </c>
    </row>
    <row r="2907" spans="1:12">
      <c r="A2907">
        <v>3542</v>
      </c>
      <c r="B2907" t="s">
        <v>408</v>
      </c>
      <c r="C2907">
        <v>1</v>
      </c>
      <c r="D2907">
        <v>6</v>
      </c>
      <c r="E2907">
        <v>1</v>
      </c>
      <c r="F2907">
        <v>0</v>
      </c>
      <c r="G2907">
        <v>0</v>
      </c>
      <c r="H2907">
        <v>314</v>
      </c>
      <c r="I2907">
        <v>1</v>
      </c>
      <c r="J2907" t="s">
        <v>1002</v>
      </c>
      <c r="L2907" t="e">
        <f t="shared" si="54"/>
        <v>#N/A</v>
      </c>
    </row>
    <row r="2908" spans="1:12">
      <c r="A2908">
        <v>296</v>
      </c>
      <c r="B2908" t="s">
        <v>408</v>
      </c>
      <c r="C2908">
        <v>1</v>
      </c>
      <c r="D2908">
        <v>16</v>
      </c>
      <c r="E2908">
        <v>1</v>
      </c>
      <c r="F2908">
        <v>0</v>
      </c>
      <c r="G2908">
        <v>0</v>
      </c>
      <c r="H2908">
        <v>446</v>
      </c>
      <c r="I2908">
        <v>2</v>
      </c>
      <c r="J2908" t="s">
        <v>470</v>
      </c>
      <c r="L2908">
        <f t="shared" si="54"/>
        <v>22</v>
      </c>
    </row>
    <row r="2909" spans="1:12">
      <c r="A2909">
        <v>5706</v>
      </c>
      <c r="B2909" t="s">
        <v>408</v>
      </c>
      <c r="C2909">
        <v>1</v>
      </c>
      <c r="D2909">
        <v>5</v>
      </c>
      <c r="E2909">
        <v>1</v>
      </c>
      <c r="F2909">
        <v>0</v>
      </c>
      <c r="G2909">
        <v>0</v>
      </c>
      <c r="H2909">
        <v>708</v>
      </c>
      <c r="I2909">
        <v>2</v>
      </c>
      <c r="J2909" t="s">
        <v>818</v>
      </c>
      <c r="L2909" t="e">
        <f t="shared" si="54"/>
        <v>#N/A</v>
      </c>
    </row>
    <row r="2910" spans="1:12">
      <c r="A2910">
        <v>1870</v>
      </c>
      <c r="B2910" t="s">
        <v>408</v>
      </c>
      <c r="C2910">
        <v>2</v>
      </c>
      <c r="D2910">
        <v>5</v>
      </c>
      <c r="E2910">
        <v>4</v>
      </c>
      <c r="F2910">
        <v>0</v>
      </c>
      <c r="G2910">
        <v>0</v>
      </c>
      <c r="H2910">
        <v>372</v>
      </c>
      <c r="I2910">
        <v>2</v>
      </c>
      <c r="J2910" t="s">
        <v>841</v>
      </c>
      <c r="L2910" t="e">
        <f t="shared" si="54"/>
        <v>#N/A</v>
      </c>
    </row>
    <row r="2911" spans="1:12">
      <c r="A2911">
        <v>2411</v>
      </c>
      <c r="B2911" t="s">
        <v>408</v>
      </c>
      <c r="C2911">
        <v>1</v>
      </c>
      <c r="D2911">
        <v>1</v>
      </c>
      <c r="E2911">
        <v>1</v>
      </c>
      <c r="F2911">
        <v>0</v>
      </c>
      <c r="G2911">
        <v>0</v>
      </c>
      <c r="H2911">
        <v>373</v>
      </c>
      <c r="I2911">
        <v>2</v>
      </c>
      <c r="J2911" t="s">
        <v>728</v>
      </c>
      <c r="L2911" t="e">
        <f t="shared" si="54"/>
        <v>#N/A</v>
      </c>
    </row>
    <row r="2912" spans="1:12">
      <c r="A2912">
        <v>1376</v>
      </c>
      <c r="B2912" t="s">
        <v>408</v>
      </c>
      <c r="C2912">
        <v>2</v>
      </c>
      <c r="D2912">
        <v>40</v>
      </c>
      <c r="E2912">
        <v>2</v>
      </c>
      <c r="F2912">
        <v>0</v>
      </c>
      <c r="G2912">
        <v>0</v>
      </c>
      <c r="H2912">
        <v>532</v>
      </c>
      <c r="I2912">
        <v>1</v>
      </c>
      <c r="J2912" t="s">
        <v>638</v>
      </c>
      <c r="L2912">
        <f t="shared" si="54"/>
        <v>36</v>
      </c>
    </row>
    <row r="2913" spans="1:12">
      <c r="A2913">
        <v>1447</v>
      </c>
      <c r="B2913" t="s">
        <v>408</v>
      </c>
      <c r="C2913">
        <v>1</v>
      </c>
      <c r="D2913">
        <v>36</v>
      </c>
      <c r="E2913">
        <v>4</v>
      </c>
      <c r="F2913">
        <v>0</v>
      </c>
      <c r="G2913">
        <v>0</v>
      </c>
      <c r="H2913">
        <v>512</v>
      </c>
      <c r="I2913">
        <v>4</v>
      </c>
      <c r="J2913" t="s">
        <v>476</v>
      </c>
      <c r="L2913" t="e">
        <f t="shared" si="54"/>
        <v>#N/A</v>
      </c>
    </row>
    <row r="2914" spans="1:12">
      <c r="A2914">
        <v>3036</v>
      </c>
      <c r="B2914" t="s">
        <v>408</v>
      </c>
      <c r="C2914">
        <v>1</v>
      </c>
      <c r="D2914">
        <v>3</v>
      </c>
      <c r="E2914">
        <v>11</v>
      </c>
      <c r="F2914">
        <v>0</v>
      </c>
      <c r="G2914">
        <v>0</v>
      </c>
      <c r="H2914">
        <v>583</v>
      </c>
      <c r="I2914">
        <v>5</v>
      </c>
      <c r="J2914" t="s">
        <v>1017</v>
      </c>
      <c r="L2914" t="e">
        <f t="shared" si="54"/>
        <v>#N/A</v>
      </c>
    </row>
    <row r="2915" spans="1:12">
      <c r="A2915">
        <v>3700</v>
      </c>
      <c r="B2915" t="s">
        <v>408</v>
      </c>
      <c r="C2915">
        <v>1</v>
      </c>
      <c r="D2915">
        <v>7</v>
      </c>
      <c r="E2915">
        <v>4</v>
      </c>
      <c r="F2915">
        <v>0</v>
      </c>
      <c r="G2915">
        <v>0</v>
      </c>
      <c r="H2915">
        <v>550</v>
      </c>
      <c r="I2915">
        <v>2</v>
      </c>
      <c r="J2915" t="s">
        <v>655</v>
      </c>
      <c r="L2915" t="e">
        <f t="shared" si="54"/>
        <v>#N/A</v>
      </c>
    </row>
    <row r="2916" spans="1:12">
      <c r="A2916">
        <v>119</v>
      </c>
      <c r="B2916" t="s">
        <v>408</v>
      </c>
      <c r="C2916">
        <v>1</v>
      </c>
      <c r="D2916">
        <v>4</v>
      </c>
      <c r="E2916">
        <v>1</v>
      </c>
      <c r="F2916">
        <v>0</v>
      </c>
      <c r="G2916">
        <v>0</v>
      </c>
      <c r="H2916">
        <v>441</v>
      </c>
      <c r="I2916">
        <v>1</v>
      </c>
      <c r="J2916" t="s">
        <v>568</v>
      </c>
      <c r="L2916" t="e">
        <f t="shared" si="54"/>
        <v>#N/A</v>
      </c>
    </row>
    <row r="2917" spans="1:12">
      <c r="A2917">
        <v>783</v>
      </c>
      <c r="B2917" t="s">
        <v>408</v>
      </c>
      <c r="C2917">
        <v>2</v>
      </c>
      <c r="D2917">
        <v>24</v>
      </c>
      <c r="E2917">
        <v>2</v>
      </c>
      <c r="F2917">
        <v>0</v>
      </c>
      <c r="G2917">
        <v>0</v>
      </c>
      <c r="H2917">
        <v>442</v>
      </c>
      <c r="I2917">
        <v>1</v>
      </c>
      <c r="J2917" t="s">
        <v>579</v>
      </c>
      <c r="L2917">
        <f t="shared" si="54"/>
        <v>21</v>
      </c>
    </row>
    <row r="2918" spans="1:12">
      <c r="A2918">
        <v>4696</v>
      </c>
      <c r="B2918" t="s">
        <v>408</v>
      </c>
      <c r="C2918">
        <v>2</v>
      </c>
      <c r="D2918">
        <v>34</v>
      </c>
      <c r="E2918">
        <v>30</v>
      </c>
      <c r="F2918">
        <v>0</v>
      </c>
      <c r="G2918">
        <v>0</v>
      </c>
      <c r="H2918">
        <v>670</v>
      </c>
      <c r="I2918">
        <v>8</v>
      </c>
      <c r="J2918" t="s">
        <v>781</v>
      </c>
      <c r="L2918" t="e">
        <f t="shared" si="54"/>
        <v>#N/A</v>
      </c>
    </row>
    <row r="2919" spans="1:12">
      <c r="A2919">
        <v>1708</v>
      </c>
      <c r="B2919" t="s">
        <v>408</v>
      </c>
      <c r="C2919">
        <v>1</v>
      </c>
      <c r="D2919">
        <v>9</v>
      </c>
      <c r="E2919">
        <v>1</v>
      </c>
      <c r="F2919">
        <v>0</v>
      </c>
      <c r="G2919">
        <v>0</v>
      </c>
      <c r="H2919">
        <v>339</v>
      </c>
      <c r="I2919">
        <v>2</v>
      </c>
      <c r="J2919" t="s">
        <v>462</v>
      </c>
      <c r="L2919" t="e">
        <f t="shared" si="54"/>
        <v>#N/A</v>
      </c>
    </row>
    <row r="2920" spans="1:12">
      <c r="A2920">
        <v>4032</v>
      </c>
      <c r="B2920" t="s">
        <v>408</v>
      </c>
      <c r="C2920">
        <v>1</v>
      </c>
      <c r="D2920">
        <v>9</v>
      </c>
      <c r="E2920">
        <v>6</v>
      </c>
      <c r="F2920">
        <v>0</v>
      </c>
      <c r="G2920">
        <v>0</v>
      </c>
      <c r="H2920">
        <v>271</v>
      </c>
      <c r="I2920">
        <v>4</v>
      </c>
      <c r="J2920" t="s">
        <v>843</v>
      </c>
      <c r="L2920" t="e">
        <f t="shared" si="54"/>
        <v>#N/A</v>
      </c>
    </row>
    <row r="2921" spans="1:12">
      <c r="A2921">
        <v>712</v>
      </c>
      <c r="B2921" t="s">
        <v>408</v>
      </c>
      <c r="C2921">
        <v>1</v>
      </c>
      <c r="D2921">
        <v>12</v>
      </c>
      <c r="E2921">
        <v>1</v>
      </c>
      <c r="F2921">
        <v>0</v>
      </c>
      <c r="G2921">
        <v>0</v>
      </c>
      <c r="H2921">
        <v>422</v>
      </c>
      <c r="I2921">
        <v>1</v>
      </c>
      <c r="J2921" t="s">
        <v>899</v>
      </c>
      <c r="L2921" t="e">
        <f t="shared" si="54"/>
        <v>#N/A</v>
      </c>
    </row>
    <row r="2922" spans="1:12">
      <c r="A2922">
        <v>2372</v>
      </c>
      <c r="B2922" t="s">
        <v>408</v>
      </c>
      <c r="C2922">
        <v>1</v>
      </c>
      <c r="D2922">
        <v>16</v>
      </c>
      <c r="E2922">
        <v>1</v>
      </c>
      <c r="F2922">
        <v>0</v>
      </c>
      <c r="G2922">
        <v>0</v>
      </c>
      <c r="H2922">
        <v>356</v>
      </c>
      <c r="I2922">
        <v>1</v>
      </c>
      <c r="J2922" t="s">
        <v>848</v>
      </c>
      <c r="L2922" t="e">
        <f t="shared" si="54"/>
        <v>#N/A</v>
      </c>
    </row>
    <row r="2923" spans="1:12">
      <c r="A2923">
        <v>1115</v>
      </c>
      <c r="B2923" t="s">
        <v>408</v>
      </c>
      <c r="C2923">
        <v>2</v>
      </c>
      <c r="D2923">
        <v>19</v>
      </c>
      <c r="E2923">
        <v>4</v>
      </c>
      <c r="F2923">
        <v>0</v>
      </c>
      <c r="G2923">
        <v>0</v>
      </c>
      <c r="H2923">
        <v>333</v>
      </c>
      <c r="I2923">
        <v>2</v>
      </c>
      <c r="J2923" t="s">
        <v>681</v>
      </c>
      <c r="L2923">
        <f t="shared" si="54"/>
        <v>31</v>
      </c>
    </row>
    <row r="2924" spans="1:12">
      <c r="A2924">
        <v>2040</v>
      </c>
      <c r="B2924" t="s">
        <v>390</v>
      </c>
      <c r="C2924">
        <v>1</v>
      </c>
      <c r="D2924">
        <v>31</v>
      </c>
      <c r="E2924">
        <v>1</v>
      </c>
      <c r="F2924">
        <v>0</v>
      </c>
      <c r="G2924">
        <v>0</v>
      </c>
      <c r="H2924">
        <v>340</v>
      </c>
      <c r="I2924">
        <v>2</v>
      </c>
      <c r="J2924" t="s">
        <v>451</v>
      </c>
      <c r="L2924">
        <f t="shared" si="54"/>
        <v>31</v>
      </c>
    </row>
    <row r="2925" spans="1:12">
      <c r="A2925">
        <v>6285</v>
      </c>
      <c r="B2925" t="s">
        <v>412</v>
      </c>
      <c r="C2925">
        <v>1</v>
      </c>
      <c r="D2925">
        <v>5</v>
      </c>
      <c r="E2925">
        <v>1</v>
      </c>
      <c r="F2925">
        <v>0</v>
      </c>
      <c r="G2925">
        <v>0</v>
      </c>
      <c r="H2925">
        <v>373</v>
      </c>
      <c r="I2925">
        <v>1</v>
      </c>
      <c r="J2925" t="s">
        <v>728</v>
      </c>
      <c r="L2925" t="e">
        <f t="shared" si="54"/>
        <v>#N/A</v>
      </c>
    </row>
    <row r="2926" spans="1:12">
      <c r="A2926">
        <v>4364</v>
      </c>
      <c r="B2926" t="s">
        <v>408</v>
      </c>
      <c r="C2926">
        <v>1</v>
      </c>
      <c r="D2926">
        <v>11</v>
      </c>
      <c r="E2926">
        <v>16</v>
      </c>
      <c r="F2926">
        <v>0</v>
      </c>
      <c r="G2926">
        <v>0</v>
      </c>
      <c r="H2926">
        <v>115</v>
      </c>
      <c r="I2926">
        <v>4</v>
      </c>
      <c r="J2926" t="s">
        <v>466</v>
      </c>
      <c r="L2926" t="e">
        <f t="shared" si="54"/>
        <v>#N/A</v>
      </c>
    </row>
    <row r="2927" spans="1:12">
      <c r="A2927">
        <v>5953</v>
      </c>
      <c r="B2927" t="s">
        <v>408</v>
      </c>
      <c r="C2927">
        <v>2</v>
      </c>
      <c r="D2927">
        <v>5</v>
      </c>
      <c r="E2927">
        <v>30</v>
      </c>
      <c r="F2927">
        <v>0</v>
      </c>
      <c r="G2927">
        <v>0</v>
      </c>
      <c r="H2927">
        <v>134</v>
      </c>
      <c r="I2927">
        <v>5</v>
      </c>
      <c r="J2927" t="s">
        <v>729</v>
      </c>
      <c r="L2927" t="e">
        <f t="shared" si="54"/>
        <v>#N/A</v>
      </c>
    </row>
    <row r="2928" spans="1:12">
      <c r="A2928">
        <v>3368</v>
      </c>
      <c r="B2928" t="s">
        <v>408</v>
      </c>
      <c r="C2928">
        <v>1</v>
      </c>
      <c r="D2928">
        <v>83</v>
      </c>
      <c r="E2928">
        <v>25</v>
      </c>
      <c r="F2928">
        <v>0</v>
      </c>
      <c r="G2928">
        <v>0</v>
      </c>
      <c r="H2928">
        <v>321</v>
      </c>
      <c r="I2928">
        <v>7</v>
      </c>
      <c r="J2928" t="s">
        <v>714</v>
      </c>
      <c r="L2928">
        <f t="shared" si="54"/>
        <v>52</v>
      </c>
    </row>
    <row r="2929" spans="1:12">
      <c r="A2929">
        <v>451</v>
      </c>
      <c r="B2929" t="s">
        <v>408</v>
      </c>
      <c r="C2929">
        <v>2</v>
      </c>
      <c r="D2929">
        <v>7</v>
      </c>
      <c r="E2929">
        <v>2</v>
      </c>
      <c r="F2929">
        <v>0</v>
      </c>
      <c r="G2929">
        <v>0</v>
      </c>
      <c r="H2929">
        <v>429</v>
      </c>
      <c r="I2929">
        <v>1</v>
      </c>
      <c r="J2929" t="s">
        <v>739</v>
      </c>
      <c r="L2929" t="e">
        <f t="shared" si="54"/>
        <v>#N/A</v>
      </c>
    </row>
    <row r="2930" spans="1:12">
      <c r="A2930">
        <v>2704</v>
      </c>
      <c r="B2930" t="s">
        <v>390</v>
      </c>
      <c r="C2930">
        <v>1</v>
      </c>
      <c r="D2930">
        <v>29</v>
      </c>
      <c r="E2930">
        <v>1</v>
      </c>
      <c r="F2930">
        <v>0</v>
      </c>
      <c r="G2930">
        <v>0</v>
      </c>
      <c r="H2930">
        <v>321</v>
      </c>
      <c r="I2930">
        <v>2</v>
      </c>
      <c r="J2930" t="s">
        <v>714</v>
      </c>
      <c r="L2930">
        <f t="shared" si="54"/>
        <v>52</v>
      </c>
    </row>
    <row r="2931" spans="1:12">
      <c r="A2931">
        <v>5360</v>
      </c>
      <c r="B2931" t="s">
        <v>408</v>
      </c>
      <c r="C2931">
        <v>2</v>
      </c>
      <c r="D2931">
        <v>13</v>
      </c>
      <c r="E2931">
        <v>2</v>
      </c>
      <c r="F2931">
        <v>0</v>
      </c>
      <c r="G2931">
        <v>0</v>
      </c>
      <c r="H2931">
        <v>626</v>
      </c>
      <c r="I2931">
        <v>2</v>
      </c>
      <c r="J2931" t="s">
        <v>816</v>
      </c>
      <c r="L2931" t="e">
        <f t="shared" si="54"/>
        <v>#N/A</v>
      </c>
    </row>
    <row r="2932" spans="1:12">
      <c r="A2932">
        <v>5289</v>
      </c>
      <c r="B2932" t="s">
        <v>408</v>
      </c>
      <c r="C2932">
        <v>2</v>
      </c>
      <c r="D2932">
        <v>113</v>
      </c>
      <c r="E2932">
        <v>2</v>
      </c>
      <c r="F2932">
        <v>0</v>
      </c>
      <c r="G2932">
        <v>0</v>
      </c>
      <c r="H2932">
        <v>620</v>
      </c>
      <c r="I2932">
        <v>2</v>
      </c>
      <c r="J2932" t="s">
        <v>827</v>
      </c>
      <c r="L2932">
        <f t="shared" si="54"/>
        <v>56</v>
      </c>
    </row>
    <row r="2933" spans="1:12">
      <c r="A2933">
        <v>1044</v>
      </c>
      <c r="B2933" t="s">
        <v>408</v>
      </c>
      <c r="C2933">
        <v>1</v>
      </c>
      <c r="D2933">
        <v>9</v>
      </c>
      <c r="E2933">
        <v>15</v>
      </c>
      <c r="F2933">
        <v>0</v>
      </c>
      <c r="G2933">
        <v>0</v>
      </c>
      <c r="H2933">
        <v>352</v>
      </c>
      <c r="I2933">
        <v>5</v>
      </c>
      <c r="J2933" t="s">
        <v>410</v>
      </c>
      <c r="L2933" t="e">
        <f t="shared" si="54"/>
        <v>#N/A</v>
      </c>
    </row>
    <row r="2934" spans="1:12">
      <c r="A2934">
        <v>3723</v>
      </c>
      <c r="B2934" t="s">
        <v>408</v>
      </c>
      <c r="C2934">
        <v>1</v>
      </c>
      <c r="D2934">
        <v>5</v>
      </c>
      <c r="E2934">
        <v>1</v>
      </c>
      <c r="F2934">
        <v>0</v>
      </c>
      <c r="G2934">
        <v>0</v>
      </c>
      <c r="H2934">
        <v>105</v>
      </c>
      <c r="I2934">
        <v>1</v>
      </c>
      <c r="J2934" t="s">
        <v>866</v>
      </c>
      <c r="L2934">
        <f t="shared" si="54"/>
        <v>45</v>
      </c>
    </row>
    <row r="2935" spans="1:12">
      <c r="A2935">
        <v>5051</v>
      </c>
      <c r="B2935" t="s">
        <v>408</v>
      </c>
      <c r="C2935">
        <v>2</v>
      </c>
      <c r="D2935">
        <v>21</v>
      </c>
      <c r="E2935">
        <v>3</v>
      </c>
      <c r="F2935">
        <v>0</v>
      </c>
      <c r="G2935">
        <v>0</v>
      </c>
      <c r="H2935">
        <v>535</v>
      </c>
      <c r="I2935">
        <v>2</v>
      </c>
      <c r="J2935" t="s">
        <v>514</v>
      </c>
      <c r="L2935">
        <f t="shared" si="54"/>
        <v>45</v>
      </c>
    </row>
    <row r="2936" spans="1:12">
      <c r="A2936">
        <v>1399</v>
      </c>
      <c r="B2936" t="s">
        <v>408</v>
      </c>
      <c r="C2936">
        <v>1</v>
      </c>
      <c r="D2936">
        <v>12</v>
      </c>
      <c r="E2936">
        <v>1</v>
      </c>
      <c r="F2936">
        <v>0</v>
      </c>
      <c r="G2936">
        <v>0</v>
      </c>
      <c r="H2936">
        <v>505</v>
      </c>
      <c r="I2936">
        <v>2</v>
      </c>
      <c r="J2936" t="s">
        <v>840</v>
      </c>
      <c r="L2936">
        <f t="shared" si="54"/>
        <v>37</v>
      </c>
    </row>
    <row r="2937" spans="1:12">
      <c r="A2937">
        <v>2063</v>
      </c>
      <c r="B2937" t="s">
        <v>408</v>
      </c>
      <c r="C2937">
        <v>3</v>
      </c>
      <c r="D2937">
        <v>32</v>
      </c>
      <c r="E2937">
        <v>8</v>
      </c>
      <c r="F2937">
        <v>5</v>
      </c>
      <c r="G2937">
        <v>0</v>
      </c>
      <c r="H2937">
        <v>527</v>
      </c>
      <c r="I2937">
        <v>3</v>
      </c>
      <c r="J2937" t="s">
        <v>646</v>
      </c>
      <c r="L2937" t="e">
        <f t="shared" si="54"/>
        <v>#N/A</v>
      </c>
    </row>
    <row r="2938" spans="1:12">
      <c r="A2938">
        <v>4602</v>
      </c>
      <c r="B2938" t="s">
        <v>408</v>
      </c>
      <c r="C2938">
        <v>1</v>
      </c>
      <c r="D2938">
        <v>5</v>
      </c>
      <c r="E2938">
        <v>14</v>
      </c>
      <c r="F2938">
        <v>0</v>
      </c>
      <c r="G2938">
        <v>0</v>
      </c>
      <c r="H2938">
        <v>671</v>
      </c>
      <c r="I2938">
        <v>8</v>
      </c>
      <c r="J2938" t="s">
        <v>661</v>
      </c>
      <c r="L2938" t="e">
        <f t="shared" si="54"/>
        <v>#N/A</v>
      </c>
    </row>
    <row r="2939" spans="1:12">
      <c r="A2939">
        <v>6379</v>
      </c>
      <c r="B2939" t="s">
        <v>412</v>
      </c>
      <c r="C2939">
        <v>1</v>
      </c>
      <c r="D2939">
        <v>10</v>
      </c>
      <c r="E2939">
        <v>1</v>
      </c>
      <c r="F2939">
        <v>0</v>
      </c>
      <c r="G2939">
        <v>0</v>
      </c>
      <c r="H2939">
        <v>441</v>
      </c>
      <c r="I2939">
        <v>1</v>
      </c>
      <c r="J2939" t="s">
        <v>568</v>
      </c>
      <c r="L2939" t="e">
        <f t="shared" si="54"/>
        <v>#N/A</v>
      </c>
    </row>
    <row r="2940" spans="1:12">
      <c r="A2940">
        <v>4055</v>
      </c>
      <c r="B2940" t="s">
        <v>408</v>
      </c>
      <c r="C2940">
        <v>2</v>
      </c>
      <c r="D2940">
        <v>5</v>
      </c>
      <c r="E2940">
        <v>2</v>
      </c>
      <c r="F2940">
        <v>0</v>
      </c>
      <c r="G2940">
        <v>0</v>
      </c>
      <c r="H2940">
        <v>259</v>
      </c>
      <c r="I2940">
        <v>2</v>
      </c>
      <c r="J2940" t="s">
        <v>926</v>
      </c>
      <c r="L2940" t="e">
        <f t="shared" si="54"/>
        <v>#N/A</v>
      </c>
    </row>
    <row r="2941" spans="1:12">
      <c r="A2941">
        <v>4387</v>
      </c>
      <c r="B2941" t="s">
        <v>408</v>
      </c>
      <c r="C2941">
        <v>2</v>
      </c>
      <c r="D2941">
        <v>19</v>
      </c>
      <c r="E2941">
        <v>2</v>
      </c>
      <c r="F2941">
        <v>0</v>
      </c>
      <c r="G2941">
        <v>0</v>
      </c>
      <c r="H2941">
        <v>257</v>
      </c>
      <c r="I2941">
        <v>2</v>
      </c>
      <c r="J2941" t="s">
        <v>922</v>
      </c>
      <c r="L2941" t="e">
        <f t="shared" si="54"/>
        <v>#N/A</v>
      </c>
    </row>
    <row r="2942" spans="1:12">
      <c r="A2942">
        <v>1731</v>
      </c>
      <c r="B2942" t="s">
        <v>408</v>
      </c>
      <c r="C2942">
        <v>1</v>
      </c>
      <c r="D2942">
        <v>8</v>
      </c>
      <c r="E2942">
        <v>1</v>
      </c>
      <c r="F2942">
        <v>0</v>
      </c>
      <c r="G2942">
        <v>0</v>
      </c>
      <c r="H2942">
        <v>339</v>
      </c>
      <c r="I2942">
        <v>2</v>
      </c>
      <c r="J2942" t="s">
        <v>462</v>
      </c>
      <c r="L2942" t="e">
        <f t="shared" si="54"/>
        <v>#N/A</v>
      </c>
    </row>
    <row r="2943" spans="1:12">
      <c r="A2943">
        <v>760</v>
      </c>
      <c r="B2943" t="s">
        <v>408</v>
      </c>
      <c r="C2943">
        <v>1</v>
      </c>
      <c r="D2943">
        <v>27</v>
      </c>
      <c r="E2943">
        <v>1</v>
      </c>
      <c r="F2943">
        <v>0</v>
      </c>
      <c r="G2943">
        <v>0</v>
      </c>
      <c r="H2943">
        <v>418</v>
      </c>
      <c r="I2943">
        <v>2</v>
      </c>
      <c r="J2943" t="s">
        <v>659</v>
      </c>
      <c r="L2943" t="e">
        <f t="shared" si="54"/>
        <v>#N/A</v>
      </c>
    </row>
    <row r="2944" spans="1:12">
      <c r="A2944">
        <v>4270</v>
      </c>
      <c r="B2944" t="s">
        <v>390</v>
      </c>
      <c r="C2944">
        <v>1</v>
      </c>
      <c r="D2944">
        <v>5</v>
      </c>
      <c r="E2944">
        <v>1</v>
      </c>
      <c r="F2944">
        <v>0</v>
      </c>
      <c r="G2944">
        <v>0</v>
      </c>
      <c r="H2944">
        <v>114</v>
      </c>
      <c r="I2944">
        <v>2</v>
      </c>
      <c r="J2944" t="s">
        <v>821</v>
      </c>
      <c r="L2944" t="e">
        <f t="shared" si="54"/>
        <v>#N/A</v>
      </c>
    </row>
    <row r="2945" spans="1:12">
      <c r="A2945">
        <v>5930</v>
      </c>
      <c r="B2945" t="s">
        <v>408</v>
      </c>
      <c r="C2945">
        <v>2</v>
      </c>
      <c r="D2945">
        <v>9</v>
      </c>
      <c r="E2945">
        <v>2</v>
      </c>
      <c r="F2945">
        <v>0</v>
      </c>
      <c r="G2945">
        <v>0</v>
      </c>
      <c r="H2945">
        <v>280</v>
      </c>
      <c r="I2945">
        <v>2</v>
      </c>
      <c r="J2945" t="s">
        <v>791</v>
      </c>
      <c r="L2945" t="e">
        <f t="shared" si="54"/>
        <v>#N/A</v>
      </c>
    </row>
    <row r="2946" spans="1:12">
      <c r="A2946">
        <v>2395</v>
      </c>
      <c r="B2946" t="s">
        <v>408</v>
      </c>
      <c r="C2946">
        <v>1</v>
      </c>
      <c r="D2946">
        <v>6</v>
      </c>
      <c r="E2946">
        <v>1</v>
      </c>
      <c r="F2946">
        <v>0</v>
      </c>
      <c r="G2946">
        <v>0</v>
      </c>
      <c r="H2946">
        <v>362</v>
      </c>
      <c r="I2946">
        <v>1</v>
      </c>
      <c r="J2946" t="s">
        <v>672</v>
      </c>
      <c r="L2946">
        <f t="shared" si="54"/>
        <v>53</v>
      </c>
    </row>
    <row r="2947" spans="1:12">
      <c r="A2947">
        <v>2727</v>
      </c>
      <c r="B2947" t="s">
        <v>408</v>
      </c>
      <c r="C2947">
        <v>1</v>
      </c>
      <c r="D2947">
        <v>18</v>
      </c>
      <c r="E2947">
        <v>4</v>
      </c>
      <c r="F2947">
        <v>0</v>
      </c>
      <c r="G2947">
        <v>0</v>
      </c>
      <c r="H2947">
        <v>310</v>
      </c>
      <c r="I2947">
        <v>2</v>
      </c>
      <c r="J2947" t="s">
        <v>421</v>
      </c>
      <c r="L2947">
        <f t="shared" si="54"/>
        <v>16</v>
      </c>
    </row>
    <row r="2948" spans="1:12">
      <c r="A2948">
        <v>5266</v>
      </c>
      <c r="B2948" t="s">
        <v>408</v>
      </c>
      <c r="C2948">
        <v>1</v>
      </c>
      <c r="D2948">
        <v>76</v>
      </c>
      <c r="E2948">
        <v>8</v>
      </c>
      <c r="F2948">
        <v>0</v>
      </c>
      <c r="G2948">
        <v>0</v>
      </c>
      <c r="H2948">
        <v>316</v>
      </c>
      <c r="I2948">
        <v>6</v>
      </c>
      <c r="J2948" t="s">
        <v>467</v>
      </c>
      <c r="L2948">
        <f t="shared" ref="L2948:L3011" si="55">VLOOKUP($J2948,$AA$3:$AB$127,2,FALSE)</f>
        <v>51</v>
      </c>
    </row>
    <row r="2949" spans="1:12">
      <c r="A2949">
        <v>6047</v>
      </c>
      <c r="B2949" t="s">
        <v>408</v>
      </c>
      <c r="C2949">
        <v>2</v>
      </c>
      <c r="D2949">
        <v>14</v>
      </c>
      <c r="E2949">
        <v>2</v>
      </c>
      <c r="F2949">
        <v>0</v>
      </c>
      <c r="G2949">
        <v>0</v>
      </c>
      <c r="H2949">
        <v>231</v>
      </c>
      <c r="I2949">
        <v>2</v>
      </c>
      <c r="J2949" t="s">
        <v>686</v>
      </c>
      <c r="L2949" t="e">
        <f t="shared" si="55"/>
        <v>#N/A</v>
      </c>
    </row>
    <row r="2950" spans="1:12">
      <c r="A2950">
        <v>3059</v>
      </c>
      <c r="B2950" t="s">
        <v>408</v>
      </c>
      <c r="C2950">
        <v>1</v>
      </c>
      <c r="D2950">
        <v>46</v>
      </c>
      <c r="E2950">
        <v>7</v>
      </c>
      <c r="F2950">
        <v>0</v>
      </c>
      <c r="G2950">
        <v>0</v>
      </c>
      <c r="H2950">
        <v>263</v>
      </c>
      <c r="I2950">
        <v>5</v>
      </c>
      <c r="J2950" t="s">
        <v>985</v>
      </c>
      <c r="L2950" t="e">
        <f t="shared" si="55"/>
        <v>#N/A</v>
      </c>
    </row>
    <row r="2951" spans="1:12">
      <c r="A2951">
        <v>5598</v>
      </c>
      <c r="B2951" t="s">
        <v>408</v>
      </c>
      <c r="C2951">
        <v>1</v>
      </c>
      <c r="D2951">
        <v>48</v>
      </c>
      <c r="E2951">
        <v>10</v>
      </c>
      <c r="F2951">
        <v>0</v>
      </c>
      <c r="G2951">
        <v>0</v>
      </c>
      <c r="H2951">
        <v>321</v>
      </c>
      <c r="I2951">
        <v>6</v>
      </c>
      <c r="J2951" t="s">
        <v>714</v>
      </c>
      <c r="L2951">
        <f t="shared" si="55"/>
        <v>52</v>
      </c>
    </row>
    <row r="2952" spans="1:12">
      <c r="A2952">
        <v>3391</v>
      </c>
      <c r="B2952" t="s">
        <v>408</v>
      </c>
      <c r="C2952">
        <v>1</v>
      </c>
      <c r="D2952">
        <v>4</v>
      </c>
      <c r="E2952">
        <v>2</v>
      </c>
      <c r="F2952">
        <v>0</v>
      </c>
      <c r="G2952">
        <v>0</v>
      </c>
      <c r="H2952">
        <v>145</v>
      </c>
      <c r="I2952">
        <v>1</v>
      </c>
      <c r="J2952" t="s">
        <v>859</v>
      </c>
      <c r="L2952" t="e">
        <f t="shared" si="55"/>
        <v>#N/A</v>
      </c>
    </row>
    <row r="2953" spans="1:12">
      <c r="A2953">
        <v>5383</v>
      </c>
      <c r="B2953" t="s">
        <v>408</v>
      </c>
      <c r="C2953">
        <v>1</v>
      </c>
      <c r="D2953">
        <v>31</v>
      </c>
      <c r="E2953">
        <v>1</v>
      </c>
      <c r="F2953">
        <v>0</v>
      </c>
      <c r="G2953">
        <v>0</v>
      </c>
      <c r="H2953">
        <v>631</v>
      </c>
      <c r="I2953">
        <v>2</v>
      </c>
      <c r="J2953" t="s">
        <v>951</v>
      </c>
      <c r="L2953" t="e">
        <f t="shared" si="55"/>
        <v>#N/A</v>
      </c>
    </row>
    <row r="2954" spans="1:12">
      <c r="A2954">
        <v>96</v>
      </c>
      <c r="B2954" t="s">
        <v>408</v>
      </c>
      <c r="C2954">
        <v>2</v>
      </c>
      <c r="D2954">
        <v>21</v>
      </c>
      <c r="E2954">
        <v>2</v>
      </c>
      <c r="F2954">
        <v>0</v>
      </c>
      <c r="G2954">
        <v>0</v>
      </c>
      <c r="H2954">
        <v>443</v>
      </c>
      <c r="I2954">
        <v>2</v>
      </c>
      <c r="J2954" t="s">
        <v>831</v>
      </c>
      <c r="L2954" t="e">
        <f t="shared" si="55"/>
        <v>#N/A</v>
      </c>
    </row>
    <row r="2955" spans="1:12">
      <c r="A2955">
        <v>3915</v>
      </c>
      <c r="B2955" t="s">
        <v>408</v>
      </c>
      <c r="C2955">
        <v>1</v>
      </c>
      <c r="D2955">
        <v>7</v>
      </c>
      <c r="E2955">
        <v>1</v>
      </c>
      <c r="F2955">
        <v>0</v>
      </c>
      <c r="G2955">
        <v>0</v>
      </c>
      <c r="H2955">
        <v>102</v>
      </c>
      <c r="I2955">
        <v>1</v>
      </c>
      <c r="J2955" t="s">
        <v>810</v>
      </c>
      <c r="L2955" t="e">
        <f t="shared" si="55"/>
        <v>#N/A</v>
      </c>
    </row>
    <row r="2956" spans="1:12">
      <c r="A2956">
        <v>5074</v>
      </c>
      <c r="B2956" t="s">
        <v>408</v>
      </c>
      <c r="C2956">
        <v>1</v>
      </c>
      <c r="D2956">
        <v>4</v>
      </c>
      <c r="E2956">
        <v>15</v>
      </c>
      <c r="F2956">
        <v>0</v>
      </c>
      <c r="G2956">
        <v>0</v>
      </c>
      <c r="H2956">
        <v>169</v>
      </c>
      <c r="I2956">
        <v>6</v>
      </c>
      <c r="J2956" t="s">
        <v>980</v>
      </c>
      <c r="L2956" t="e">
        <f t="shared" si="55"/>
        <v>#N/A</v>
      </c>
    </row>
    <row r="2957" spans="1:12">
      <c r="A2957">
        <v>2086</v>
      </c>
      <c r="B2957" t="s">
        <v>408</v>
      </c>
      <c r="C2957">
        <v>1</v>
      </c>
      <c r="D2957">
        <v>5</v>
      </c>
      <c r="E2957">
        <v>20</v>
      </c>
      <c r="F2957">
        <v>0</v>
      </c>
      <c r="G2957">
        <v>0</v>
      </c>
      <c r="H2957">
        <v>531</v>
      </c>
      <c r="I2957">
        <v>6</v>
      </c>
      <c r="J2957" t="s">
        <v>524</v>
      </c>
      <c r="L2957">
        <f t="shared" si="55"/>
        <v>41</v>
      </c>
    </row>
    <row r="2958" spans="1:12">
      <c r="A2958">
        <v>3414</v>
      </c>
      <c r="B2958" t="s">
        <v>408</v>
      </c>
      <c r="C2958">
        <v>1</v>
      </c>
      <c r="D2958">
        <v>159</v>
      </c>
      <c r="E2958">
        <v>14</v>
      </c>
      <c r="F2958">
        <v>0</v>
      </c>
      <c r="G2958">
        <v>0</v>
      </c>
      <c r="H2958">
        <v>523</v>
      </c>
      <c r="I2958">
        <v>5</v>
      </c>
      <c r="J2958" t="s">
        <v>428</v>
      </c>
      <c r="L2958">
        <f t="shared" si="55"/>
        <v>33</v>
      </c>
    </row>
    <row r="2959" spans="1:12">
      <c r="A2959">
        <v>2157</v>
      </c>
      <c r="B2959" t="s">
        <v>408</v>
      </c>
      <c r="C2959">
        <v>2</v>
      </c>
      <c r="D2959">
        <v>62</v>
      </c>
      <c r="E2959">
        <v>10</v>
      </c>
      <c r="F2959">
        <v>0</v>
      </c>
      <c r="G2959">
        <v>0</v>
      </c>
      <c r="H2959">
        <v>523</v>
      </c>
      <c r="I2959">
        <v>4</v>
      </c>
      <c r="J2959" t="s">
        <v>428</v>
      </c>
      <c r="L2959">
        <f t="shared" si="55"/>
        <v>33</v>
      </c>
    </row>
    <row r="2960" spans="1:12">
      <c r="A2960">
        <v>2821</v>
      </c>
      <c r="B2960" t="s">
        <v>408</v>
      </c>
      <c r="C2960">
        <v>1</v>
      </c>
      <c r="D2960">
        <v>71</v>
      </c>
      <c r="E2960">
        <v>18</v>
      </c>
      <c r="F2960">
        <v>0</v>
      </c>
      <c r="G2960">
        <v>0</v>
      </c>
      <c r="H2960">
        <v>520</v>
      </c>
      <c r="I2960">
        <v>6</v>
      </c>
      <c r="J2960" t="s">
        <v>414</v>
      </c>
      <c r="L2960">
        <f t="shared" si="55"/>
        <v>43</v>
      </c>
    </row>
    <row r="2961" spans="1:12">
      <c r="A2961">
        <v>6402</v>
      </c>
      <c r="B2961" t="s">
        <v>412</v>
      </c>
      <c r="C2961">
        <v>1</v>
      </c>
      <c r="D2961">
        <v>4</v>
      </c>
      <c r="E2961">
        <v>1</v>
      </c>
      <c r="F2961">
        <v>0</v>
      </c>
      <c r="G2961">
        <v>0</v>
      </c>
      <c r="H2961">
        <v>447</v>
      </c>
      <c r="I2961">
        <v>1</v>
      </c>
      <c r="J2961" t="s">
        <v>416</v>
      </c>
      <c r="L2961" t="e">
        <f t="shared" si="55"/>
        <v>#N/A</v>
      </c>
    </row>
    <row r="2962" spans="1:12">
      <c r="A2962">
        <v>4078</v>
      </c>
      <c r="B2962" t="s">
        <v>408</v>
      </c>
      <c r="C2962">
        <v>1</v>
      </c>
      <c r="D2962">
        <v>18</v>
      </c>
      <c r="E2962">
        <v>1</v>
      </c>
      <c r="F2962">
        <v>0</v>
      </c>
      <c r="G2962">
        <v>0</v>
      </c>
      <c r="H2962">
        <v>128</v>
      </c>
      <c r="I2962">
        <v>2</v>
      </c>
      <c r="J2962" t="s">
        <v>873</v>
      </c>
      <c r="L2962" t="e">
        <f t="shared" si="55"/>
        <v>#N/A</v>
      </c>
    </row>
    <row r="2963" spans="1:12">
      <c r="A2963">
        <v>165</v>
      </c>
      <c r="B2963" t="s">
        <v>408</v>
      </c>
      <c r="C2963">
        <v>1</v>
      </c>
      <c r="D2963">
        <v>4</v>
      </c>
      <c r="E2963">
        <v>1</v>
      </c>
      <c r="F2963">
        <v>0</v>
      </c>
      <c r="G2963">
        <v>0</v>
      </c>
      <c r="H2963">
        <v>409</v>
      </c>
      <c r="I2963">
        <v>2</v>
      </c>
      <c r="J2963" t="s">
        <v>967</v>
      </c>
      <c r="L2963" t="e">
        <f t="shared" si="55"/>
        <v>#N/A</v>
      </c>
    </row>
    <row r="2964" spans="1:12">
      <c r="A2964">
        <v>829</v>
      </c>
      <c r="B2964" t="s">
        <v>408</v>
      </c>
      <c r="C2964">
        <v>2</v>
      </c>
      <c r="D2964">
        <v>7</v>
      </c>
      <c r="E2964">
        <v>2</v>
      </c>
      <c r="F2964">
        <v>0</v>
      </c>
      <c r="G2964">
        <v>0</v>
      </c>
      <c r="H2964">
        <v>423</v>
      </c>
      <c r="I2964">
        <v>1</v>
      </c>
      <c r="J2964" t="s">
        <v>650</v>
      </c>
      <c r="L2964" t="e">
        <f t="shared" si="55"/>
        <v>#N/A</v>
      </c>
    </row>
    <row r="2965" spans="1:12">
      <c r="A2965">
        <v>4247</v>
      </c>
      <c r="B2965" t="s">
        <v>408</v>
      </c>
      <c r="C2965">
        <v>1</v>
      </c>
      <c r="D2965">
        <v>9</v>
      </c>
      <c r="E2965">
        <v>1</v>
      </c>
      <c r="F2965">
        <v>0</v>
      </c>
      <c r="G2965">
        <v>0</v>
      </c>
      <c r="H2965">
        <v>112</v>
      </c>
      <c r="I2965">
        <v>2</v>
      </c>
      <c r="J2965" t="s">
        <v>817</v>
      </c>
      <c r="L2965" t="e">
        <f t="shared" si="55"/>
        <v>#N/A</v>
      </c>
    </row>
    <row r="2966" spans="1:12">
      <c r="A2966">
        <v>4742</v>
      </c>
      <c r="B2966" t="s">
        <v>408</v>
      </c>
      <c r="C2966">
        <v>1</v>
      </c>
      <c r="D2966">
        <v>28</v>
      </c>
      <c r="E2966">
        <v>25</v>
      </c>
      <c r="F2966">
        <v>0</v>
      </c>
      <c r="G2966">
        <v>0</v>
      </c>
      <c r="H2966">
        <v>665</v>
      </c>
      <c r="I2966">
        <v>9</v>
      </c>
      <c r="J2966" t="s">
        <v>668</v>
      </c>
      <c r="L2966" t="e">
        <f t="shared" si="55"/>
        <v>#N/A</v>
      </c>
    </row>
    <row r="2967" spans="1:12">
      <c r="A2967">
        <v>1493</v>
      </c>
      <c r="B2967" t="s">
        <v>408</v>
      </c>
      <c r="C2967">
        <v>1</v>
      </c>
      <c r="D2967">
        <v>20</v>
      </c>
      <c r="E2967">
        <v>1</v>
      </c>
      <c r="F2967">
        <v>0</v>
      </c>
      <c r="G2967">
        <v>0</v>
      </c>
      <c r="H2967">
        <v>445</v>
      </c>
      <c r="I2967">
        <v>2</v>
      </c>
      <c r="J2967" t="s">
        <v>266</v>
      </c>
      <c r="L2967" t="e">
        <f t="shared" si="55"/>
        <v>#N/A</v>
      </c>
    </row>
    <row r="2968" spans="1:12">
      <c r="A2968">
        <v>5907</v>
      </c>
      <c r="B2968" t="s">
        <v>408</v>
      </c>
      <c r="C2968">
        <v>2</v>
      </c>
      <c r="D2968">
        <v>4</v>
      </c>
      <c r="E2968">
        <v>2</v>
      </c>
      <c r="F2968">
        <v>0</v>
      </c>
      <c r="G2968">
        <v>0</v>
      </c>
      <c r="H2968">
        <v>284</v>
      </c>
      <c r="I2968">
        <v>2</v>
      </c>
      <c r="J2968" t="s">
        <v>826</v>
      </c>
      <c r="L2968" t="e">
        <f t="shared" si="55"/>
        <v>#N/A</v>
      </c>
    </row>
    <row r="2969" spans="1:12">
      <c r="A2969">
        <v>3082</v>
      </c>
      <c r="B2969" t="s">
        <v>408</v>
      </c>
      <c r="C2969">
        <v>1</v>
      </c>
      <c r="D2969">
        <v>7</v>
      </c>
      <c r="E2969">
        <v>4</v>
      </c>
      <c r="F2969">
        <v>0</v>
      </c>
      <c r="G2969">
        <v>0</v>
      </c>
      <c r="H2969">
        <v>375</v>
      </c>
      <c r="I2969">
        <v>2</v>
      </c>
      <c r="J2969" t="s">
        <v>721</v>
      </c>
      <c r="L2969" t="e">
        <f t="shared" si="55"/>
        <v>#N/A</v>
      </c>
    </row>
    <row r="2970" spans="1:12">
      <c r="A2970">
        <v>5243</v>
      </c>
      <c r="B2970" t="s">
        <v>408</v>
      </c>
      <c r="C2970">
        <v>2</v>
      </c>
      <c r="D2970">
        <v>6</v>
      </c>
      <c r="E2970">
        <v>2</v>
      </c>
      <c r="F2970">
        <v>0</v>
      </c>
      <c r="G2970">
        <v>0</v>
      </c>
      <c r="H2970">
        <v>624</v>
      </c>
      <c r="I2970">
        <v>2</v>
      </c>
      <c r="J2970" t="s">
        <v>884</v>
      </c>
      <c r="L2970" t="e">
        <f t="shared" si="55"/>
        <v>#N/A</v>
      </c>
    </row>
    <row r="2971" spans="1:12">
      <c r="A2971">
        <v>6070</v>
      </c>
      <c r="B2971" t="s">
        <v>408</v>
      </c>
      <c r="C2971">
        <v>2</v>
      </c>
      <c r="D2971">
        <v>9</v>
      </c>
      <c r="E2971">
        <v>2</v>
      </c>
      <c r="F2971">
        <v>0</v>
      </c>
      <c r="G2971">
        <v>0</v>
      </c>
      <c r="H2971">
        <v>232</v>
      </c>
      <c r="I2971">
        <v>2</v>
      </c>
      <c r="J2971" t="s">
        <v>896</v>
      </c>
      <c r="L2971">
        <f t="shared" si="55"/>
        <v>13</v>
      </c>
    </row>
    <row r="2972" spans="1:12">
      <c r="A2972">
        <v>4579</v>
      </c>
      <c r="B2972" t="s">
        <v>408</v>
      </c>
      <c r="C2972">
        <v>1</v>
      </c>
      <c r="D2972">
        <v>2</v>
      </c>
      <c r="E2972">
        <v>16</v>
      </c>
      <c r="F2972">
        <v>0</v>
      </c>
      <c r="G2972">
        <v>0</v>
      </c>
      <c r="H2972">
        <v>151</v>
      </c>
      <c r="I2972">
        <v>4</v>
      </c>
      <c r="J2972" t="s">
        <v>863</v>
      </c>
      <c r="L2972">
        <f t="shared" si="55"/>
        <v>12</v>
      </c>
    </row>
    <row r="2973" spans="1:12">
      <c r="A2973">
        <v>2489</v>
      </c>
      <c r="B2973" t="s">
        <v>408</v>
      </c>
      <c r="C2973">
        <v>2</v>
      </c>
      <c r="D2973">
        <v>48</v>
      </c>
      <c r="E2973">
        <v>2</v>
      </c>
      <c r="F2973">
        <v>0</v>
      </c>
      <c r="G2973">
        <v>0</v>
      </c>
      <c r="H2973">
        <v>302</v>
      </c>
      <c r="I2973">
        <v>2</v>
      </c>
      <c r="J2973" t="s">
        <v>423</v>
      </c>
      <c r="L2973">
        <f t="shared" si="55"/>
        <v>32</v>
      </c>
    </row>
    <row r="2974" spans="1:12">
      <c r="A2974">
        <v>4410</v>
      </c>
      <c r="B2974" t="s">
        <v>408</v>
      </c>
      <c r="C2974">
        <v>4</v>
      </c>
      <c r="D2974">
        <v>20</v>
      </c>
      <c r="E2974">
        <v>3</v>
      </c>
      <c r="F2974">
        <v>0</v>
      </c>
      <c r="G2974">
        <v>0</v>
      </c>
      <c r="H2974">
        <v>107</v>
      </c>
      <c r="I2974">
        <v>2</v>
      </c>
      <c r="J2974" t="s">
        <v>556</v>
      </c>
      <c r="L2974">
        <f t="shared" si="55"/>
        <v>11</v>
      </c>
    </row>
    <row r="2975" spans="1:12">
      <c r="A2975">
        <v>497</v>
      </c>
      <c r="B2975" t="s">
        <v>408</v>
      </c>
      <c r="C2975">
        <v>1</v>
      </c>
      <c r="D2975">
        <v>23</v>
      </c>
      <c r="E2975">
        <v>1</v>
      </c>
      <c r="F2975">
        <v>0</v>
      </c>
      <c r="G2975">
        <v>0</v>
      </c>
      <c r="H2975">
        <v>446</v>
      </c>
      <c r="I2975">
        <v>2</v>
      </c>
      <c r="J2975" t="s">
        <v>470</v>
      </c>
      <c r="L2975">
        <f t="shared" si="55"/>
        <v>22</v>
      </c>
    </row>
    <row r="2976" spans="1:12">
      <c r="A2976">
        <v>2418</v>
      </c>
      <c r="B2976" t="s">
        <v>408</v>
      </c>
      <c r="C2976">
        <v>1</v>
      </c>
      <c r="D2976">
        <v>8</v>
      </c>
      <c r="E2976">
        <v>1</v>
      </c>
      <c r="F2976">
        <v>0</v>
      </c>
      <c r="G2976">
        <v>0</v>
      </c>
      <c r="H2976">
        <v>452</v>
      </c>
      <c r="I2976">
        <v>1</v>
      </c>
      <c r="J2976" t="s">
        <v>982</v>
      </c>
      <c r="L2976" t="e">
        <f t="shared" si="55"/>
        <v>#N/A</v>
      </c>
    </row>
    <row r="2977" spans="1:12">
      <c r="A2977">
        <v>1825</v>
      </c>
      <c r="B2977" t="s">
        <v>408</v>
      </c>
      <c r="C2977">
        <v>1</v>
      </c>
      <c r="D2977">
        <v>28</v>
      </c>
      <c r="E2977">
        <v>1</v>
      </c>
      <c r="F2977">
        <v>0</v>
      </c>
      <c r="G2977">
        <v>0</v>
      </c>
      <c r="H2977">
        <v>330</v>
      </c>
      <c r="I2977">
        <v>2</v>
      </c>
      <c r="J2977" t="s">
        <v>830</v>
      </c>
      <c r="L2977">
        <f t="shared" si="55"/>
        <v>32</v>
      </c>
    </row>
    <row r="2978" spans="1:12">
      <c r="A2978">
        <v>2750</v>
      </c>
      <c r="B2978" t="s">
        <v>408</v>
      </c>
      <c r="C2978">
        <v>1</v>
      </c>
      <c r="D2978">
        <v>5</v>
      </c>
      <c r="E2978">
        <v>1</v>
      </c>
      <c r="F2978">
        <v>0</v>
      </c>
      <c r="G2978">
        <v>0</v>
      </c>
      <c r="H2978">
        <v>398</v>
      </c>
      <c r="I2978">
        <v>2</v>
      </c>
      <c r="J2978" t="s">
        <v>950</v>
      </c>
      <c r="L2978" t="e">
        <f t="shared" si="55"/>
        <v>#N/A</v>
      </c>
    </row>
    <row r="2979" spans="1:12">
      <c r="A2979">
        <v>3153</v>
      </c>
      <c r="B2979" t="s">
        <v>408</v>
      </c>
      <c r="C2979">
        <v>1</v>
      </c>
      <c r="D2979">
        <v>6</v>
      </c>
      <c r="E2979">
        <v>1</v>
      </c>
      <c r="F2979">
        <v>0</v>
      </c>
      <c r="G2979">
        <v>0</v>
      </c>
      <c r="H2979">
        <v>651</v>
      </c>
      <c r="I2979">
        <v>2</v>
      </c>
      <c r="J2979" t="s">
        <v>814</v>
      </c>
      <c r="L2979" t="e">
        <f t="shared" si="55"/>
        <v>#N/A</v>
      </c>
    </row>
    <row r="2980" spans="1:12">
      <c r="A2980">
        <v>3583</v>
      </c>
      <c r="B2980" t="s">
        <v>408</v>
      </c>
      <c r="C2980">
        <v>1</v>
      </c>
      <c r="D2980">
        <v>11</v>
      </c>
      <c r="E2980">
        <v>1</v>
      </c>
      <c r="F2980">
        <v>0</v>
      </c>
      <c r="G2980">
        <v>0</v>
      </c>
      <c r="H2980">
        <v>157</v>
      </c>
      <c r="I2980">
        <v>2</v>
      </c>
      <c r="J2980" t="s">
        <v>993</v>
      </c>
      <c r="L2980" t="e">
        <f t="shared" si="55"/>
        <v>#N/A</v>
      </c>
    </row>
    <row r="2981" spans="1:12">
      <c r="A2981">
        <v>5406</v>
      </c>
      <c r="B2981" t="s">
        <v>408</v>
      </c>
      <c r="C2981">
        <v>1</v>
      </c>
      <c r="D2981">
        <v>20</v>
      </c>
      <c r="E2981">
        <v>1</v>
      </c>
      <c r="F2981">
        <v>0</v>
      </c>
      <c r="G2981">
        <v>0</v>
      </c>
      <c r="H2981">
        <v>632</v>
      </c>
      <c r="I2981">
        <v>2</v>
      </c>
      <c r="J2981" t="s">
        <v>862</v>
      </c>
      <c r="L2981" t="e">
        <f t="shared" si="55"/>
        <v>#N/A</v>
      </c>
    </row>
    <row r="2982" spans="1:12">
      <c r="A2982">
        <v>3746</v>
      </c>
      <c r="B2982" t="s">
        <v>408</v>
      </c>
      <c r="C2982">
        <v>2</v>
      </c>
      <c r="D2982">
        <v>10</v>
      </c>
      <c r="E2982">
        <v>0</v>
      </c>
      <c r="F2982">
        <v>3</v>
      </c>
      <c r="G2982">
        <v>0</v>
      </c>
      <c r="H2982">
        <v>1303</v>
      </c>
      <c r="I2982">
        <v>3</v>
      </c>
      <c r="J2982" t="s">
        <v>498</v>
      </c>
      <c r="L2982" t="e">
        <f t="shared" si="55"/>
        <v>#N/A</v>
      </c>
    </row>
    <row r="2983" spans="1:12">
      <c r="A2983">
        <v>1161</v>
      </c>
      <c r="B2983" t="s">
        <v>408</v>
      </c>
      <c r="C2983">
        <v>1</v>
      </c>
      <c r="D2983">
        <v>9</v>
      </c>
      <c r="E2983">
        <v>13</v>
      </c>
      <c r="F2983">
        <v>0</v>
      </c>
      <c r="G2983">
        <v>0</v>
      </c>
      <c r="H2983">
        <v>307</v>
      </c>
      <c r="I2983">
        <v>7</v>
      </c>
      <c r="J2983" t="s">
        <v>695</v>
      </c>
      <c r="L2983" t="e">
        <f t="shared" si="55"/>
        <v>#N/A</v>
      </c>
    </row>
    <row r="2984" spans="1:12">
      <c r="A2984">
        <v>5575</v>
      </c>
      <c r="B2984" t="s">
        <v>408</v>
      </c>
      <c r="C2984">
        <v>1</v>
      </c>
      <c r="D2984">
        <v>4</v>
      </c>
      <c r="E2984">
        <v>15</v>
      </c>
      <c r="F2984">
        <v>0</v>
      </c>
      <c r="G2984">
        <v>0</v>
      </c>
      <c r="H2984">
        <v>495</v>
      </c>
      <c r="I2984">
        <v>7</v>
      </c>
      <c r="J2984" t="s">
        <v>542</v>
      </c>
      <c r="L2984" t="e">
        <f t="shared" si="55"/>
        <v>#N/A</v>
      </c>
    </row>
    <row r="2985" spans="1:12">
      <c r="A2985">
        <v>3251</v>
      </c>
      <c r="B2985" t="s">
        <v>408</v>
      </c>
      <c r="C2985">
        <v>1</v>
      </c>
      <c r="D2985">
        <v>10</v>
      </c>
      <c r="E2985">
        <v>32</v>
      </c>
      <c r="F2985">
        <v>0</v>
      </c>
      <c r="G2985">
        <v>0</v>
      </c>
      <c r="H2985">
        <v>396</v>
      </c>
      <c r="I2985">
        <v>9</v>
      </c>
      <c r="J2985" t="s">
        <v>678</v>
      </c>
      <c r="L2985" t="e">
        <f t="shared" si="55"/>
        <v>#N/A</v>
      </c>
    </row>
    <row r="2986" spans="1:12">
      <c r="A2986">
        <v>3892</v>
      </c>
      <c r="B2986" t="s">
        <v>408</v>
      </c>
      <c r="C2986">
        <v>1</v>
      </c>
      <c r="D2986">
        <v>8</v>
      </c>
      <c r="E2986">
        <v>1</v>
      </c>
      <c r="F2986">
        <v>0</v>
      </c>
      <c r="G2986">
        <v>0</v>
      </c>
      <c r="H2986">
        <v>123</v>
      </c>
      <c r="I2986">
        <v>1</v>
      </c>
      <c r="J2986" t="s">
        <v>923</v>
      </c>
      <c r="L2986" t="e">
        <f t="shared" si="55"/>
        <v>#N/A</v>
      </c>
    </row>
    <row r="2987" spans="1:12">
      <c r="A2987">
        <v>5097</v>
      </c>
      <c r="B2987" t="s">
        <v>408</v>
      </c>
      <c r="C2987">
        <v>2</v>
      </c>
      <c r="D2987">
        <v>13</v>
      </c>
      <c r="E2987">
        <v>18</v>
      </c>
      <c r="F2987">
        <v>0</v>
      </c>
      <c r="G2987">
        <v>0</v>
      </c>
      <c r="H2987">
        <v>166</v>
      </c>
      <c r="I2987">
        <v>7</v>
      </c>
      <c r="J2987" t="s">
        <v>789</v>
      </c>
      <c r="L2987" t="e">
        <f t="shared" si="55"/>
        <v>#N/A</v>
      </c>
    </row>
    <row r="2988" spans="1:12">
      <c r="A2988">
        <v>3437</v>
      </c>
      <c r="B2988" t="s">
        <v>408</v>
      </c>
      <c r="C2988">
        <v>1</v>
      </c>
      <c r="D2988">
        <v>9</v>
      </c>
      <c r="E2988">
        <v>2</v>
      </c>
      <c r="F2988">
        <v>0</v>
      </c>
      <c r="G2988">
        <v>0</v>
      </c>
      <c r="H2988">
        <v>554</v>
      </c>
      <c r="I2988">
        <v>1</v>
      </c>
      <c r="J2988" t="s">
        <v>671</v>
      </c>
      <c r="L2988">
        <f t="shared" si="55"/>
        <v>44</v>
      </c>
    </row>
    <row r="2989" spans="1:12">
      <c r="A2989">
        <v>2134</v>
      </c>
      <c r="B2989" t="s">
        <v>408</v>
      </c>
      <c r="C2989">
        <v>1</v>
      </c>
      <c r="D2989">
        <v>4</v>
      </c>
      <c r="E2989">
        <v>8</v>
      </c>
      <c r="F2989">
        <v>0</v>
      </c>
      <c r="G2989">
        <v>0</v>
      </c>
      <c r="H2989">
        <v>506</v>
      </c>
      <c r="I2989">
        <v>4</v>
      </c>
      <c r="J2989" t="s">
        <v>895</v>
      </c>
      <c r="L2989" t="e">
        <f t="shared" si="55"/>
        <v>#N/A</v>
      </c>
    </row>
    <row r="2990" spans="1:12">
      <c r="A2990">
        <v>5429</v>
      </c>
      <c r="B2990" t="s">
        <v>408</v>
      </c>
      <c r="C2990">
        <v>2</v>
      </c>
      <c r="D2990">
        <v>3</v>
      </c>
      <c r="E2990">
        <v>2</v>
      </c>
      <c r="F2990">
        <v>0</v>
      </c>
      <c r="G2990">
        <v>0</v>
      </c>
      <c r="H2990">
        <v>620</v>
      </c>
      <c r="I2990">
        <v>2</v>
      </c>
      <c r="J2990" t="s">
        <v>827</v>
      </c>
      <c r="L2990">
        <f t="shared" si="55"/>
        <v>56</v>
      </c>
    </row>
    <row r="2991" spans="1:12">
      <c r="A2991">
        <v>6216</v>
      </c>
      <c r="B2991" t="s">
        <v>408</v>
      </c>
      <c r="C2991">
        <v>1</v>
      </c>
      <c r="D2991">
        <v>10</v>
      </c>
      <c r="E2991">
        <v>18</v>
      </c>
      <c r="F2991">
        <v>0</v>
      </c>
      <c r="G2991">
        <v>0</v>
      </c>
      <c r="H2991">
        <v>530</v>
      </c>
      <c r="I2991">
        <v>5</v>
      </c>
      <c r="J2991" t="s">
        <v>933</v>
      </c>
      <c r="L2991" t="e">
        <f t="shared" si="55"/>
        <v>#N/A</v>
      </c>
    </row>
    <row r="2992" spans="1:12">
      <c r="A2992">
        <v>4224</v>
      </c>
      <c r="B2992" t="s">
        <v>408</v>
      </c>
      <c r="C2992">
        <v>2</v>
      </c>
      <c r="D2992">
        <v>6</v>
      </c>
      <c r="E2992">
        <v>2</v>
      </c>
      <c r="F2992">
        <v>0</v>
      </c>
      <c r="G2992">
        <v>0</v>
      </c>
      <c r="H2992">
        <v>107</v>
      </c>
      <c r="I2992">
        <v>2</v>
      </c>
      <c r="J2992" t="s">
        <v>556</v>
      </c>
      <c r="L2992">
        <f t="shared" si="55"/>
        <v>11</v>
      </c>
    </row>
    <row r="2993" spans="1:12">
      <c r="A2993">
        <v>1470</v>
      </c>
      <c r="B2993" t="s">
        <v>408</v>
      </c>
      <c r="C2993">
        <v>1</v>
      </c>
      <c r="D2993">
        <v>5</v>
      </c>
      <c r="E2993">
        <v>1</v>
      </c>
      <c r="F2993">
        <v>0</v>
      </c>
      <c r="G2993">
        <v>0</v>
      </c>
      <c r="H2993">
        <v>364</v>
      </c>
      <c r="I2993">
        <v>2</v>
      </c>
      <c r="J2993" t="s">
        <v>785</v>
      </c>
      <c r="L2993" t="e">
        <f t="shared" si="55"/>
        <v>#N/A</v>
      </c>
    </row>
    <row r="2994" spans="1:12">
      <c r="A2994">
        <v>5761</v>
      </c>
      <c r="B2994" t="s">
        <v>408</v>
      </c>
      <c r="C2994">
        <v>1</v>
      </c>
      <c r="D2994">
        <v>13</v>
      </c>
      <c r="E2994">
        <v>1</v>
      </c>
      <c r="F2994">
        <v>0</v>
      </c>
      <c r="G2994">
        <v>0</v>
      </c>
      <c r="H2994">
        <v>356</v>
      </c>
      <c r="I2994">
        <v>1</v>
      </c>
      <c r="J2994" t="s">
        <v>717</v>
      </c>
      <c r="L2994" t="e">
        <f t="shared" si="55"/>
        <v>#N/A</v>
      </c>
    </row>
    <row r="2995" spans="1:12">
      <c r="A2995">
        <v>4101</v>
      </c>
      <c r="B2995" t="s">
        <v>408</v>
      </c>
      <c r="C2995">
        <v>1</v>
      </c>
      <c r="D2995">
        <v>36</v>
      </c>
      <c r="E2995">
        <v>2</v>
      </c>
      <c r="F2995">
        <v>0</v>
      </c>
      <c r="G2995">
        <v>0</v>
      </c>
      <c r="H2995">
        <v>127</v>
      </c>
      <c r="I2995">
        <v>2</v>
      </c>
      <c r="J2995" t="s">
        <v>752</v>
      </c>
      <c r="L2995">
        <f t="shared" si="55"/>
        <v>11</v>
      </c>
    </row>
    <row r="2996" spans="1:12">
      <c r="A2996">
        <v>5884</v>
      </c>
      <c r="B2996" t="s">
        <v>408</v>
      </c>
      <c r="C2996">
        <v>2</v>
      </c>
      <c r="D2996">
        <v>23</v>
      </c>
      <c r="E2996">
        <v>2</v>
      </c>
      <c r="F2996">
        <v>0</v>
      </c>
      <c r="G2996">
        <v>0</v>
      </c>
      <c r="H2996">
        <v>219</v>
      </c>
      <c r="I2996">
        <v>2</v>
      </c>
      <c r="J2996" t="s">
        <v>966</v>
      </c>
      <c r="L2996" t="e">
        <f t="shared" si="55"/>
        <v>#N/A</v>
      </c>
    </row>
    <row r="2997" spans="1:12">
      <c r="A2997">
        <v>142</v>
      </c>
      <c r="B2997" t="s">
        <v>408</v>
      </c>
      <c r="C2997">
        <v>3</v>
      </c>
      <c r="D2997">
        <v>8</v>
      </c>
      <c r="E2997">
        <v>4</v>
      </c>
      <c r="F2997">
        <v>0</v>
      </c>
      <c r="G2997">
        <v>0</v>
      </c>
      <c r="H2997">
        <v>407</v>
      </c>
      <c r="I2997">
        <v>2</v>
      </c>
      <c r="J2997" t="s">
        <v>891</v>
      </c>
      <c r="L2997" t="e">
        <f t="shared" si="55"/>
        <v>#N/A</v>
      </c>
    </row>
    <row r="2998" spans="1:12">
      <c r="A2998">
        <v>4556</v>
      </c>
      <c r="B2998" t="s">
        <v>408</v>
      </c>
      <c r="C2998">
        <v>3</v>
      </c>
      <c r="D2998">
        <v>4</v>
      </c>
      <c r="E2998">
        <v>18</v>
      </c>
      <c r="F2998">
        <v>0</v>
      </c>
      <c r="G2998">
        <v>0</v>
      </c>
      <c r="H2998">
        <v>135</v>
      </c>
      <c r="I2998">
        <v>3</v>
      </c>
      <c r="J2998" t="s">
        <v>663</v>
      </c>
      <c r="L2998" t="e">
        <f t="shared" si="55"/>
        <v>#N/A</v>
      </c>
    </row>
    <row r="2999" spans="1:12">
      <c r="A2999">
        <v>1802</v>
      </c>
      <c r="B2999" t="s">
        <v>408</v>
      </c>
      <c r="C2999">
        <v>2</v>
      </c>
      <c r="D2999">
        <v>10</v>
      </c>
      <c r="E2999">
        <v>2</v>
      </c>
      <c r="F2999">
        <v>0</v>
      </c>
      <c r="G2999">
        <v>0</v>
      </c>
      <c r="H2999">
        <v>346</v>
      </c>
      <c r="I2999">
        <v>2</v>
      </c>
      <c r="J2999" t="s">
        <v>614</v>
      </c>
      <c r="L2999" t="e">
        <f t="shared" si="55"/>
        <v>#N/A</v>
      </c>
    </row>
    <row r="3000" spans="1:12">
      <c r="A3000">
        <v>5552</v>
      </c>
      <c r="B3000" t="s">
        <v>408</v>
      </c>
      <c r="C3000">
        <v>3</v>
      </c>
      <c r="D3000">
        <v>99</v>
      </c>
      <c r="E3000">
        <v>18</v>
      </c>
      <c r="F3000">
        <v>0</v>
      </c>
      <c r="G3000">
        <v>0</v>
      </c>
      <c r="H3000">
        <v>374</v>
      </c>
      <c r="I3000">
        <v>6</v>
      </c>
      <c r="J3000" t="s">
        <v>440</v>
      </c>
      <c r="L3000">
        <f t="shared" si="55"/>
        <v>16</v>
      </c>
    </row>
    <row r="3001" spans="1:12">
      <c r="A3001">
        <v>4765</v>
      </c>
      <c r="B3001" t="s">
        <v>408</v>
      </c>
      <c r="C3001">
        <v>2</v>
      </c>
      <c r="D3001">
        <v>12</v>
      </c>
      <c r="E3001">
        <v>38</v>
      </c>
      <c r="F3001">
        <v>0</v>
      </c>
      <c r="G3001">
        <v>0</v>
      </c>
      <c r="H3001">
        <v>660</v>
      </c>
      <c r="I3001">
        <v>9</v>
      </c>
      <c r="J3001" t="s">
        <v>952</v>
      </c>
      <c r="L3001" t="e">
        <f t="shared" si="55"/>
        <v>#N/A</v>
      </c>
    </row>
    <row r="3002" spans="1:12">
      <c r="A3002">
        <v>4888</v>
      </c>
      <c r="B3002" t="s">
        <v>408</v>
      </c>
      <c r="C3002">
        <v>2</v>
      </c>
      <c r="D3002">
        <v>2</v>
      </c>
      <c r="E3002">
        <v>2</v>
      </c>
      <c r="F3002">
        <v>0</v>
      </c>
      <c r="G3002">
        <v>0</v>
      </c>
      <c r="H3002">
        <v>477</v>
      </c>
      <c r="I3002">
        <v>2</v>
      </c>
      <c r="J3002" t="s">
        <v>581</v>
      </c>
      <c r="L3002" t="e">
        <f t="shared" si="55"/>
        <v>#N/A</v>
      </c>
    </row>
    <row r="3003" spans="1:12">
      <c r="A3003">
        <v>806</v>
      </c>
      <c r="B3003" t="s">
        <v>408</v>
      </c>
      <c r="C3003">
        <v>1</v>
      </c>
      <c r="D3003">
        <v>36</v>
      </c>
      <c r="E3003">
        <v>1</v>
      </c>
      <c r="F3003">
        <v>0</v>
      </c>
      <c r="G3003">
        <v>0</v>
      </c>
      <c r="H3003">
        <v>430</v>
      </c>
      <c r="I3003">
        <v>2</v>
      </c>
      <c r="J3003" t="s">
        <v>267</v>
      </c>
      <c r="L3003" t="e">
        <f t="shared" si="55"/>
        <v>#N/A</v>
      </c>
    </row>
    <row r="3004" spans="1:12">
      <c r="A3004">
        <v>6425</v>
      </c>
      <c r="B3004" t="s">
        <v>412</v>
      </c>
      <c r="C3004">
        <v>2</v>
      </c>
      <c r="D3004">
        <v>28</v>
      </c>
      <c r="E3004">
        <v>2</v>
      </c>
      <c r="F3004">
        <v>0</v>
      </c>
      <c r="G3004">
        <v>0</v>
      </c>
      <c r="H3004">
        <v>429</v>
      </c>
      <c r="I3004">
        <v>1</v>
      </c>
      <c r="J3004" t="s">
        <v>739</v>
      </c>
      <c r="L3004" t="e">
        <f t="shared" si="55"/>
        <v>#N/A</v>
      </c>
    </row>
    <row r="3005" spans="1:12">
      <c r="A3005">
        <v>2773</v>
      </c>
      <c r="B3005" t="s">
        <v>408</v>
      </c>
      <c r="C3005">
        <v>1</v>
      </c>
      <c r="D3005">
        <v>10</v>
      </c>
      <c r="E3005">
        <v>1</v>
      </c>
      <c r="F3005">
        <v>0</v>
      </c>
      <c r="G3005">
        <v>0</v>
      </c>
      <c r="H3005">
        <v>588</v>
      </c>
      <c r="I3005">
        <v>2</v>
      </c>
      <c r="J3005" t="s">
        <v>913</v>
      </c>
      <c r="L3005" t="e">
        <f t="shared" si="55"/>
        <v>#N/A</v>
      </c>
    </row>
    <row r="3006" spans="1:12">
      <c r="A3006">
        <v>2564</v>
      </c>
      <c r="B3006" t="s">
        <v>408</v>
      </c>
      <c r="C3006">
        <v>1</v>
      </c>
      <c r="D3006">
        <v>3</v>
      </c>
      <c r="E3006">
        <v>1</v>
      </c>
      <c r="F3006">
        <v>0</v>
      </c>
      <c r="G3006">
        <v>0</v>
      </c>
      <c r="H3006">
        <v>354</v>
      </c>
      <c r="I3006">
        <v>2</v>
      </c>
      <c r="J3006" t="s">
        <v>893</v>
      </c>
      <c r="L3006" t="e">
        <f t="shared" si="55"/>
        <v>#N/A</v>
      </c>
    </row>
    <row r="3007" spans="1:12">
      <c r="A3007">
        <v>3105</v>
      </c>
      <c r="B3007" t="s">
        <v>408</v>
      </c>
      <c r="C3007">
        <v>2</v>
      </c>
      <c r="D3007">
        <v>18</v>
      </c>
      <c r="E3007">
        <v>2</v>
      </c>
      <c r="F3007">
        <v>0</v>
      </c>
      <c r="G3007">
        <v>0</v>
      </c>
      <c r="H3007">
        <v>651</v>
      </c>
      <c r="I3007">
        <v>1</v>
      </c>
      <c r="J3007" t="s">
        <v>814</v>
      </c>
      <c r="L3007" t="e">
        <f t="shared" si="55"/>
        <v>#N/A</v>
      </c>
    </row>
    <row r="3008" spans="1:12">
      <c r="A3008">
        <v>5220</v>
      </c>
      <c r="B3008" t="s">
        <v>408</v>
      </c>
      <c r="C3008">
        <v>2</v>
      </c>
      <c r="D3008">
        <v>33</v>
      </c>
      <c r="E3008">
        <v>2</v>
      </c>
      <c r="F3008">
        <v>0</v>
      </c>
      <c r="G3008">
        <v>0</v>
      </c>
      <c r="H3008">
        <v>622</v>
      </c>
      <c r="I3008">
        <v>2</v>
      </c>
      <c r="J3008" t="s">
        <v>907</v>
      </c>
      <c r="L3008" t="e">
        <f t="shared" si="55"/>
        <v>#N/A</v>
      </c>
    </row>
    <row r="3009" spans="1:12">
      <c r="A3009">
        <v>6093</v>
      </c>
      <c r="B3009" t="s">
        <v>408</v>
      </c>
      <c r="C3009">
        <v>1</v>
      </c>
      <c r="D3009">
        <v>2</v>
      </c>
      <c r="E3009">
        <v>24</v>
      </c>
      <c r="F3009">
        <v>0</v>
      </c>
      <c r="G3009">
        <v>0</v>
      </c>
      <c r="H3009">
        <v>232</v>
      </c>
      <c r="I3009">
        <v>7</v>
      </c>
      <c r="J3009" t="s">
        <v>896</v>
      </c>
      <c r="L3009">
        <f t="shared" si="55"/>
        <v>13</v>
      </c>
    </row>
    <row r="3010" spans="1:12">
      <c r="A3010">
        <v>2896</v>
      </c>
      <c r="B3010" t="s">
        <v>408</v>
      </c>
      <c r="C3010">
        <v>1</v>
      </c>
      <c r="D3010">
        <v>54</v>
      </c>
      <c r="E3010">
        <v>0</v>
      </c>
      <c r="F3010">
        <v>1</v>
      </c>
      <c r="G3010">
        <v>0</v>
      </c>
      <c r="H3010">
        <v>534</v>
      </c>
      <c r="I3010">
        <v>1</v>
      </c>
      <c r="J3010" t="s">
        <v>662</v>
      </c>
      <c r="L3010">
        <f t="shared" si="55"/>
        <v>52</v>
      </c>
    </row>
    <row r="3011" spans="1:12">
      <c r="A3011">
        <v>474</v>
      </c>
      <c r="B3011" t="s">
        <v>408</v>
      </c>
      <c r="C3011">
        <v>1</v>
      </c>
      <c r="D3011">
        <v>3</v>
      </c>
      <c r="E3011">
        <v>1</v>
      </c>
      <c r="F3011">
        <v>0</v>
      </c>
      <c r="G3011">
        <v>0</v>
      </c>
      <c r="H3011">
        <v>419</v>
      </c>
      <c r="I3011">
        <v>1</v>
      </c>
      <c r="J3011" t="s">
        <v>953</v>
      </c>
      <c r="L3011" t="e">
        <f t="shared" si="55"/>
        <v>#N/A</v>
      </c>
    </row>
    <row r="3012" spans="1:12">
      <c r="A3012">
        <v>3228</v>
      </c>
      <c r="B3012" t="s">
        <v>408</v>
      </c>
      <c r="C3012">
        <v>2</v>
      </c>
      <c r="D3012">
        <v>18</v>
      </c>
      <c r="E3012">
        <v>2</v>
      </c>
      <c r="F3012">
        <v>0</v>
      </c>
      <c r="G3012">
        <v>0</v>
      </c>
      <c r="H3012">
        <v>350</v>
      </c>
      <c r="I3012">
        <v>1</v>
      </c>
      <c r="J3012" t="s">
        <v>713</v>
      </c>
      <c r="L3012" t="e">
        <f t="shared" ref="L3012:L3075" si="56">VLOOKUP($J3012,$AA$3:$AB$127,2,FALSE)</f>
        <v>#N/A</v>
      </c>
    </row>
    <row r="3013" spans="1:12">
      <c r="A3013">
        <v>3560</v>
      </c>
      <c r="B3013" t="s">
        <v>408</v>
      </c>
      <c r="C3013">
        <v>1</v>
      </c>
      <c r="D3013">
        <v>59</v>
      </c>
      <c r="E3013">
        <v>1</v>
      </c>
      <c r="F3013">
        <v>0</v>
      </c>
      <c r="G3013">
        <v>0</v>
      </c>
      <c r="H3013">
        <v>852</v>
      </c>
      <c r="I3013">
        <v>2</v>
      </c>
      <c r="J3013" t="s">
        <v>726</v>
      </c>
      <c r="L3013">
        <f t="shared" si="56"/>
        <v>56</v>
      </c>
    </row>
    <row r="3014" spans="1:12">
      <c r="A3014">
        <v>4433</v>
      </c>
      <c r="B3014" t="s">
        <v>408</v>
      </c>
      <c r="C3014">
        <v>1</v>
      </c>
      <c r="D3014">
        <v>8</v>
      </c>
      <c r="E3014">
        <v>8</v>
      </c>
      <c r="F3014">
        <v>0</v>
      </c>
      <c r="G3014">
        <v>0</v>
      </c>
      <c r="H3014">
        <v>148</v>
      </c>
      <c r="I3014">
        <v>4</v>
      </c>
      <c r="J3014" t="s">
        <v>912</v>
      </c>
      <c r="L3014">
        <f t="shared" si="56"/>
        <v>12</v>
      </c>
    </row>
    <row r="3015" spans="1:12">
      <c r="A3015">
        <v>2203</v>
      </c>
      <c r="B3015" t="s">
        <v>390</v>
      </c>
      <c r="C3015">
        <v>1</v>
      </c>
      <c r="D3015">
        <v>1</v>
      </c>
      <c r="E3015">
        <v>9</v>
      </c>
      <c r="F3015">
        <v>0</v>
      </c>
      <c r="G3015">
        <v>0</v>
      </c>
      <c r="H3015">
        <v>534</v>
      </c>
      <c r="I3015">
        <v>7</v>
      </c>
      <c r="J3015" t="s">
        <v>662</v>
      </c>
      <c r="L3015">
        <f t="shared" si="56"/>
        <v>52</v>
      </c>
    </row>
    <row r="3016" spans="1:12">
      <c r="A3016">
        <v>3869</v>
      </c>
      <c r="B3016" t="s">
        <v>871</v>
      </c>
      <c r="C3016">
        <v>1</v>
      </c>
      <c r="D3016">
        <v>6</v>
      </c>
      <c r="E3016">
        <v>1</v>
      </c>
      <c r="F3016">
        <v>0</v>
      </c>
      <c r="G3016">
        <v>0</v>
      </c>
      <c r="H3016">
        <v>103</v>
      </c>
      <c r="I3016">
        <v>2</v>
      </c>
      <c r="J3016" t="s">
        <v>811</v>
      </c>
      <c r="L3016" t="e">
        <f t="shared" si="56"/>
        <v>#N/A</v>
      </c>
    </row>
    <row r="3017" spans="1:12">
      <c r="A3017">
        <v>6454</v>
      </c>
      <c r="B3017" t="s">
        <v>408</v>
      </c>
      <c r="C3017">
        <v>1</v>
      </c>
      <c r="D3017">
        <v>8</v>
      </c>
      <c r="E3017">
        <v>1</v>
      </c>
      <c r="F3017">
        <v>0</v>
      </c>
      <c r="G3017">
        <v>0</v>
      </c>
      <c r="H3017">
        <v>101</v>
      </c>
      <c r="I3017">
        <v>1</v>
      </c>
      <c r="J3017" t="s">
        <v>911</v>
      </c>
      <c r="L3017" t="e">
        <f t="shared" si="56"/>
        <v>#N/A</v>
      </c>
    </row>
    <row r="3018" spans="1:12">
      <c r="A3018">
        <v>2280</v>
      </c>
      <c r="B3018" t="s">
        <v>408</v>
      </c>
      <c r="C3018">
        <v>1</v>
      </c>
      <c r="D3018">
        <v>36</v>
      </c>
      <c r="E3018">
        <v>14</v>
      </c>
      <c r="F3018">
        <v>0</v>
      </c>
      <c r="G3018">
        <v>0</v>
      </c>
      <c r="H3018">
        <v>507</v>
      </c>
      <c r="I3018">
        <v>5</v>
      </c>
      <c r="J3018" t="s">
        <v>282</v>
      </c>
      <c r="L3018">
        <f t="shared" si="56"/>
        <v>37</v>
      </c>
    </row>
    <row r="3019" spans="1:12">
      <c r="A3019">
        <v>2867</v>
      </c>
      <c r="B3019" t="s">
        <v>408</v>
      </c>
      <c r="C3019">
        <v>3</v>
      </c>
      <c r="D3019">
        <v>24</v>
      </c>
      <c r="E3019">
        <v>0</v>
      </c>
      <c r="F3019">
        <v>11</v>
      </c>
      <c r="G3019">
        <v>0</v>
      </c>
      <c r="H3019">
        <v>570</v>
      </c>
      <c r="I3019">
        <v>2</v>
      </c>
      <c r="J3019" t="s">
        <v>959</v>
      </c>
      <c r="L3019">
        <f t="shared" si="56"/>
        <v>42</v>
      </c>
    </row>
    <row r="3020" spans="1:12">
      <c r="A3020">
        <v>5452</v>
      </c>
      <c r="B3020" t="s">
        <v>408</v>
      </c>
      <c r="C3020">
        <v>2</v>
      </c>
      <c r="D3020">
        <v>1</v>
      </c>
      <c r="E3020">
        <v>2</v>
      </c>
      <c r="F3020">
        <v>0</v>
      </c>
      <c r="G3020">
        <v>0</v>
      </c>
      <c r="H3020">
        <v>582</v>
      </c>
      <c r="I3020">
        <v>2</v>
      </c>
      <c r="J3020" t="s">
        <v>1038</v>
      </c>
      <c r="L3020" t="e">
        <f t="shared" si="56"/>
        <v>#N/A</v>
      </c>
    </row>
    <row r="3021" spans="1:12">
      <c r="A3021">
        <v>211</v>
      </c>
      <c r="B3021" t="s">
        <v>408</v>
      </c>
      <c r="C3021">
        <v>2</v>
      </c>
      <c r="D3021">
        <v>13</v>
      </c>
      <c r="E3021">
        <v>2</v>
      </c>
      <c r="F3021">
        <v>0</v>
      </c>
      <c r="G3021">
        <v>0</v>
      </c>
      <c r="H3021">
        <v>439</v>
      </c>
      <c r="I3021">
        <v>1</v>
      </c>
      <c r="J3021" t="s">
        <v>852</v>
      </c>
      <c r="L3021" t="e">
        <f t="shared" si="56"/>
        <v>#N/A</v>
      </c>
    </row>
    <row r="3022" spans="1:12">
      <c r="A3022">
        <v>5790</v>
      </c>
      <c r="B3022" t="s">
        <v>408</v>
      </c>
      <c r="C3022">
        <v>1</v>
      </c>
      <c r="D3022">
        <v>8</v>
      </c>
      <c r="E3022">
        <v>14</v>
      </c>
      <c r="F3022">
        <v>0</v>
      </c>
      <c r="G3022">
        <v>0</v>
      </c>
      <c r="H3022">
        <v>490</v>
      </c>
      <c r="I3022">
        <v>7</v>
      </c>
      <c r="J3022" t="s">
        <v>756</v>
      </c>
      <c r="L3022" t="e">
        <f t="shared" si="56"/>
        <v>#N/A</v>
      </c>
    </row>
    <row r="3023" spans="1:12">
      <c r="A3023">
        <v>4195</v>
      </c>
      <c r="B3023" t="s">
        <v>408</v>
      </c>
      <c r="C3023">
        <v>2</v>
      </c>
      <c r="D3023">
        <v>19</v>
      </c>
      <c r="E3023">
        <v>2</v>
      </c>
      <c r="F3023">
        <v>0</v>
      </c>
      <c r="G3023">
        <v>0</v>
      </c>
      <c r="H3023">
        <v>117</v>
      </c>
      <c r="I3023">
        <v>1</v>
      </c>
      <c r="J3023" t="s">
        <v>837</v>
      </c>
      <c r="L3023" t="e">
        <f t="shared" si="56"/>
        <v>#N/A</v>
      </c>
    </row>
    <row r="3024" spans="1:12">
      <c r="A3024">
        <v>4788</v>
      </c>
      <c r="B3024" t="s">
        <v>408</v>
      </c>
      <c r="C3024">
        <v>1</v>
      </c>
      <c r="D3024">
        <v>25</v>
      </c>
      <c r="E3024">
        <v>43</v>
      </c>
      <c r="F3024">
        <v>0</v>
      </c>
      <c r="G3024">
        <v>0</v>
      </c>
      <c r="H3024">
        <v>664</v>
      </c>
      <c r="I3024">
        <v>10</v>
      </c>
      <c r="J3024" t="s">
        <v>949</v>
      </c>
      <c r="L3024" t="e">
        <f t="shared" si="56"/>
        <v>#N/A</v>
      </c>
    </row>
    <row r="3025" spans="1:12">
      <c r="A3025">
        <v>5861</v>
      </c>
      <c r="B3025" t="s">
        <v>408</v>
      </c>
      <c r="C3025">
        <v>1</v>
      </c>
      <c r="D3025">
        <v>20</v>
      </c>
      <c r="E3025">
        <v>1</v>
      </c>
      <c r="F3025">
        <v>0</v>
      </c>
      <c r="G3025">
        <v>0</v>
      </c>
      <c r="H3025">
        <v>281</v>
      </c>
      <c r="I3025">
        <v>2</v>
      </c>
      <c r="J3025" t="s">
        <v>963</v>
      </c>
      <c r="L3025" t="e">
        <f t="shared" si="56"/>
        <v>#N/A</v>
      </c>
    </row>
    <row r="3026" spans="1:12">
      <c r="A3026">
        <v>4124</v>
      </c>
      <c r="B3026" t="s">
        <v>408</v>
      </c>
      <c r="C3026">
        <v>2</v>
      </c>
      <c r="D3026">
        <v>4</v>
      </c>
      <c r="E3026">
        <v>2</v>
      </c>
      <c r="F3026">
        <v>0</v>
      </c>
      <c r="G3026">
        <v>0</v>
      </c>
      <c r="H3026">
        <v>118</v>
      </c>
      <c r="I3026">
        <v>1</v>
      </c>
      <c r="J3026" t="s">
        <v>612</v>
      </c>
      <c r="L3026">
        <f t="shared" si="56"/>
        <v>11</v>
      </c>
    </row>
    <row r="3027" spans="1:12">
      <c r="A3027">
        <v>1539</v>
      </c>
      <c r="B3027" t="s">
        <v>408</v>
      </c>
      <c r="C3027">
        <v>1</v>
      </c>
      <c r="D3027">
        <v>1</v>
      </c>
      <c r="E3027">
        <v>1</v>
      </c>
      <c r="F3027">
        <v>0</v>
      </c>
      <c r="G3027">
        <v>0</v>
      </c>
      <c r="H3027">
        <v>421</v>
      </c>
      <c r="I3027">
        <v>2</v>
      </c>
      <c r="J3027" t="s">
        <v>411</v>
      </c>
      <c r="L3027" t="e">
        <f t="shared" si="56"/>
        <v>#N/A</v>
      </c>
    </row>
    <row r="3028" spans="1:12">
      <c r="A3028">
        <v>3205</v>
      </c>
      <c r="B3028" t="s">
        <v>408</v>
      </c>
      <c r="C3028">
        <v>1</v>
      </c>
      <c r="D3028">
        <v>18</v>
      </c>
      <c r="E3028">
        <v>16</v>
      </c>
      <c r="F3028">
        <v>0</v>
      </c>
      <c r="G3028">
        <v>0</v>
      </c>
      <c r="H3028">
        <v>335</v>
      </c>
      <c r="I3028">
        <v>4</v>
      </c>
      <c r="J3028" t="s">
        <v>720</v>
      </c>
      <c r="L3028" t="e">
        <f t="shared" si="56"/>
        <v>#N/A</v>
      </c>
    </row>
    <row r="3029" spans="1:12">
      <c r="A3029">
        <v>952</v>
      </c>
      <c r="B3029" t="s">
        <v>408</v>
      </c>
      <c r="C3029">
        <v>2</v>
      </c>
      <c r="D3029">
        <v>46</v>
      </c>
      <c r="E3029">
        <v>2</v>
      </c>
      <c r="F3029">
        <v>0</v>
      </c>
      <c r="G3029">
        <v>0</v>
      </c>
      <c r="H3029">
        <v>322</v>
      </c>
      <c r="I3029">
        <v>2</v>
      </c>
      <c r="J3029" t="s">
        <v>815</v>
      </c>
      <c r="L3029">
        <f t="shared" si="56"/>
        <v>31</v>
      </c>
    </row>
    <row r="3030" spans="1:12">
      <c r="A3030">
        <v>4533</v>
      </c>
      <c r="B3030" t="s">
        <v>408</v>
      </c>
      <c r="C3030">
        <v>3</v>
      </c>
      <c r="D3030">
        <v>20</v>
      </c>
      <c r="E3030">
        <v>18</v>
      </c>
      <c r="F3030">
        <v>0</v>
      </c>
      <c r="G3030">
        <v>0</v>
      </c>
      <c r="H3030">
        <v>134</v>
      </c>
      <c r="I3030">
        <v>3</v>
      </c>
      <c r="J3030" t="s">
        <v>729</v>
      </c>
      <c r="L3030" t="e">
        <f t="shared" si="56"/>
        <v>#N/A</v>
      </c>
    </row>
    <row r="3031" spans="1:12">
      <c r="A3031">
        <v>282</v>
      </c>
      <c r="B3031" t="s">
        <v>408</v>
      </c>
      <c r="C3031">
        <v>1</v>
      </c>
      <c r="D3031">
        <v>20</v>
      </c>
      <c r="E3031">
        <v>7</v>
      </c>
      <c r="F3031">
        <v>0</v>
      </c>
      <c r="G3031">
        <v>0</v>
      </c>
      <c r="H3031">
        <v>470</v>
      </c>
      <c r="I3031">
        <v>4</v>
      </c>
      <c r="J3031" t="s">
        <v>898</v>
      </c>
      <c r="L3031" t="e">
        <f t="shared" si="56"/>
        <v>#N/A</v>
      </c>
    </row>
    <row r="3032" spans="1:12">
      <c r="A3032">
        <v>875</v>
      </c>
      <c r="B3032" t="s">
        <v>408</v>
      </c>
      <c r="C3032">
        <v>1</v>
      </c>
      <c r="D3032">
        <v>10</v>
      </c>
      <c r="E3032">
        <v>6</v>
      </c>
      <c r="F3032">
        <v>0</v>
      </c>
      <c r="G3032">
        <v>0</v>
      </c>
      <c r="H3032">
        <v>471</v>
      </c>
      <c r="I3032">
        <v>4</v>
      </c>
      <c r="J3032" t="s">
        <v>991</v>
      </c>
      <c r="L3032" t="e">
        <f t="shared" si="56"/>
        <v>#N/A</v>
      </c>
    </row>
    <row r="3033" spans="1:12">
      <c r="A3033">
        <v>1616</v>
      </c>
      <c r="B3033" t="s">
        <v>408</v>
      </c>
      <c r="C3033">
        <v>1</v>
      </c>
      <c r="D3033">
        <v>12</v>
      </c>
      <c r="E3033">
        <v>1</v>
      </c>
      <c r="F3033">
        <v>0</v>
      </c>
      <c r="G3033">
        <v>0</v>
      </c>
      <c r="H3033">
        <v>324</v>
      </c>
      <c r="I3033">
        <v>1</v>
      </c>
      <c r="J3033" t="s">
        <v>787</v>
      </c>
      <c r="L3033" t="e">
        <f t="shared" si="56"/>
        <v>#N/A</v>
      </c>
    </row>
    <row r="3034" spans="1:12">
      <c r="A3034">
        <v>3531</v>
      </c>
      <c r="B3034" t="s">
        <v>408</v>
      </c>
      <c r="C3034">
        <v>2</v>
      </c>
      <c r="D3034">
        <v>12</v>
      </c>
      <c r="E3034">
        <v>2</v>
      </c>
      <c r="F3034">
        <v>0</v>
      </c>
      <c r="G3034">
        <v>0</v>
      </c>
      <c r="H3034">
        <v>337</v>
      </c>
      <c r="I3034">
        <v>1</v>
      </c>
      <c r="J3034" t="s">
        <v>957</v>
      </c>
      <c r="L3034" t="e">
        <f t="shared" si="56"/>
        <v>#N/A</v>
      </c>
    </row>
    <row r="3035" spans="1:12">
      <c r="A3035">
        <v>6116</v>
      </c>
      <c r="B3035" t="s">
        <v>408</v>
      </c>
      <c r="C3035">
        <v>1</v>
      </c>
      <c r="D3035">
        <v>1</v>
      </c>
      <c r="E3035">
        <v>9</v>
      </c>
      <c r="F3035">
        <v>0</v>
      </c>
      <c r="G3035">
        <v>0</v>
      </c>
      <c r="H3035">
        <v>234</v>
      </c>
      <c r="I3035">
        <v>6</v>
      </c>
      <c r="J3035" t="s">
        <v>968</v>
      </c>
      <c r="L3035" t="e">
        <f t="shared" si="56"/>
        <v>#N/A</v>
      </c>
    </row>
    <row r="3036" spans="1:12">
      <c r="A3036">
        <v>288</v>
      </c>
      <c r="B3036" t="s">
        <v>390</v>
      </c>
      <c r="C3036">
        <v>1</v>
      </c>
      <c r="D3036">
        <v>31</v>
      </c>
      <c r="E3036">
        <v>1</v>
      </c>
      <c r="F3036">
        <v>0</v>
      </c>
      <c r="G3036">
        <v>0</v>
      </c>
      <c r="H3036">
        <v>446</v>
      </c>
      <c r="I3036">
        <v>1</v>
      </c>
      <c r="J3036" t="s">
        <v>470</v>
      </c>
      <c r="L3036">
        <f t="shared" si="56"/>
        <v>22</v>
      </c>
    </row>
    <row r="3037" spans="1:12">
      <c r="A3037">
        <v>1877</v>
      </c>
      <c r="B3037" t="s">
        <v>408</v>
      </c>
      <c r="C3037">
        <v>2</v>
      </c>
      <c r="D3037">
        <v>10</v>
      </c>
      <c r="E3037">
        <v>2</v>
      </c>
      <c r="F3037">
        <v>0</v>
      </c>
      <c r="G3037">
        <v>0</v>
      </c>
      <c r="H3037">
        <v>293</v>
      </c>
      <c r="I3037">
        <v>2</v>
      </c>
      <c r="J3037" t="s">
        <v>978</v>
      </c>
      <c r="L3037" t="e">
        <f t="shared" si="56"/>
        <v>#N/A</v>
      </c>
    </row>
    <row r="3038" spans="1:12">
      <c r="A3038">
        <v>2541</v>
      </c>
      <c r="B3038" t="s">
        <v>408</v>
      </c>
      <c r="C3038">
        <v>1</v>
      </c>
      <c r="D3038">
        <v>19</v>
      </c>
      <c r="E3038">
        <v>1</v>
      </c>
      <c r="F3038">
        <v>0</v>
      </c>
      <c r="G3038">
        <v>0</v>
      </c>
      <c r="H3038">
        <v>354</v>
      </c>
      <c r="I3038">
        <v>2</v>
      </c>
      <c r="J3038" t="s">
        <v>893</v>
      </c>
      <c r="L3038" t="e">
        <f t="shared" si="56"/>
        <v>#N/A</v>
      </c>
    </row>
    <row r="3039" spans="1:12">
      <c r="A3039">
        <v>3846</v>
      </c>
      <c r="B3039" t="s">
        <v>408</v>
      </c>
      <c r="C3039">
        <v>1</v>
      </c>
      <c r="D3039">
        <v>15</v>
      </c>
      <c r="E3039">
        <v>1</v>
      </c>
      <c r="F3039">
        <v>0</v>
      </c>
      <c r="G3039">
        <v>0</v>
      </c>
      <c r="H3039">
        <v>109</v>
      </c>
      <c r="I3039">
        <v>1</v>
      </c>
      <c r="J3039" t="s">
        <v>807</v>
      </c>
      <c r="L3039">
        <f t="shared" si="56"/>
        <v>45</v>
      </c>
    </row>
    <row r="3040" spans="1:12">
      <c r="A3040">
        <v>2967</v>
      </c>
      <c r="B3040" t="s">
        <v>408</v>
      </c>
      <c r="C3040">
        <v>1</v>
      </c>
      <c r="D3040">
        <v>7</v>
      </c>
      <c r="E3040">
        <v>17</v>
      </c>
      <c r="F3040">
        <v>0</v>
      </c>
      <c r="G3040">
        <v>0</v>
      </c>
      <c r="H3040">
        <v>509</v>
      </c>
      <c r="I3040">
        <v>6</v>
      </c>
      <c r="J3040" t="s">
        <v>776</v>
      </c>
      <c r="L3040">
        <f t="shared" si="56"/>
        <v>42</v>
      </c>
    </row>
    <row r="3041" spans="1:12">
      <c r="A3041">
        <v>2180</v>
      </c>
      <c r="B3041" t="s">
        <v>408</v>
      </c>
      <c r="C3041">
        <v>1</v>
      </c>
      <c r="D3041">
        <v>1</v>
      </c>
      <c r="E3041">
        <v>8</v>
      </c>
      <c r="F3041">
        <v>0</v>
      </c>
      <c r="G3041">
        <v>0</v>
      </c>
      <c r="H3041">
        <v>515</v>
      </c>
      <c r="I3041">
        <v>5</v>
      </c>
      <c r="J3041" t="s">
        <v>976</v>
      </c>
      <c r="L3041" t="e">
        <f t="shared" si="56"/>
        <v>#N/A</v>
      </c>
    </row>
    <row r="3042" spans="1:12">
      <c r="A3042">
        <v>2303</v>
      </c>
      <c r="B3042" t="s">
        <v>408</v>
      </c>
      <c r="C3042">
        <v>1</v>
      </c>
      <c r="D3042">
        <v>15</v>
      </c>
      <c r="E3042">
        <v>1</v>
      </c>
      <c r="F3042">
        <v>0</v>
      </c>
      <c r="G3042">
        <v>0</v>
      </c>
      <c r="H3042">
        <v>524</v>
      </c>
      <c r="I3042">
        <v>2</v>
      </c>
      <c r="J3042" t="s">
        <v>666</v>
      </c>
      <c r="L3042">
        <f t="shared" si="56"/>
        <v>41</v>
      </c>
    </row>
    <row r="3043" spans="1:12">
      <c r="A3043">
        <v>2844</v>
      </c>
      <c r="B3043" t="s">
        <v>408</v>
      </c>
      <c r="C3043">
        <v>1</v>
      </c>
      <c r="D3043">
        <v>9</v>
      </c>
      <c r="E3043">
        <v>9</v>
      </c>
      <c r="F3043">
        <v>0</v>
      </c>
      <c r="G3043">
        <v>0</v>
      </c>
      <c r="H3043">
        <v>587</v>
      </c>
      <c r="I3043">
        <v>6</v>
      </c>
      <c r="J3043" t="s">
        <v>974</v>
      </c>
      <c r="L3043" t="e">
        <f t="shared" si="56"/>
        <v>#N/A</v>
      </c>
    </row>
    <row r="3044" spans="1:12">
      <c r="A3044">
        <v>852</v>
      </c>
      <c r="B3044" t="s">
        <v>408</v>
      </c>
      <c r="C3044">
        <v>1</v>
      </c>
      <c r="D3044">
        <v>6</v>
      </c>
      <c r="E3044">
        <v>2</v>
      </c>
      <c r="F3044">
        <v>0</v>
      </c>
      <c r="G3044">
        <v>0</v>
      </c>
      <c r="H3044">
        <v>449</v>
      </c>
      <c r="I3044">
        <v>1</v>
      </c>
      <c r="J3044" t="s">
        <v>1006</v>
      </c>
      <c r="L3044" t="e">
        <f t="shared" si="56"/>
        <v>#N/A</v>
      </c>
    </row>
    <row r="3045" spans="1:12">
      <c r="A3045">
        <v>1639</v>
      </c>
      <c r="B3045" t="s">
        <v>408</v>
      </c>
      <c r="C3045">
        <v>1</v>
      </c>
      <c r="D3045">
        <v>9</v>
      </c>
      <c r="E3045">
        <v>1</v>
      </c>
      <c r="F3045">
        <v>0</v>
      </c>
      <c r="G3045">
        <v>0</v>
      </c>
      <c r="H3045">
        <v>295</v>
      </c>
      <c r="I3045">
        <v>1</v>
      </c>
      <c r="J3045" t="s">
        <v>889</v>
      </c>
      <c r="L3045" t="e">
        <f t="shared" si="56"/>
        <v>#N/A</v>
      </c>
    </row>
    <row r="3046" spans="1:12">
      <c r="A3046">
        <v>4510</v>
      </c>
      <c r="B3046" t="s">
        <v>390</v>
      </c>
      <c r="C3046">
        <v>1</v>
      </c>
      <c r="D3046">
        <v>19</v>
      </c>
      <c r="E3046">
        <v>1</v>
      </c>
      <c r="F3046">
        <v>0</v>
      </c>
      <c r="G3046">
        <v>0</v>
      </c>
      <c r="H3046">
        <v>112</v>
      </c>
      <c r="I3046">
        <v>1</v>
      </c>
      <c r="J3046" t="s">
        <v>817</v>
      </c>
      <c r="L3046" t="e">
        <f t="shared" si="56"/>
        <v>#N/A</v>
      </c>
    </row>
    <row r="3047" spans="1:12">
      <c r="A3047">
        <v>5838</v>
      </c>
      <c r="B3047" t="s">
        <v>408</v>
      </c>
      <c r="C3047">
        <v>2</v>
      </c>
      <c r="D3047">
        <v>55</v>
      </c>
      <c r="E3047">
        <v>2</v>
      </c>
      <c r="F3047">
        <v>0</v>
      </c>
      <c r="G3047">
        <v>0</v>
      </c>
      <c r="H3047">
        <v>127</v>
      </c>
      <c r="I3047">
        <v>2</v>
      </c>
      <c r="J3047" t="s">
        <v>752</v>
      </c>
      <c r="L3047">
        <f t="shared" si="56"/>
        <v>11</v>
      </c>
    </row>
    <row r="3048" spans="1:12">
      <c r="A3048">
        <v>1516</v>
      </c>
      <c r="B3048" t="s">
        <v>408</v>
      </c>
      <c r="C3048">
        <v>2</v>
      </c>
      <c r="D3048">
        <v>10</v>
      </c>
      <c r="E3048">
        <v>2</v>
      </c>
      <c r="F3048">
        <v>0</v>
      </c>
      <c r="G3048">
        <v>0</v>
      </c>
      <c r="H3048">
        <v>421</v>
      </c>
      <c r="I3048">
        <v>2</v>
      </c>
      <c r="J3048" t="s">
        <v>411</v>
      </c>
      <c r="L3048" t="e">
        <f t="shared" si="56"/>
        <v>#N/A</v>
      </c>
    </row>
    <row r="3049" spans="1:12">
      <c r="A3049">
        <v>188</v>
      </c>
      <c r="B3049" t="s">
        <v>408</v>
      </c>
      <c r="C3049">
        <v>1</v>
      </c>
      <c r="D3049">
        <v>16</v>
      </c>
      <c r="E3049">
        <v>2</v>
      </c>
      <c r="F3049">
        <v>0</v>
      </c>
      <c r="G3049">
        <v>0</v>
      </c>
      <c r="H3049">
        <v>437</v>
      </c>
      <c r="I3049">
        <v>1</v>
      </c>
      <c r="J3049" t="s">
        <v>914</v>
      </c>
      <c r="L3049" t="e">
        <f t="shared" si="56"/>
        <v>#N/A</v>
      </c>
    </row>
    <row r="3050" spans="1:12">
      <c r="A3050">
        <v>3182</v>
      </c>
      <c r="B3050" t="s">
        <v>408</v>
      </c>
      <c r="C3050">
        <v>1</v>
      </c>
      <c r="D3050">
        <v>83</v>
      </c>
      <c r="E3050">
        <v>8</v>
      </c>
      <c r="F3050">
        <v>0</v>
      </c>
      <c r="G3050">
        <v>0</v>
      </c>
      <c r="H3050">
        <v>374</v>
      </c>
      <c r="I3050">
        <v>4</v>
      </c>
      <c r="J3050" t="s">
        <v>440</v>
      </c>
      <c r="L3050">
        <f t="shared" si="56"/>
        <v>16</v>
      </c>
    </row>
    <row r="3051" spans="1:12">
      <c r="A3051">
        <v>3508</v>
      </c>
      <c r="B3051" t="s">
        <v>408</v>
      </c>
      <c r="C3051">
        <v>1</v>
      </c>
      <c r="D3051">
        <v>57</v>
      </c>
      <c r="E3051">
        <v>4</v>
      </c>
      <c r="F3051">
        <v>0</v>
      </c>
      <c r="G3051">
        <v>0</v>
      </c>
      <c r="H3051">
        <v>316</v>
      </c>
      <c r="I3051">
        <v>2</v>
      </c>
      <c r="J3051" t="s">
        <v>467</v>
      </c>
      <c r="L3051">
        <f t="shared" si="56"/>
        <v>51</v>
      </c>
    </row>
    <row r="3052" spans="1:12">
      <c r="A3052">
        <v>4811</v>
      </c>
      <c r="B3052" t="s">
        <v>408</v>
      </c>
      <c r="C3052">
        <v>2</v>
      </c>
      <c r="D3052">
        <v>5</v>
      </c>
      <c r="E3052">
        <v>20</v>
      </c>
      <c r="F3052">
        <v>0</v>
      </c>
      <c r="G3052">
        <v>0</v>
      </c>
      <c r="H3052">
        <v>454</v>
      </c>
      <c r="I3052">
        <v>7</v>
      </c>
      <c r="J3052" t="s">
        <v>660</v>
      </c>
      <c r="L3052" t="e">
        <f t="shared" si="56"/>
        <v>#N/A</v>
      </c>
    </row>
    <row r="3053" spans="1:12">
      <c r="A3053">
        <v>975</v>
      </c>
      <c r="B3053" t="s">
        <v>408</v>
      </c>
      <c r="C3053">
        <v>1</v>
      </c>
      <c r="D3053">
        <v>6</v>
      </c>
      <c r="E3053">
        <v>1</v>
      </c>
      <c r="F3053">
        <v>0</v>
      </c>
      <c r="G3053">
        <v>0</v>
      </c>
      <c r="H3053">
        <v>711</v>
      </c>
      <c r="I3053">
        <v>2</v>
      </c>
      <c r="J3053" t="s">
        <v>777</v>
      </c>
      <c r="L3053" t="e">
        <f t="shared" si="56"/>
        <v>#N/A</v>
      </c>
    </row>
    <row r="3054" spans="1:12">
      <c r="A3054">
        <v>969</v>
      </c>
      <c r="B3054" t="s">
        <v>408</v>
      </c>
      <c r="C3054">
        <v>1</v>
      </c>
      <c r="D3054">
        <v>5</v>
      </c>
      <c r="E3054">
        <v>1</v>
      </c>
      <c r="F3054">
        <v>0</v>
      </c>
      <c r="G3054">
        <v>0</v>
      </c>
      <c r="H3054">
        <v>711</v>
      </c>
      <c r="I3054">
        <v>2</v>
      </c>
      <c r="J3054" t="s">
        <v>777</v>
      </c>
      <c r="L3054" t="e">
        <f t="shared" si="56"/>
        <v>#N/A</v>
      </c>
    </row>
    <row r="3055" spans="1:12">
      <c r="A3055">
        <v>1854</v>
      </c>
      <c r="B3055" t="s">
        <v>408</v>
      </c>
      <c r="C3055">
        <v>1</v>
      </c>
      <c r="D3055">
        <v>46</v>
      </c>
      <c r="E3055">
        <v>1</v>
      </c>
      <c r="F3055">
        <v>0</v>
      </c>
      <c r="G3055">
        <v>0</v>
      </c>
      <c r="H3055">
        <v>340</v>
      </c>
      <c r="I3055">
        <v>1</v>
      </c>
      <c r="J3055" t="s">
        <v>451</v>
      </c>
      <c r="L3055">
        <f t="shared" si="56"/>
        <v>31</v>
      </c>
    </row>
    <row r="3056" spans="1:12">
      <c r="A3056">
        <v>1190</v>
      </c>
      <c r="B3056" t="s">
        <v>408</v>
      </c>
      <c r="C3056">
        <v>1</v>
      </c>
      <c r="D3056">
        <v>16</v>
      </c>
      <c r="E3056">
        <v>1</v>
      </c>
      <c r="F3056">
        <v>0</v>
      </c>
      <c r="G3056">
        <v>0</v>
      </c>
      <c r="H3056">
        <v>319</v>
      </c>
      <c r="I3056">
        <v>2</v>
      </c>
      <c r="J3056" t="s">
        <v>469</v>
      </c>
      <c r="L3056" t="e">
        <f t="shared" si="56"/>
        <v>#N/A</v>
      </c>
    </row>
    <row r="3057" spans="1:12">
      <c r="A3057">
        <v>6139</v>
      </c>
      <c r="B3057" t="s">
        <v>408</v>
      </c>
      <c r="C3057">
        <v>2</v>
      </c>
      <c r="D3057">
        <v>3</v>
      </c>
      <c r="E3057">
        <v>31</v>
      </c>
      <c r="F3057">
        <v>0</v>
      </c>
      <c r="G3057">
        <v>0</v>
      </c>
      <c r="H3057">
        <v>236</v>
      </c>
      <c r="I3057">
        <v>7</v>
      </c>
      <c r="J3057" t="s">
        <v>883</v>
      </c>
      <c r="L3057" t="e">
        <f t="shared" si="56"/>
        <v>#N/A</v>
      </c>
    </row>
    <row r="3058" spans="1:12">
      <c r="A3058">
        <v>305</v>
      </c>
      <c r="B3058" t="s">
        <v>408</v>
      </c>
      <c r="C3058">
        <v>1</v>
      </c>
      <c r="D3058">
        <v>6</v>
      </c>
      <c r="E3058">
        <v>1</v>
      </c>
      <c r="F3058">
        <v>0</v>
      </c>
      <c r="G3058">
        <v>0</v>
      </c>
      <c r="H3058">
        <v>432</v>
      </c>
      <c r="I3058">
        <v>2</v>
      </c>
      <c r="J3058" t="s">
        <v>723</v>
      </c>
      <c r="L3058" t="e">
        <f t="shared" si="56"/>
        <v>#N/A</v>
      </c>
    </row>
    <row r="3059" spans="1:12">
      <c r="A3059">
        <v>311</v>
      </c>
      <c r="B3059" t="s">
        <v>408</v>
      </c>
      <c r="C3059">
        <v>2</v>
      </c>
      <c r="D3059">
        <v>8</v>
      </c>
      <c r="E3059">
        <v>2</v>
      </c>
      <c r="F3059">
        <v>0</v>
      </c>
      <c r="G3059">
        <v>0</v>
      </c>
      <c r="H3059">
        <v>432</v>
      </c>
      <c r="I3059">
        <v>2</v>
      </c>
      <c r="J3059" t="s">
        <v>723</v>
      </c>
      <c r="L3059" t="e">
        <f t="shared" si="56"/>
        <v>#N/A</v>
      </c>
    </row>
    <row r="3060" spans="1:12">
      <c r="A3060">
        <v>2518</v>
      </c>
      <c r="B3060" t="s">
        <v>390</v>
      </c>
      <c r="C3060">
        <v>1</v>
      </c>
      <c r="D3060">
        <v>7</v>
      </c>
      <c r="E3060">
        <v>1</v>
      </c>
      <c r="F3060">
        <v>0</v>
      </c>
      <c r="G3060">
        <v>0</v>
      </c>
      <c r="H3060">
        <v>353</v>
      </c>
      <c r="I3060">
        <v>1</v>
      </c>
      <c r="J3060" t="s">
        <v>644</v>
      </c>
      <c r="L3060" t="e">
        <f t="shared" si="56"/>
        <v>#N/A</v>
      </c>
    </row>
    <row r="3061" spans="1:12">
      <c r="A3061">
        <v>5080</v>
      </c>
      <c r="B3061" t="s">
        <v>408</v>
      </c>
      <c r="C3061">
        <v>1</v>
      </c>
      <c r="D3061">
        <v>6</v>
      </c>
      <c r="E3061">
        <v>9</v>
      </c>
      <c r="F3061">
        <v>0</v>
      </c>
      <c r="G3061">
        <v>0</v>
      </c>
      <c r="H3061">
        <v>167</v>
      </c>
      <c r="I3061">
        <v>7</v>
      </c>
      <c r="J3061" t="s">
        <v>1048</v>
      </c>
      <c r="L3061" t="e">
        <f t="shared" si="56"/>
        <v>#N/A</v>
      </c>
    </row>
    <row r="3062" spans="1:12">
      <c r="A3062">
        <v>2913</v>
      </c>
      <c r="B3062" t="s">
        <v>408</v>
      </c>
      <c r="C3062">
        <v>1</v>
      </c>
      <c r="D3062">
        <v>3</v>
      </c>
      <c r="E3062">
        <v>8</v>
      </c>
      <c r="F3062">
        <v>3</v>
      </c>
      <c r="G3062">
        <v>0</v>
      </c>
      <c r="H3062">
        <v>538</v>
      </c>
      <c r="I3062">
        <v>5</v>
      </c>
      <c r="J3062" t="s">
        <v>875</v>
      </c>
      <c r="L3062">
        <f t="shared" si="56"/>
        <v>42</v>
      </c>
    </row>
    <row r="3063" spans="1:12">
      <c r="A3063">
        <v>3654</v>
      </c>
      <c r="B3063" t="s">
        <v>408</v>
      </c>
      <c r="C3063">
        <v>1</v>
      </c>
      <c r="D3063">
        <v>1</v>
      </c>
      <c r="E3063">
        <v>12</v>
      </c>
      <c r="F3063">
        <v>0</v>
      </c>
      <c r="G3063">
        <v>0</v>
      </c>
      <c r="H3063">
        <v>392</v>
      </c>
      <c r="I3063">
        <v>4</v>
      </c>
      <c r="J3063" t="s">
        <v>964</v>
      </c>
      <c r="L3063" t="e">
        <f t="shared" si="56"/>
        <v>#N/A</v>
      </c>
    </row>
    <row r="3064" spans="1:12">
      <c r="A3064">
        <v>6233</v>
      </c>
      <c r="B3064" t="s">
        <v>408</v>
      </c>
      <c r="C3064">
        <v>1</v>
      </c>
      <c r="D3064">
        <v>33</v>
      </c>
      <c r="E3064">
        <v>1</v>
      </c>
      <c r="F3064">
        <v>0</v>
      </c>
      <c r="G3064">
        <v>0</v>
      </c>
      <c r="H3064">
        <v>418</v>
      </c>
      <c r="I3064">
        <v>1</v>
      </c>
      <c r="J3064" t="s">
        <v>659</v>
      </c>
      <c r="L3064" t="e">
        <f t="shared" si="56"/>
        <v>#N/A</v>
      </c>
    </row>
    <row r="3065" spans="1:12">
      <c r="A3065">
        <v>6408</v>
      </c>
      <c r="B3065" t="s">
        <v>412</v>
      </c>
      <c r="C3065">
        <v>1</v>
      </c>
      <c r="D3065">
        <v>27</v>
      </c>
      <c r="E3065">
        <v>1</v>
      </c>
      <c r="F3065">
        <v>0</v>
      </c>
      <c r="G3065">
        <v>0</v>
      </c>
      <c r="H3065">
        <v>442</v>
      </c>
      <c r="I3065">
        <v>1</v>
      </c>
      <c r="J3065" t="s">
        <v>579</v>
      </c>
      <c r="L3065">
        <f t="shared" si="56"/>
        <v>21</v>
      </c>
    </row>
    <row r="3066" spans="1:12">
      <c r="A3066">
        <v>1585</v>
      </c>
      <c r="B3066" t="s">
        <v>408</v>
      </c>
      <c r="C3066">
        <v>2</v>
      </c>
      <c r="D3066">
        <v>11</v>
      </c>
      <c r="E3066">
        <v>4</v>
      </c>
      <c r="F3066">
        <v>0</v>
      </c>
      <c r="G3066">
        <v>0</v>
      </c>
      <c r="H3066">
        <v>438</v>
      </c>
      <c r="I3066">
        <v>2</v>
      </c>
      <c r="J3066" t="s">
        <v>703</v>
      </c>
      <c r="L3066">
        <f t="shared" si="56"/>
        <v>21</v>
      </c>
    </row>
    <row r="3067" spans="1:12">
      <c r="A3067">
        <v>4487</v>
      </c>
      <c r="B3067" t="s">
        <v>408</v>
      </c>
      <c r="C3067">
        <v>2</v>
      </c>
      <c r="D3067">
        <v>7</v>
      </c>
      <c r="E3067">
        <v>2</v>
      </c>
      <c r="F3067">
        <v>0</v>
      </c>
      <c r="G3067">
        <v>0</v>
      </c>
      <c r="H3067">
        <v>127</v>
      </c>
      <c r="I3067">
        <v>1</v>
      </c>
      <c r="J3067" t="s">
        <v>752</v>
      </c>
      <c r="L3067">
        <f t="shared" si="56"/>
        <v>11</v>
      </c>
    </row>
    <row r="3068" spans="1:12">
      <c r="A3068">
        <v>4416</v>
      </c>
      <c r="B3068" t="s">
        <v>408</v>
      </c>
      <c r="C3068">
        <v>1</v>
      </c>
      <c r="D3068">
        <v>15</v>
      </c>
      <c r="E3068">
        <v>1</v>
      </c>
      <c r="F3068">
        <v>0</v>
      </c>
      <c r="G3068">
        <v>0</v>
      </c>
      <c r="H3068">
        <v>113</v>
      </c>
      <c r="I3068">
        <v>2</v>
      </c>
      <c r="J3068" t="s">
        <v>925</v>
      </c>
      <c r="L3068" t="e">
        <f t="shared" si="56"/>
        <v>#N/A</v>
      </c>
    </row>
    <row r="3069" spans="1:12">
      <c r="A3069">
        <v>1662</v>
      </c>
      <c r="B3069" t="s">
        <v>408</v>
      </c>
      <c r="C3069">
        <v>2</v>
      </c>
      <c r="D3069">
        <v>2</v>
      </c>
      <c r="E3069">
        <v>2</v>
      </c>
      <c r="F3069">
        <v>0</v>
      </c>
      <c r="G3069">
        <v>0</v>
      </c>
      <c r="H3069">
        <v>341</v>
      </c>
      <c r="I3069">
        <v>2</v>
      </c>
      <c r="J3069" t="s">
        <v>874</v>
      </c>
      <c r="L3069" t="e">
        <f t="shared" si="56"/>
        <v>#N/A</v>
      </c>
    </row>
    <row r="3070" spans="1:12">
      <c r="A3070">
        <v>4241</v>
      </c>
      <c r="B3070" t="s">
        <v>390</v>
      </c>
      <c r="C3070">
        <v>1</v>
      </c>
      <c r="D3070">
        <v>23</v>
      </c>
      <c r="E3070">
        <v>1</v>
      </c>
      <c r="F3070">
        <v>0</v>
      </c>
      <c r="G3070">
        <v>0</v>
      </c>
      <c r="H3070">
        <v>111</v>
      </c>
      <c r="I3070">
        <v>1</v>
      </c>
      <c r="J3070" t="s">
        <v>511</v>
      </c>
      <c r="L3070">
        <f t="shared" si="56"/>
        <v>11</v>
      </c>
    </row>
    <row r="3071" spans="1:12">
      <c r="A3071">
        <v>5744</v>
      </c>
      <c r="B3071" t="s">
        <v>412</v>
      </c>
      <c r="C3071">
        <v>1</v>
      </c>
      <c r="D3071">
        <v>1</v>
      </c>
      <c r="E3071">
        <v>8</v>
      </c>
      <c r="F3071">
        <v>0</v>
      </c>
      <c r="G3071">
        <v>0</v>
      </c>
      <c r="H3071">
        <v>438</v>
      </c>
      <c r="I3071">
        <v>6</v>
      </c>
      <c r="J3071" t="s">
        <v>703</v>
      </c>
      <c r="L3071">
        <f t="shared" si="56"/>
        <v>21</v>
      </c>
    </row>
    <row r="3072" spans="1:12">
      <c r="A3072">
        <v>2326</v>
      </c>
      <c r="B3072" t="s">
        <v>408</v>
      </c>
      <c r="C3072">
        <v>1</v>
      </c>
      <c r="D3072">
        <v>19</v>
      </c>
      <c r="E3072">
        <v>1</v>
      </c>
      <c r="F3072">
        <v>0</v>
      </c>
      <c r="G3072">
        <v>0</v>
      </c>
      <c r="H3072">
        <v>364</v>
      </c>
      <c r="I3072">
        <v>2</v>
      </c>
      <c r="J3072" t="s">
        <v>785</v>
      </c>
      <c r="L3072" t="e">
        <f t="shared" si="56"/>
        <v>#N/A</v>
      </c>
    </row>
    <row r="3073" spans="1:12">
      <c r="A3073">
        <v>998</v>
      </c>
      <c r="B3073" t="s">
        <v>408</v>
      </c>
      <c r="C3073">
        <v>1</v>
      </c>
      <c r="D3073">
        <v>17</v>
      </c>
      <c r="E3073">
        <v>1</v>
      </c>
      <c r="F3073">
        <v>0</v>
      </c>
      <c r="G3073">
        <v>0</v>
      </c>
      <c r="H3073">
        <v>345</v>
      </c>
      <c r="I3073">
        <v>1</v>
      </c>
      <c r="J3073" t="s">
        <v>619</v>
      </c>
      <c r="L3073" t="e">
        <f t="shared" si="56"/>
        <v>#N/A</v>
      </c>
    </row>
    <row r="3074" spans="1:12">
      <c r="A3074">
        <v>1831</v>
      </c>
      <c r="B3074" t="s">
        <v>408</v>
      </c>
      <c r="C3074">
        <v>1</v>
      </c>
      <c r="D3074">
        <v>69</v>
      </c>
      <c r="E3074">
        <v>1</v>
      </c>
      <c r="F3074">
        <v>0</v>
      </c>
      <c r="G3074">
        <v>0</v>
      </c>
      <c r="H3074">
        <v>527</v>
      </c>
      <c r="I3074">
        <v>2</v>
      </c>
      <c r="J3074" t="s">
        <v>646</v>
      </c>
      <c r="L3074" t="e">
        <f t="shared" si="56"/>
        <v>#N/A</v>
      </c>
    </row>
    <row r="3075" spans="1:12">
      <c r="A3075">
        <v>3159</v>
      </c>
      <c r="B3075" t="s">
        <v>408</v>
      </c>
      <c r="C3075">
        <v>1</v>
      </c>
      <c r="D3075">
        <v>3</v>
      </c>
      <c r="E3075">
        <v>1</v>
      </c>
      <c r="F3075">
        <v>0</v>
      </c>
      <c r="G3075">
        <v>0</v>
      </c>
      <c r="H3075">
        <v>650</v>
      </c>
      <c r="I3075">
        <v>2</v>
      </c>
      <c r="J3075" t="s">
        <v>954</v>
      </c>
      <c r="L3075" t="e">
        <f t="shared" si="56"/>
        <v>#N/A</v>
      </c>
    </row>
    <row r="3076" spans="1:12">
      <c r="A3076">
        <v>5498</v>
      </c>
      <c r="B3076" t="s">
        <v>408</v>
      </c>
      <c r="C3076">
        <v>2</v>
      </c>
      <c r="D3076">
        <v>6</v>
      </c>
      <c r="E3076">
        <v>2</v>
      </c>
      <c r="F3076">
        <v>0</v>
      </c>
      <c r="G3076">
        <v>0</v>
      </c>
      <c r="H3076">
        <v>389</v>
      </c>
      <c r="I3076">
        <v>2</v>
      </c>
      <c r="J3076" t="s">
        <v>971</v>
      </c>
      <c r="L3076" t="e">
        <f t="shared" ref="L3076:L3139" si="57">VLOOKUP($J3076,$AA$3:$AB$127,2,FALSE)</f>
        <v>#N/A</v>
      </c>
    </row>
    <row r="3077" spans="1:12">
      <c r="A3077">
        <v>334</v>
      </c>
      <c r="B3077" t="s">
        <v>408</v>
      </c>
      <c r="C3077">
        <v>1</v>
      </c>
      <c r="D3077">
        <v>18</v>
      </c>
      <c r="E3077">
        <v>1</v>
      </c>
      <c r="F3077">
        <v>0</v>
      </c>
      <c r="G3077">
        <v>0</v>
      </c>
      <c r="H3077">
        <v>434</v>
      </c>
      <c r="I3077">
        <v>2</v>
      </c>
      <c r="J3077" t="s">
        <v>558</v>
      </c>
      <c r="L3077" t="e">
        <f t="shared" si="57"/>
        <v>#N/A</v>
      </c>
    </row>
    <row r="3078" spans="1:12">
      <c r="A3078">
        <v>2495</v>
      </c>
      <c r="B3078" t="s">
        <v>408</v>
      </c>
      <c r="C3078">
        <v>1</v>
      </c>
      <c r="D3078">
        <v>8</v>
      </c>
      <c r="E3078">
        <v>1</v>
      </c>
      <c r="F3078">
        <v>0</v>
      </c>
      <c r="G3078">
        <v>0</v>
      </c>
      <c r="H3078">
        <v>360</v>
      </c>
      <c r="I3078">
        <v>2</v>
      </c>
      <c r="J3078" t="s">
        <v>903</v>
      </c>
      <c r="L3078" t="e">
        <f t="shared" si="57"/>
        <v>#N/A</v>
      </c>
    </row>
    <row r="3079" spans="1:12">
      <c r="A3079">
        <v>3577</v>
      </c>
      <c r="B3079" t="s">
        <v>408</v>
      </c>
      <c r="C3079">
        <v>2</v>
      </c>
      <c r="D3079">
        <v>6</v>
      </c>
      <c r="E3079">
        <v>2</v>
      </c>
      <c r="F3079">
        <v>0</v>
      </c>
      <c r="G3079">
        <v>0</v>
      </c>
      <c r="H3079">
        <v>323</v>
      </c>
      <c r="I3079">
        <v>2</v>
      </c>
      <c r="J3079" t="s">
        <v>486</v>
      </c>
      <c r="L3079" t="e">
        <f t="shared" si="57"/>
        <v>#N/A</v>
      </c>
    </row>
    <row r="3080" spans="1:12">
      <c r="A3080">
        <v>503</v>
      </c>
      <c r="B3080" t="s">
        <v>408</v>
      </c>
      <c r="C3080">
        <v>1</v>
      </c>
      <c r="D3080">
        <v>2</v>
      </c>
      <c r="E3080">
        <v>1</v>
      </c>
      <c r="F3080">
        <v>0</v>
      </c>
      <c r="G3080">
        <v>0</v>
      </c>
      <c r="H3080">
        <v>425</v>
      </c>
      <c r="I3080">
        <v>1</v>
      </c>
      <c r="J3080" t="s">
        <v>769</v>
      </c>
      <c r="L3080" t="e">
        <f t="shared" si="57"/>
        <v>#N/A</v>
      </c>
    </row>
    <row r="3081" spans="1:12">
      <c r="A3081">
        <v>1167</v>
      </c>
      <c r="B3081" t="s">
        <v>408</v>
      </c>
      <c r="C3081">
        <v>1</v>
      </c>
      <c r="D3081">
        <v>6</v>
      </c>
      <c r="E3081">
        <v>15</v>
      </c>
      <c r="F3081">
        <v>0</v>
      </c>
      <c r="G3081">
        <v>0</v>
      </c>
      <c r="H3081">
        <v>311</v>
      </c>
      <c r="I3081">
        <v>4</v>
      </c>
      <c r="J3081" t="s">
        <v>778</v>
      </c>
      <c r="L3081" t="e">
        <f t="shared" si="57"/>
        <v>#N/A</v>
      </c>
    </row>
    <row r="3082" spans="1:12">
      <c r="A3082">
        <v>6162</v>
      </c>
      <c r="B3082" t="s">
        <v>408</v>
      </c>
      <c r="C3082">
        <v>2</v>
      </c>
      <c r="D3082">
        <v>19</v>
      </c>
      <c r="E3082">
        <v>2</v>
      </c>
      <c r="F3082">
        <v>0</v>
      </c>
      <c r="G3082">
        <v>0</v>
      </c>
      <c r="H3082">
        <v>241</v>
      </c>
      <c r="I3082">
        <v>2</v>
      </c>
      <c r="J3082" t="s">
        <v>842</v>
      </c>
      <c r="L3082" t="e">
        <f t="shared" si="57"/>
        <v>#N/A</v>
      </c>
    </row>
    <row r="3083" spans="1:12">
      <c r="A3083">
        <v>2226</v>
      </c>
      <c r="B3083" t="s">
        <v>408</v>
      </c>
      <c r="C3083">
        <v>1</v>
      </c>
      <c r="D3083">
        <v>20</v>
      </c>
      <c r="E3083">
        <v>8</v>
      </c>
      <c r="F3083">
        <v>0</v>
      </c>
      <c r="G3083">
        <v>0</v>
      </c>
      <c r="H3083">
        <v>502</v>
      </c>
      <c r="I3083">
        <v>5</v>
      </c>
      <c r="J3083" t="s">
        <v>682</v>
      </c>
      <c r="L3083" t="e">
        <f t="shared" si="57"/>
        <v>#N/A</v>
      </c>
    </row>
    <row r="3084" spans="1:12">
      <c r="A3084">
        <v>3013</v>
      </c>
      <c r="B3084" t="s">
        <v>408</v>
      </c>
      <c r="C3084">
        <v>2</v>
      </c>
      <c r="D3084">
        <v>12</v>
      </c>
      <c r="E3084">
        <v>22</v>
      </c>
      <c r="F3084">
        <v>0</v>
      </c>
      <c r="G3084">
        <v>0</v>
      </c>
      <c r="H3084">
        <v>517</v>
      </c>
      <c r="I3084">
        <v>6</v>
      </c>
      <c r="J3084" t="s">
        <v>685</v>
      </c>
      <c r="L3084">
        <f t="shared" si="57"/>
        <v>43</v>
      </c>
    </row>
    <row r="3085" spans="1:12">
      <c r="A3085">
        <v>5103</v>
      </c>
      <c r="B3085" t="s">
        <v>408</v>
      </c>
      <c r="C3085">
        <v>2</v>
      </c>
      <c r="D3085">
        <v>1</v>
      </c>
      <c r="E3085">
        <v>23</v>
      </c>
      <c r="F3085">
        <v>0</v>
      </c>
      <c r="G3085">
        <v>0</v>
      </c>
      <c r="H3085">
        <v>168</v>
      </c>
      <c r="I3085">
        <v>7</v>
      </c>
      <c r="J3085" t="s">
        <v>977</v>
      </c>
      <c r="L3085" t="e">
        <f t="shared" si="57"/>
        <v>#N/A</v>
      </c>
    </row>
    <row r="3086" spans="1:12">
      <c r="A3086">
        <v>3677</v>
      </c>
      <c r="B3086" t="s">
        <v>408</v>
      </c>
      <c r="C3086">
        <v>1</v>
      </c>
      <c r="D3086">
        <v>8</v>
      </c>
      <c r="E3086">
        <v>16</v>
      </c>
      <c r="F3086">
        <v>0</v>
      </c>
      <c r="G3086">
        <v>0</v>
      </c>
      <c r="H3086">
        <v>380</v>
      </c>
      <c r="I3086">
        <v>5</v>
      </c>
      <c r="J3086" t="s">
        <v>1047</v>
      </c>
      <c r="L3086" t="e">
        <f t="shared" si="57"/>
        <v>#N/A</v>
      </c>
    </row>
    <row r="3087" spans="1:12">
      <c r="A3087">
        <v>3800</v>
      </c>
      <c r="B3087" t="s">
        <v>408</v>
      </c>
      <c r="C3087">
        <v>1</v>
      </c>
      <c r="D3087">
        <v>7</v>
      </c>
      <c r="E3087">
        <v>0</v>
      </c>
      <c r="F3087">
        <v>1</v>
      </c>
      <c r="G3087">
        <v>0</v>
      </c>
      <c r="H3087">
        <v>205</v>
      </c>
      <c r="I3087">
        <v>1</v>
      </c>
      <c r="J3087" t="s">
        <v>430</v>
      </c>
      <c r="L3087" t="e">
        <f t="shared" si="57"/>
        <v>#N/A</v>
      </c>
    </row>
    <row r="3088" spans="1:12">
      <c r="A3088">
        <v>1685</v>
      </c>
      <c r="B3088" t="s">
        <v>408</v>
      </c>
      <c r="C3088">
        <v>1</v>
      </c>
      <c r="D3088">
        <v>100</v>
      </c>
      <c r="E3088">
        <v>1</v>
      </c>
      <c r="F3088">
        <v>0</v>
      </c>
      <c r="G3088">
        <v>0</v>
      </c>
      <c r="H3088">
        <v>420</v>
      </c>
      <c r="I3088">
        <v>1</v>
      </c>
      <c r="J3088" t="s">
        <v>435</v>
      </c>
      <c r="L3088">
        <f t="shared" si="57"/>
        <v>21</v>
      </c>
    </row>
    <row r="3089" spans="1:12">
      <c r="A3089">
        <v>5767</v>
      </c>
      <c r="B3089" t="s">
        <v>408</v>
      </c>
      <c r="C3089">
        <v>1</v>
      </c>
      <c r="D3089">
        <v>16</v>
      </c>
      <c r="E3089">
        <v>1</v>
      </c>
      <c r="F3089">
        <v>0</v>
      </c>
      <c r="G3089">
        <v>0</v>
      </c>
      <c r="H3089">
        <v>296</v>
      </c>
      <c r="I3089">
        <v>2</v>
      </c>
      <c r="J3089" t="s">
        <v>937</v>
      </c>
      <c r="L3089" t="e">
        <f t="shared" si="57"/>
        <v>#N/A</v>
      </c>
    </row>
    <row r="3090" spans="1:12">
      <c r="A3090">
        <v>2349</v>
      </c>
      <c r="B3090" t="s">
        <v>408</v>
      </c>
      <c r="C3090">
        <v>1</v>
      </c>
      <c r="D3090">
        <v>18</v>
      </c>
      <c r="E3090">
        <v>1</v>
      </c>
      <c r="F3090">
        <v>0</v>
      </c>
      <c r="G3090">
        <v>0</v>
      </c>
      <c r="H3090">
        <v>364</v>
      </c>
      <c r="I3090">
        <v>1</v>
      </c>
      <c r="J3090" t="s">
        <v>785</v>
      </c>
      <c r="L3090" t="e">
        <f t="shared" si="57"/>
        <v>#N/A</v>
      </c>
    </row>
    <row r="3091" spans="1:12">
      <c r="A3091">
        <v>234</v>
      </c>
      <c r="B3091" t="s">
        <v>408</v>
      </c>
      <c r="C3091">
        <v>2</v>
      </c>
      <c r="D3091">
        <v>49</v>
      </c>
      <c r="E3091">
        <v>2</v>
      </c>
      <c r="F3091">
        <v>0</v>
      </c>
      <c r="G3091">
        <v>0</v>
      </c>
      <c r="H3091">
        <v>442</v>
      </c>
      <c r="I3091">
        <v>1</v>
      </c>
      <c r="J3091" t="s">
        <v>579</v>
      </c>
      <c r="L3091">
        <f t="shared" si="57"/>
        <v>21</v>
      </c>
    </row>
    <row r="3092" spans="1:12">
      <c r="A3092">
        <v>4464</v>
      </c>
      <c r="B3092" t="s">
        <v>408</v>
      </c>
      <c r="C3092">
        <v>2</v>
      </c>
      <c r="D3092">
        <v>7</v>
      </c>
      <c r="E3092">
        <v>2</v>
      </c>
      <c r="F3092">
        <v>0</v>
      </c>
      <c r="G3092">
        <v>0</v>
      </c>
      <c r="H3092">
        <v>131</v>
      </c>
      <c r="I3092">
        <v>2</v>
      </c>
      <c r="J3092" t="s">
        <v>888</v>
      </c>
      <c r="L3092" t="e">
        <f t="shared" si="57"/>
        <v>#N/A</v>
      </c>
    </row>
    <row r="3093" spans="1:12">
      <c r="A3093">
        <v>1808</v>
      </c>
      <c r="B3093" t="s">
        <v>408</v>
      </c>
      <c r="C3093">
        <v>2</v>
      </c>
      <c r="D3093">
        <v>48</v>
      </c>
      <c r="E3093">
        <v>2</v>
      </c>
      <c r="F3093">
        <v>0</v>
      </c>
      <c r="G3093">
        <v>0</v>
      </c>
      <c r="H3093">
        <v>330</v>
      </c>
      <c r="I3093">
        <v>2</v>
      </c>
      <c r="J3093" t="s">
        <v>830</v>
      </c>
      <c r="L3093">
        <f t="shared" si="57"/>
        <v>32</v>
      </c>
    </row>
    <row r="3094" spans="1:12">
      <c r="A3094">
        <v>3136</v>
      </c>
      <c r="B3094" t="s">
        <v>408</v>
      </c>
      <c r="C3094">
        <v>1</v>
      </c>
      <c r="D3094">
        <v>2</v>
      </c>
      <c r="E3094">
        <v>1</v>
      </c>
      <c r="F3094">
        <v>0</v>
      </c>
      <c r="G3094">
        <v>0</v>
      </c>
      <c r="H3094">
        <v>358</v>
      </c>
      <c r="I3094">
        <v>2</v>
      </c>
      <c r="J3094" t="s">
        <v>716</v>
      </c>
      <c r="L3094" t="e">
        <f t="shared" si="57"/>
        <v>#N/A</v>
      </c>
    </row>
    <row r="3095" spans="1:12">
      <c r="A3095">
        <v>4218</v>
      </c>
      <c r="B3095" t="s">
        <v>390</v>
      </c>
      <c r="C3095">
        <v>1</v>
      </c>
      <c r="D3095">
        <v>5</v>
      </c>
      <c r="E3095">
        <v>1</v>
      </c>
      <c r="F3095">
        <v>0</v>
      </c>
      <c r="G3095">
        <v>0</v>
      </c>
      <c r="H3095">
        <v>121</v>
      </c>
      <c r="I3095">
        <v>1</v>
      </c>
      <c r="J3095" t="s">
        <v>940</v>
      </c>
      <c r="L3095" t="e">
        <f t="shared" si="57"/>
        <v>#N/A</v>
      </c>
    </row>
    <row r="3096" spans="1:12">
      <c r="A3096">
        <v>4882</v>
      </c>
      <c r="B3096" t="s">
        <v>408</v>
      </c>
      <c r="C3096">
        <v>1</v>
      </c>
      <c r="D3096">
        <v>11</v>
      </c>
      <c r="E3096">
        <v>7</v>
      </c>
      <c r="F3096">
        <v>0</v>
      </c>
      <c r="G3096">
        <v>0</v>
      </c>
      <c r="H3096">
        <v>473</v>
      </c>
      <c r="I3096">
        <v>5</v>
      </c>
      <c r="J3096" t="s">
        <v>934</v>
      </c>
      <c r="L3096" t="e">
        <f t="shared" si="57"/>
        <v>#N/A</v>
      </c>
    </row>
    <row r="3097" spans="1:12">
      <c r="A3097">
        <v>898</v>
      </c>
      <c r="B3097" t="s">
        <v>408</v>
      </c>
      <c r="C3097">
        <v>1</v>
      </c>
      <c r="D3097">
        <v>37</v>
      </c>
      <c r="E3097">
        <v>1</v>
      </c>
      <c r="F3097">
        <v>0</v>
      </c>
      <c r="G3097">
        <v>0</v>
      </c>
      <c r="H3097">
        <v>430</v>
      </c>
      <c r="I3097">
        <v>2</v>
      </c>
      <c r="J3097" t="s">
        <v>267</v>
      </c>
      <c r="L3097" t="e">
        <f t="shared" si="57"/>
        <v>#N/A</v>
      </c>
    </row>
    <row r="3098" spans="1:12">
      <c r="A3098">
        <v>1562</v>
      </c>
      <c r="B3098" t="s">
        <v>408</v>
      </c>
      <c r="C3098">
        <v>1</v>
      </c>
      <c r="D3098">
        <v>2</v>
      </c>
      <c r="E3098">
        <v>1</v>
      </c>
      <c r="F3098">
        <v>0</v>
      </c>
      <c r="G3098">
        <v>0</v>
      </c>
      <c r="H3098">
        <v>419</v>
      </c>
      <c r="I3098">
        <v>1</v>
      </c>
      <c r="J3098" t="s">
        <v>953</v>
      </c>
      <c r="L3098" t="e">
        <f t="shared" si="57"/>
        <v>#N/A</v>
      </c>
    </row>
    <row r="3099" spans="1:12">
      <c r="A3099">
        <v>2472</v>
      </c>
      <c r="B3099" t="s">
        <v>408</v>
      </c>
      <c r="C3099">
        <v>2</v>
      </c>
      <c r="D3099">
        <v>18</v>
      </c>
      <c r="E3099">
        <v>2</v>
      </c>
      <c r="F3099">
        <v>0</v>
      </c>
      <c r="G3099">
        <v>0</v>
      </c>
      <c r="H3099">
        <v>353</v>
      </c>
      <c r="I3099">
        <v>1</v>
      </c>
      <c r="J3099" t="s">
        <v>644</v>
      </c>
      <c r="L3099" t="e">
        <f t="shared" si="57"/>
        <v>#N/A</v>
      </c>
    </row>
    <row r="3100" spans="1:12">
      <c r="A3100">
        <v>4341</v>
      </c>
      <c r="B3100" t="s">
        <v>408</v>
      </c>
      <c r="C3100">
        <v>2</v>
      </c>
      <c r="D3100">
        <v>6</v>
      </c>
      <c r="E3100">
        <v>2</v>
      </c>
      <c r="F3100">
        <v>0</v>
      </c>
      <c r="G3100">
        <v>0</v>
      </c>
      <c r="H3100">
        <v>151</v>
      </c>
      <c r="I3100">
        <v>1</v>
      </c>
      <c r="J3100" t="s">
        <v>863</v>
      </c>
      <c r="L3100">
        <f t="shared" si="57"/>
        <v>12</v>
      </c>
    </row>
    <row r="3101" spans="1:12">
      <c r="A3101">
        <v>357</v>
      </c>
      <c r="B3101" t="s">
        <v>408</v>
      </c>
      <c r="C3101">
        <v>2</v>
      </c>
      <c r="D3101">
        <v>8</v>
      </c>
      <c r="E3101">
        <v>2</v>
      </c>
      <c r="F3101">
        <v>0</v>
      </c>
      <c r="G3101">
        <v>0</v>
      </c>
      <c r="H3101">
        <v>434</v>
      </c>
      <c r="I3101">
        <v>1</v>
      </c>
      <c r="J3101" t="s">
        <v>558</v>
      </c>
      <c r="L3101" t="e">
        <f t="shared" si="57"/>
        <v>#N/A</v>
      </c>
    </row>
    <row r="3102" spans="1:12">
      <c r="A3102">
        <v>1144</v>
      </c>
      <c r="B3102" t="s">
        <v>408</v>
      </c>
      <c r="C3102">
        <v>1</v>
      </c>
      <c r="D3102">
        <v>4</v>
      </c>
      <c r="E3102">
        <v>11</v>
      </c>
      <c r="F3102">
        <v>0</v>
      </c>
      <c r="G3102">
        <v>0</v>
      </c>
      <c r="H3102">
        <v>307</v>
      </c>
      <c r="I3102">
        <v>5</v>
      </c>
      <c r="J3102" t="s">
        <v>695</v>
      </c>
      <c r="L3102" t="e">
        <f t="shared" si="57"/>
        <v>#N/A</v>
      </c>
    </row>
    <row r="3103" spans="1:12">
      <c r="A3103">
        <v>2890</v>
      </c>
      <c r="B3103" t="s">
        <v>408</v>
      </c>
      <c r="C3103">
        <v>1</v>
      </c>
      <c r="D3103">
        <v>57</v>
      </c>
      <c r="E3103">
        <v>0</v>
      </c>
      <c r="F3103">
        <v>16</v>
      </c>
      <c r="G3103">
        <v>0</v>
      </c>
      <c r="H3103">
        <v>534</v>
      </c>
      <c r="I3103">
        <v>4</v>
      </c>
      <c r="J3103" t="s">
        <v>662</v>
      </c>
      <c r="L3103">
        <f t="shared" si="57"/>
        <v>52</v>
      </c>
    </row>
    <row r="3104" spans="1:12">
      <c r="A3104">
        <v>480</v>
      </c>
      <c r="B3104" t="s">
        <v>408</v>
      </c>
      <c r="C3104">
        <v>1</v>
      </c>
      <c r="D3104">
        <v>4</v>
      </c>
      <c r="E3104">
        <v>1</v>
      </c>
      <c r="F3104">
        <v>0</v>
      </c>
      <c r="G3104">
        <v>0</v>
      </c>
      <c r="H3104">
        <v>417</v>
      </c>
      <c r="I3104">
        <v>2</v>
      </c>
      <c r="J3104" t="s">
        <v>1046</v>
      </c>
      <c r="L3104" t="e">
        <f t="shared" si="57"/>
        <v>#N/A</v>
      </c>
    </row>
    <row r="3105" spans="1:12">
      <c r="A3105">
        <v>6431</v>
      </c>
      <c r="B3105" t="s">
        <v>412</v>
      </c>
      <c r="C3105">
        <v>1</v>
      </c>
      <c r="D3105">
        <v>11</v>
      </c>
      <c r="E3105">
        <v>2</v>
      </c>
      <c r="F3105">
        <v>2</v>
      </c>
      <c r="G3105">
        <v>0</v>
      </c>
      <c r="H3105">
        <v>429</v>
      </c>
      <c r="I3105">
        <v>1</v>
      </c>
      <c r="J3105" t="s">
        <v>739</v>
      </c>
      <c r="L3105" t="e">
        <f t="shared" si="57"/>
        <v>#N/A</v>
      </c>
    </row>
    <row r="3106" spans="1:12">
      <c r="A3106">
        <v>3554</v>
      </c>
      <c r="B3106" t="s">
        <v>408</v>
      </c>
      <c r="C3106">
        <v>1</v>
      </c>
      <c r="D3106">
        <v>1</v>
      </c>
      <c r="E3106">
        <v>1</v>
      </c>
      <c r="F3106">
        <v>0</v>
      </c>
      <c r="G3106">
        <v>0</v>
      </c>
      <c r="H3106">
        <v>331</v>
      </c>
      <c r="I3106">
        <v>1</v>
      </c>
      <c r="J3106" t="s">
        <v>886</v>
      </c>
      <c r="L3106" t="e">
        <f t="shared" si="57"/>
        <v>#N/A</v>
      </c>
    </row>
    <row r="3107" spans="1:12">
      <c r="A3107">
        <v>1021</v>
      </c>
      <c r="B3107" t="s">
        <v>408</v>
      </c>
      <c r="C3107">
        <v>2</v>
      </c>
      <c r="D3107">
        <v>3</v>
      </c>
      <c r="E3107">
        <v>2</v>
      </c>
      <c r="F3107">
        <v>0</v>
      </c>
      <c r="G3107">
        <v>0</v>
      </c>
      <c r="H3107">
        <v>708</v>
      </c>
      <c r="I3107">
        <v>2</v>
      </c>
      <c r="J3107" t="s">
        <v>818</v>
      </c>
      <c r="L3107" t="e">
        <f t="shared" si="57"/>
        <v>#N/A</v>
      </c>
    </row>
    <row r="3108" spans="1:12">
      <c r="A3108">
        <v>3030</v>
      </c>
      <c r="B3108" t="s">
        <v>408</v>
      </c>
      <c r="C3108">
        <v>1</v>
      </c>
      <c r="D3108">
        <v>10</v>
      </c>
      <c r="E3108">
        <v>7</v>
      </c>
      <c r="F3108">
        <v>0</v>
      </c>
      <c r="G3108">
        <v>0</v>
      </c>
      <c r="H3108">
        <v>520</v>
      </c>
      <c r="I3108">
        <v>6</v>
      </c>
      <c r="J3108" t="s">
        <v>414</v>
      </c>
      <c r="L3108">
        <f t="shared" si="57"/>
        <v>43</v>
      </c>
    </row>
    <row r="3109" spans="1:12">
      <c r="A3109">
        <v>5034</v>
      </c>
      <c r="B3109" t="s">
        <v>408</v>
      </c>
      <c r="C3109">
        <v>1</v>
      </c>
      <c r="D3109">
        <v>1</v>
      </c>
      <c r="E3109">
        <v>1</v>
      </c>
      <c r="F3109">
        <v>0</v>
      </c>
      <c r="G3109">
        <v>0</v>
      </c>
      <c r="H3109">
        <v>554</v>
      </c>
      <c r="I3109">
        <v>2</v>
      </c>
      <c r="J3109" t="s">
        <v>671</v>
      </c>
      <c r="L3109">
        <f t="shared" si="57"/>
        <v>44</v>
      </c>
    </row>
    <row r="3110" spans="1:12">
      <c r="A3110">
        <v>3706</v>
      </c>
      <c r="B3110" t="s">
        <v>408</v>
      </c>
      <c r="C3110">
        <v>1</v>
      </c>
      <c r="D3110">
        <v>6</v>
      </c>
      <c r="E3110">
        <v>6</v>
      </c>
      <c r="F3110">
        <v>0</v>
      </c>
      <c r="G3110">
        <v>0</v>
      </c>
      <c r="H3110">
        <v>550</v>
      </c>
      <c r="I3110">
        <v>3</v>
      </c>
      <c r="J3110" t="s">
        <v>655</v>
      </c>
      <c r="L3110" t="e">
        <f t="shared" si="57"/>
        <v>#N/A</v>
      </c>
    </row>
    <row r="3111" spans="1:12">
      <c r="A3111">
        <v>2781</v>
      </c>
      <c r="B3111" t="s">
        <v>408</v>
      </c>
      <c r="C3111">
        <v>1</v>
      </c>
      <c r="D3111">
        <v>135</v>
      </c>
      <c r="E3111">
        <v>0</v>
      </c>
      <c r="F3111">
        <v>1</v>
      </c>
      <c r="G3111">
        <v>0</v>
      </c>
      <c r="H3111">
        <v>523</v>
      </c>
      <c r="I3111">
        <v>2</v>
      </c>
      <c r="J3111" t="s">
        <v>428</v>
      </c>
      <c r="L3111">
        <f t="shared" si="57"/>
        <v>33</v>
      </c>
    </row>
    <row r="3112" spans="1:12">
      <c r="A3112">
        <v>3623</v>
      </c>
      <c r="B3112" t="s">
        <v>408</v>
      </c>
      <c r="C3112">
        <v>1</v>
      </c>
      <c r="D3112">
        <v>2</v>
      </c>
      <c r="E3112">
        <v>1</v>
      </c>
      <c r="F3112">
        <v>0</v>
      </c>
      <c r="G3112">
        <v>0</v>
      </c>
      <c r="H3112">
        <v>580</v>
      </c>
      <c r="I3112">
        <v>2</v>
      </c>
      <c r="J3112" t="s">
        <v>919</v>
      </c>
      <c r="L3112" t="e">
        <f t="shared" si="57"/>
        <v>#N/A</v>
      </c>
    </row>
    <row r="3113" spans="1:12">
      <c r="A3113">
        <v>4951</v>
      </c>
      <c r="B3113" t="s">
        <v>408</v>
      </c>
      <c r="C3113">
        <v>1</v>
      </c>
      <c r="D3113">
        <v>6</v>
      </c>
      <c r="E3113">
        <v>8</v>
      </c>
      <c r="F3113">
        <v>0</v>
      </c>
      <c r="G3113">
        <v>0</v>
      </c>
      <c r="H3113">
        <v>549</v>
      </c>
      <c r="I3113">
        <v>6</v>
      </c>
      <c r="J3113" t="s">
        <v>639</v>
      </c>
      <c r="L3113">
        <f t="shared" si="57"/>
        <v>34</v>
      </c>
    </row>
    <row r="3114" spans="1:12">
      <c r="A3114">
        <v>3955</v>
      </c>
      <c r="B3114" t="s">
        <v>408</v>
      </c>
      <c r="C3114">
        <v>1</v>
      </c>
      <c r="D3114">
        <v>23</v>
      </c>
      <c r="E3114">
        <v>1</v>
      </c>
      <c r="F3114">
        <v>0</v>
      </c>
      <c r="G3114">
        <v>0</v>
      </c>
      <c r="H3114">
        <v>117</v>
      </c>
      <c r="I3114">
        <v>1</v>
      </c>
      <c r="J3114" t="s">
        <v>837</v>
      </c>
      <c r="L3114" t="e">
        <f t="shared" si="57"/>
        <v>#N/A</v>
      </c>
    </row>
    <row r="3115" spans="1:12">
      <c r="A3115">
        <v>706</v>
      </c>
      <c r="B3115" t="s">
        <v>408</v>
      </c>
      <c r="C3115">
        <v>1</v>
      </c>
      <c r="D3115">
        <v>6</v>
      </c>
      <c r="E3115">
        <v>1</v>
      </c>
      <c r="F3115">
        <v>0</v>
      </c>
      <c r="G3115">
        <v>0</v>
      </c>
      <c r="H3115">
        <v>422</v>
      </c>
      <c r="I3115">
        <v>2</v>
      </c>
      <c r="J3115" t="s">
        <v>899</v>
      </c>
      <c r="L3115" t="e">
        <f t="shared" si="57"/>
        <v>#N/A</v>
      </c>
    </row>
    <row r="3116" spans="1:12">
      <c r="A3116">
        <v>6362</v>
      </c>
      <c r="B3116" t="s">
        <v>408</v>
      </c>
      <c r="C3116">
        <v>1</v>
      </c>
      <c r="D3116">
        <v>6</v>
      </c>
      <c r="E3116">
        <v>1</v>
      </c>
      <c r="F3116">
        <v>0</v>
      </c>
      <c r="G3116">
        <v>0</v>
      </c>
      <c r="H3116">
        <v>445</v>
      </c>
      <c r="I3116">
        <v>1</v>
      </c>
      <c r="J3116" t="s">
        <v>266</v>
      </c>
      <c r="L3116" t="e">
        <f t="shared" si="57"/>
        <v>#N/A</v>
      </c>
    </row>
    <row r="3117" spans="1:12">
      <c r="A3117">
        <v>1453</v>
      </c>
      <c r="B3117" t="s">
        <v>408</v>
      </c>
      <c r="C3117">
        <v>1</v>
      </c>
      <c r="D3117">
        <v>3</v>
      </c>
      <c r="E3117">
        <v>1</v>
      </c>
      <c r="F3117">
        <v>0</v>
      </c>
      <c r="G3117">
        <v>0</v>
      </c>
      <c r="H3117">
        <v>296</v>
      </c>
      <c r="I3117">
        <v>2</v>
      </c>
      <c r="J3117" t="s">
        <v>937</v>
      </c>
      <c r="L3117" t="e">
        <f t="shared" si="57"/>
        <v>#N/A</v>
      </c>
    </row>
    <row r="3118" spans="1:12">
      <c r="A3118">
        <v>125</v>
      </c>
      <c r="B3118" t="s">
        <v>408</v>
      </c>
      <c r="C3118">
        <v>1</v>
      </c>
      <c r="D3118">
        <v>7</v>
      </c>
      <c r="E3118">
        <v>2</v>
      </c>
      <c r="F3118">
        <v>0</v>
      </c>
      <c r="G3118">
        <v>0</v>
      </c>
      <c r="H3118">
        <v>437</v>
      </c>
      <c r="I3118">
        <v>2</v>
      </c>
      <c r="J3118" t="s">
        <v>914</v>
      </c>
      <c r="L3118" t="e">
        <f t="shared" si="57"/>
        <v>#N/A</v>
      </c>
    </row>
    <row r="3119" spans="1:12">
      <c r="A3119">
        <v>4702</v>
      </c>
      <c r="B3119" t="s">
        <v>408</v>
      </c>
      <c r="C3119">
        <v>1</v>
      </c>
      <c r="D3119">
        <v>13</v>
      </c>
      <c r="E3119">
        <v>24</v>
      </c>
      <c r="F3119">
        <v>0</v>
      </c>
      <c r="G3119">
        <v>0</v>
      </c>
      <c r="H3119">
        <v>686</v>
      </c>
      <c r="I3119">
        <v>8</v>
      </c>
      <c r="J3119" t="s">
        <v>406</v>
      </c>
      <c r="L3119" t="e">
        <f t="shared" si="57"/>
        <v>#N/A</v>
      </c>
    </row>
    <row r="3120" spans="1:12">
      <c r="A3120">
        <v>5283</v>
      </c>
      <c r="B3120" t="s">
        <v>408</v>
      </c>
      <c r="C3120">
        <v>2</v>
      </c>
      <c r="D3120">
        <v>18</v>
      </c>
      <c r="E3120">
        <v>2</v>
      </c>
      <c r="F3120">
        <v>0</v>
      </c>
      <c r="G3120">
        <v>0</v>
      </c>
      <c r="H3120">
        <v>627</v>
      </c>
      <c r="I3120">
        <v>2</v>
      </c>
      <c r="J3120" t="s">
        <v>779</v>
      </c>
      <c r="L3120" t="e">
        <f t="shared" si="57"/>
        <v>#N/A</v>
      </c>
    </row>
    <row r="3121" spans="1:12">
      <c r="A3121">
        <v>2034</v>
      </c>
      <c r="B3121" t="s">
        <v>408</v>
      </c>
      <c r="C3121">
        <v>2</v>
      </c>
      <c r="D3121">
        <v>4</v>
      </c>
      <c r="E3121">
        <v>4</v>
      </c>
      <c r="F3121">
        <v>0</v>
      </c>
      <c r="G3121">
        <v>0</v>
      </c>
      <c r="H3121">
        <v>333</v>
      </c>
      <c r="I3121">
        <v>3</v>
      </c>
      <c r="J3121" t="s">
        <v>681</v>
      </c>
      <c r="L3121">
        <f t="shared" si="57"/>
        <v>31</v>
      </c>
    </row>
    <row r="3122" spans="1:12">
      <c r="A3122">
        <v>1785</v>
      </c>
      <c r="B3122" t="s">
        <v>408</v>
      </c>
      <c r="C3122">
        <v>1</v>
      </c>
      <c r="D3122">
        <v>21</v>
      </c>
      <c r="E3122">
        <v>1</v>
      </c>
      <c r="F3122">
        <v>0</v>
      </c>
      <c r="G3122">
        <v>0</v>
      </c>
      <c r="H3122">
        <v>330</v>
      </c>
      <c r="I3122">
        <v>2</v>
      </c>
      <c r="J3122" t="s">
        <v>830</v>
      </c>
      <c r="L3122">
        <f t="shared" si="57"/>
        <v>32</v>
      </c>
    </row>
    <row r="3123" spans="1:12">
      <c r="A3123">
        <v>3113</v>
      </c>
      <c r="B3123" t="s">
        <v>408</v>
      </c>
      <c r="C3123">
        <v>2</v>
      </c>
      <c r="D3123">
        <v>17</v>
      </c>
      <c r="E3123">
        <v>2</v>
      </c>
      <c r="F3123">
        <v>0</v>
      </c>
      <c r="G3123">
        <v>0</v>
      </c>
      <c r="H3123">
        <v>651</v>
      </c>
      <c r="I3123">
        <v>2</v>
      </c>
      <c r="J3123" t="s">
        <v>814</v>
      </c>
      <c r="L3123" t="e">
        <f t="shared" si="57"/>
        <v>#N/A</v>
      </c>
    </row>
    <row r="3124" spans="1:12">
      <c r="A3124">
        <v>1702</v>
      </c>
      <c r="B3124" t="s">
        <v>408</v>
      </c>
      <c r="C3124">
        <v>1</v>
      </c>
      <c r="D3124">
        <v>11</v>
      </c>
      <c r="E3124">
        <v>1</v>
      </c>
      <c r="F3124">
        <v>0</v>
      </c>
      <c r="G3124">
        <v>0</v>
      </c>
      <c r="H3124">
        <v>339</v>
      </c>
      <c r="I3124">
        <v>1</v>
      </c>
      <c r="J3124" t="s">
        <v>462</v>
      </c>
      <c r="L3124" t="e">
        <f t="shared" si="57"/>
        <v>#N/A</v>
      </c>
    </row>
    <row r="3125" spans="1:12">
      <c r="A3125">
        <v>3374</v>
      </c>
      <c r="B3125" t="s">
        <v>408</v>
      </c>
      <c r="C3125">
        <v>2</v>
      </c>
      <c r="D3125">
        <v>3</v>
      </c>
      <c r="E3125">
        <v>2</v>
      </c>
      <c r="F3125">
        <v>0</v>
      </c>
      <c r="G3125">
        <v>0</v>
      </c>
      <c r="H3125">
        <v>652</v>
      </c>
      <c r="I3125">
        <v>2</v>
      </c>
      <c r="J3125" t="s">
        <v>902</v>
      </c>
      <c r="L3125">
        <f t="shared" si="57"/>
        <v>55</v>
      </c>
    </row>
    <row r="3126" spans="1:12">
      <c r="A3126">
        <v>3362</v>
      </c>
      <c r="B3126" t="s">
        <v>408</v>
      </c>
      <c r="C3126">
        <v>1</v>
      </c>
      <c r="D3126">
        <v>42</v>
      </c>
      <c r="E3126">
        <v>12</v>
      </c>
      <c r="F3126">
        <v>0</v>
      </c>
      <c r="G3126">
        <v>0</v>
      </c>
      <c r="H3126">
        <v>518</v>
      </c>
      <c r="I3126">
        <v>6</v>
      </c>
      <c r="J3126" t="s">
        <v>684</v>
      </c>
      <c r="L3126" t="e">
        <f t="shared" si="57"/>
        <v>#N/A</v>
      </c>
    </row>
    <row r="3127" spans="1:12">
      <c r="A3127">
        <v>6279</v>
      </c>
      <c r="B3127" t="s">
        <v>408</v>
      </c>
      <c r="C3127">
        <v>2</v>
      </c>
      <c r="D3127">
        <v>94</v>
      </c>
      <c r="E3127">
        <v>2</v>
      </c>
      <c r="F3127">
        <v>0</v>
      </c>
      <c r="G3127">
        <v>0</v>
      </c>
      <c r="H3127">
        <v>620</v>
      </c>
      <c r="I3127">
        <v>2</v>
      </c>
      <c r="J3127" t="s">
        <v>827</v>
      </c>
      <c r="L3127">
        <f t="shared" si="57"/>
        <v>56</v>
      </c>
    </row>
    <row r="3128" spans="1:12">
      <c r="A3128">
        <v>457</v>
      </c>
      <c r="B3128" t="s">
        <v>408</v>
      </c>
      <c r="C3128">
        <v>2</v>
      </c>
      <c r="D3128">
        <v>6</v>
      </c>
      <c r="E3128">
        <v>2</v>
      </c>
      <c r="F3128">
        <v>0</v>
      </c>
      <c r="G3128">
        <v>0</v>
      </c>
      <c r="H3128">
        <v>440</v>
      </c>
      <c r="I3128">
        <v>1</v>
      </c>
      <c r="J3128" t="s">
        <v>812</v>
      </c>
      <c r="L3128">
        <f t="shared" si="57"/>
        <v>22</v>
      </c>
    </row>
    <row r="3129" spans="1:12">
      <c r="A3129">
        <v>374</v>
      </c>
      <c r="B3129" t="s">
        <v>408</v>
      </c>
      <c r="C3129">
        <v>1</v>
      </c>
      <c r="D3129">
        <v>12</v>
      </c>
      <c r="E3129">
        <v>1</v>
      </c>
      <c r="F3129">
        <v>0</v>
      </c>
      <c r="G3129">
        <v>0</v>
      </c>
      <c r="H3129">
        <v>304</v>
      </c>
      <c r="I3129">
        <v>2</v>
      </c>
      <c r="J3129" t="s">
        <v>882</v>
      </c>
      <c r="L3129" t="e">
        <f t="shared" si="57"/>
        <v>#N/A</v>
      </c>
    </row>
    <row r="3130" spans="1:12">
      <c r="A3130">
        <v>2627</v>
      </c>
      <c r="B3130" t="s">
        <v>408</v>
      </c>
      <c r="C3130">
        <v>1</v>
      </c>
      <c r="D3130">
        <v>6</v>
      </c>
      <c r="E3130">
        <v>1</v>
      </c>
      <c r="F3130">
        <v>0</v>
      </c>
      <c r="G3130">
        <v>0</v>
      </c>
      <c r="H3130">
        <v>455</v>
      </c>
      <c r="I3130">
        <v>2</v>
      </c>
      <c r="J3130" t="s">
        <v>941</v>
      </c>
      <c r="L3130" t="e">
        <f t="shared" si="57"/>
        <v>#N/A</v>
      </c>
    </row>
    <row r="3131" spans="1:12">
      <c r="A3131">
        <v>1393</v>
      </c>
      <c r="B3131" t="s">
        <v>408</v>
      </c>
      <c r="C3131">
        <v>1</v>
      </c>
      <c r="D3131">
        <v>29</v>
      </c>
      <c r="E3131">
        <v>7</v>
      </c>
      <c r="F3131">
        <v>0</v>
      </c>
      <c r="G3131">
        <v>0</v>
      </c>
      <c r="H3131">
        <v>532</v>
      </c>
      <c r="I3131">
        <v>5</v>
      </c>
      <c r="J3131" t="s">
        <v>638</v>
      </c>
      <c r="L3131">
        <f t="shared" si="57"/>
        <v>36</v>
      </c>
    </row>
    <row r="3132" spans="1:12">
      <c r="A3132">
        <v>2094</v>
      </c>
      <c r="B3132" t="s">
        <v>408</v>
      </c>
      <c r="C3132">
        <v>3</v>
      </c>
      <c r="D3132">
        <v>37</v>
      </c>
      <c r="E3132">
        <v>9</v>
      </c>
      <c r="F3132">
        <v>3</v>
      </c>
      <c r="G3132">
        <v>0</v>
      </c>
      <c r="H3132">
        <v>534</v>
      </c>
      <c r="I3132">
        <v>7</v>
      </c>
      <c r="J3132" t="s">
        <v>662</v>
      </c>
      <c r="L3132">
        <f t="shared" si="57"/>
        <v>52</v>
      </c>
    </row>
    <row r="3133" spans="1:12">
      <c r="A3133">
        <v>2936</v>
      </c>
      <c r="B3133" t="s">
        <v>408</v>
      </c>
      <c r="C3133">
        <v>1</v>
      </c>
      <c r="D3133">
        <v>16</v>
      </c>
      <c r="E3133">
        <v>32</v>
      </c>
      <c r="F3133">
        <v>0</v>
      </c>
      <c r="G3133">
        <v>0</v>
      </c>
      <c r="H3133">
        <v>570</v>
      </c>
      <c r="I3133">
        <v>9</v>
      </c>
      <c r="J3133" t="s">
        <v>959</v>
      </c>
      <c r="L3133">
        <f t="shared" si="57"/>
        <v>42</v>
      </c>
    </row>
    <row r="3134" spans="1:12">
      <c r="A3134">
        <v>5389</v>
      </c>
      <c r="B3134" t="s">
        <v>408</v>
      </c>
      <c r="C3134">
        <v>2</v>
      </c>
      <c r="D3134">
        <v>5</v>
      </c>
      <c r="E3134">
        <v>2</v>
      </c>
      <c r="F3134">
        <v>0</v>
      </c>
      <c r="G3134">
        <v>0</v>
      </c>
      <c r="H3134">
        <v>631</v>
      </c>
      <c r="I3134">
        <v>2</v>
      </c>
      <c r="J3134" t="s">
        <v>951</v>
      </c>
      <c r="L3134" t="e">
        <f t="shared" si="57"/>
        <v>#N/A</v>
      </c>
    </row>
    <row r="3135" spans="1:12">
      <c r="A3135">
        <v>1098</v>
      </c>
      <c r="B3135" t="s">
        <v>408</v>
      </c>
      <c r="C3135">
        <v>1</v>
      </c>
      <c r="D3135">
        <v>51</v>
      </c>
      <c r="E3135">
        <v>1</v>
      </c>
      <c r="F3135">
        <v>0</v>
      </c>
      <c r="G3135">
        <v>0</v>
      </c>
      <c r="H3135">
        <v>313</v>
      </c>
      <c r="I3135">
        <v>1</v>
      </c>
      <c r="J3135" t="s">
        <v>407</v>
      </c>
      <c r="L3135">
        <f t="shared" si="57"/>
        <v>33</v>
      </c>
    </row>
    <row r="3136" spans="1:12">
      <c r="A3136">
        <v>3717</v>
      </c>
      <c r="B3136" t="s">
        <v>390</v>
      </c>
      <c r="C3136">
        <v>1</v>
      </c>
      <c r="D3136">
        <v>24</v>
      </c>
      <c r="E3136">
        <v>1</v>
      </c>
      <c r="F3136">
        <v>0</v>
      </c>
      <c r="G3136">
        <v>0</v>
      </c>
      <c r="H3136">
        <v>105</v>
      </c>
      <c r="I3136">
        <v>1</v>
      </c>
      <c r="J3136" t="s">
        <v>866</v>
      </c>
      <c r="L3136">
        <f t="shared" si="57"/>
        <v>45</v>
      </c>
    </row>
    <row r="3137" spans="1:12">
      <c r="A3137">
        <v>4264</v>
      </c>
      <c r="B3137" t="s">
        <v>408</v>
      </c>
      <c r="C3137">
        <v>1</v>
      </c>
      <c r="D3137">
        <v>2</v>
      </c>
      <c r="E3137">
        <v>1</v>
      </c>
      <c r="F3137">
        <v>0</v>
      </c>
      <c r="G3137">
        <v>0</v>
      </c>
      <c r="H3137">
        <v>117</v>
      </c>
      <c r="I3137">
        <v>2</v>
      </c>
      <c r="J3137" t="s">
        <v>837</v>
      </c>
      <c r="L3137" t="e">
        <f t="shared" si="57"/>
        <v>#N/A</v>
      </c>
    </row>
    <row r="3138" spans="1:12">
      <c r="A3138">
        <v>5924</v>
      </c>
      <c r="B3138" t="s">
        <v>408</v>
      </c>
      <c r="C3138">
        <v>2</v>
      </c>
      <c r="D3138">
        <v>22</v>
      </c>
      <c r="E3138">
        <v>2</v>
      </c>
      <c r="F3138">
        <v>0</v>
      </c>
      <c r="G3138">
        <v>0</v>
      </c>
      <c r="H3138">
        <v>112</v>
      </c>
      <c r="I3138">
        <v>2</v>
      </c>
      <c r="J3138" t="s">
        <v>817</v>
      </c>
      <c r="L3138" t="e">
        <f t="shared" si="57"/>
        <v>#N/A</v>
      </c>
    </row>
    <row r="3139" spans="1:12">
      <c r="A3139">
        <v>766</v>
      </c>
      <c r="B3139" t="s">
        <v>408</v>
      </c>
      <c r="C3139">
        <v>2</v>
      </c>
      <c r="D3139">
        <v>14</v>
      </c>
      <c r="E3139">
        <v>2</v>
      </c>
      <c r="F3139">
        <v>0</v>
      </c>
      <c r="G3139">
        <v>0</v>
      </c>
      <c r="H3139">
        <v>447</v>
      </c>
      <c r="I3139">
        <v>1</v>
      </c>
      <c r="J3139" t="s">
        <v>416</v>
      </c>
      <c r="L3139" t="e">
        <f t="shared" si="57"/>
        <v>#N/A</v>
      </c>
    </row>
    <row r="3140" spans="1:12">
      <c r="A3140">
        <v>5936</v>
      </c>
      <c r="B3140" t="s">
        <v>412</v>
      </c>
      <c r="C3140">
        <v>2</v>
      </c>
      <c r="D3140">
        <v>23</v>
      </c>
      <c r="E3140">
        <v>2</v>
      </c>
      <c r="F3140">
        <v>0</v>
      </c>
      <c r="G3140">
        <v>0</v>
      </c>
      <c r="H3140">
        <v>280</v>
      </c>
      <c r="I3140">
        <v>2</v>
      </c>
      <c r="J3140" t="s">
        <v>791</v>
      </c>
      <c r="L3140" t="e">
        <f t="shared" ref="L3140:L3203" si="58">VLOOKUP($J3140,$AA$3:$AB$127,2,FALSE)</f>
        <v>#N/A</v>
      </c>
    </row>
    <row r="3141" spans="1:12">
      <c r="A3141">
        <v>4596</v>
      </c>
      <c r="B3141" t="s">
        <v>408</v>
      </c>
      <c r="C3141">
        <v>1</v>
      </c>
      <c r="D3141">
        <v>10</v>
      </c>
      <c r="E3141">
        <v>13</v>
      </c>
      <c r="F3141">
        <v>0</v>
      </c>
      <c r="G3141">
        <v>0</v>
      </c>
      <c r="H3141">
        <v>671</v>
      </c>
      <c r="I3141">
        <v>6</v>
      </c>
      <c r="J3141" t="s">
        <v>661</v>
      </c>
      <c r="L3141" t="e">
        <f t="shared" si="58"/>
        <v>#N/A</v>
      </c>
    </row>
    <row r="3142" spans="1:12">
      <c r="A3142">
        <v>219</v>
      </c>
      <c r="B3142" t="s">
        <v>408</v>
      </c>
      <c r="C3142">
        <v>2</v>
      </c>
      <c r="D3142">
        <v>18</v>
      </c>
      <c r="E3142">
        <v>2</v>
      </c>
      <c r="F3142">
        <v>0</v>
      </c>
      <c r="G3142">
        <v>0</v>
      </c>
      <c r="H3142">
        <v>409</v>
      </c>
      <c r="I3142">
        <v>1</v>
      </c>
      <c r="J3142" t="s">
        <v>967</v>
      </c>
      <c r="L3142" t="e">
        <f t="shared" si="58"/>
        <v>#N/A</v>
      </c>
    </row>
    <row r="3143" spans="1:12">
      <c r="A3143">
        <v>2426</v>
      </c>
      <c r="B3143" t="s">
        <v>408</v>
      </c>
      <c r="C3143">
        <v>2</v>
      </c>
      <c r="D3143">
        <v>2</v>
      </c>
      <c r="E3143">
        <v>2</v>
      </c>
      <c r="F3143">
        <v>0</v>
      </c>
      <c r="G3143">
        <v>0</v>
      </c>
      <c r="H3143">
        <v>588</v>
      </c>
      <c r="I3143">
        <v>1</v>
      </c>
      <c r="J3143" t="s">
        <v>913</v>
      </c>
      <c r="L3143" t="e">
        <f t="shared" si="58"/>
        <v>#N/A</v>
      </c>
    </row>
    <row r="3144" spans="1:12">
      <c r="A3144">
        <v>4049</v>
      </c>
      <c r="B3144" t="s">
        <v>408</v>
      </c>
      <c r="C3144">
        <v>2</v>
      </c>
      <c r="D3144">
        <v>10</v>
      </c>
      <c r="E3144">
        <v>2</v>
      </c>
      <c r="F3144">
        <v>0</v>
      </c>
      <c r="G3144">
        <v>0</v>
      </c>
      <c r="H3144">
        <v>259</v>
      </c>
      <c r="I3144">
        <v>2</v>
      </c>
      <c r="J3144" t="s">
        <v>926</v>
      </c>
      <c r="L3144" t="e">
        <f t="shared" si="58"/>
        <v>#N/A</v>
      </c>
    </row>
    <row r="3145" spans="1:12">
      <c r="A3145">
        <v>4061</v>
      </c>
      <c r="B3145" t="s">
        <v>408</v>
      </c>
      <c r="C3145">
        <v>1</v>
      </c>
      <c r="D3145">
        <v>5</v>
      </c>
      <c r="E3145">
        <v>6</v>
      </c>
      <c r="F3145">
        <v>0</v>
      </c>
      <c r="G3145">
        <v>0</v>
      </c>
      <c r="H3145">
        <v>276</v>
      </c>
      <c r="I3145">
        <v>4</v>
      </c>
      <c r="J3145" t="s">
        <v>945</v>
      </c>
      <c r="L3145" t="e">
        <f t="shared" si="58"/>
        <v>#N/A</v>
      </c>
    </row>
    <row r="3146" spans="1:12">
      <c r="A3146">
        <v>4393</v>
      </c>
      <c r="B3146" t="s">
        <v>408</v>
      </c>
      <c r="C3146">
        <v>1</v>
      </c>
      <c r="D3146">
        <v>16</v>
      </c>
      <c r="E3146">
        <v>6</v>
      </c>
      <c r="F3146">
        <v>0</v>
      </c>
      <c r="G3146">
        <v>0</v>
      </c>
      <c r="H3146">
        <v>256</v>
      </c>
      <c r="I3146">
        <v>3</v>
      </c>
      <c r="J3146" t="s">
        <v>437</v>
      </c>
      <c r="L3146" t="e">
        <f t="shared" si="58"/>
        <v>#N/A</v>
      </c>
    </row>
    <row r="3147" spans="1:12">
      <c r="A3147">
        <v>5721</v>
      </c>
      <c r="B3147" t="s">
        <v>408</v>
      </c>
      <c r="C3147">
        <v>2</v>
      </c>
      <c r="D3147">
        <v>17</v>
      </c>
      <c r="E3147">
        <v>2</v>
      </c>
      <c r="F3147">
        <v>0</v>
      </c>
      <c r="G3147">
        <v>0</v>
      </c>
      <c r="H3147">
        <v>302</v>
      </c>
      <c r="I3147">
        <v>2</v>
      </c>
      <c r="J3147" t="s">
        <v>423</v>
      </c>
      <c r="L3147">
        <f t="shared" si="58"/>
        <v>32</v>
      </c>
    </row>
    <row r="3148" spans="1:12">
      <c r="A3148">
        <v>1940</v>
      </c>
      <c r="B3148" t="s">
        <v>408</v>
      </c>
      <c r="C3148">
        <v>3</v>
      </c>
      <c r="D3148">
        <v>5</v>
      </c>
      <c r="E3148">
        <v>9</v>
      </c>
      <c r="F3148">
        <v>3</v>
      </c>
      <c r="G3148">
        <v>0</v>
      </c>
      <c r="H3148">
        <v>590</v>
      </c>
      <c r="I3148">
        <v>6</v>
      </c>
      <c r="J3148" t="s">
        <v>932</v>
      </c>
      <c r="L3148">
        <f t="shared" si="58"/>
        <v>52</v>
      </c>
    </row>
    <row r="3149" spans="1:12">
      <c r="A3149">
        <v>2721</v>
      </c>
      <c r="B3149" t="s">
        <v>408</v>
      </c>
      <c r="C3149">
        <v>1</v>
      </c>
      <c r="D3149">
        <v>4</v>
      </c>
      <c r="E3149">
        <v>1</v>
      </c>
      <c r="F3149">
        <v>0</v>
      </c>
      <c r="G3149">
        <v>0</v>
      </c>
      <c r="H3149">
        <v>350</v>
      </c>
      <c r="I3149">
        <v>1</v>
      </c>
      <c r="J3149" t="s">
        <v>713</v>
      </c>
      <c r="L3149" t="e">
        <f t="shared" si="58"/>
        <v>#N/A</v>
      </c>
    </row>
    <row r="3150" spans="1:12">
      <c r="A3150">
        <v>3268</v>
      </c>
      <c r="B3150" t="s">
        <v>408</v>
      </c>
      <c r="C3150">
        <v>1</v>
      </c>
      <c r="D3150">
        <v>45</v>
      </c>
      <c r="E3150">
        <v>34</v>
      </c>
      <c r="F3150">
        <v>0</v>
      </c>
      <c r="G3150">
        <v>0</v>
      </c>
      <c r="H3150">
        <v>316</v>
      </c>
      <c r="I3150">
        <v>10</v>
      </c>
      <c r="J3150" t="s">
        <v>467</v>
      </c>
      <c r="L3150">
        <f t="shared" si="58"/>
        <v>51</v>
      </c>
    </row>
    <row r="3151" spans="1:12">
      <c r="A3151">
        <v>65</v>
      </c>
      <c r="B3151" t="s">
        <v>408</v>
      </c>
      <c r="C3151">
        <v>2</v>
      </c>
      <c r="D3151">
        <v>50</v>
      </c>
      <c r="E3151">
        <v>2</v>
      </c>
      <c r="F3151">
        <v>0</v>
      </c>
      <c r="G3151">
        <v>0</v>
      </c>
      <c r="H3151">
        <v>429</v>
      </c>
      <c r="I3151">
        <v>1</v>
      </c>
      <c r="J3151" t="s">
        <v>739</v>
      </c>
      <c r="L3151" t="e">
        <f t="shared" si="58"/>
        <v>#N/A</v>
      </c>
    </row>
    <row r="3152" spans="1:12">
      <c r="A3152">
        <v>1061</v>
      </c>
      <c r="B3152" t="s">
        <v>408</v>
      </c>
      <c r="C3152">
        <v>1</v>
      </c>
      <c r="D3152">
        <v>8</v>
      </c>
      <c r="E3152">
        <v>29</v>
      </c>
      <c r="F3152">
        <v>0</v>
      </c>
      <c r="G3152">
        <v>0</v>
      </c>
      <c r="H3152">
        <v>342</v>
      </c>
      <c r="I3152">
        <v>9</v>
      </c>
      <c r="J3152" t="s">
        <v>943</v>
      </c>
      <c r="L3152" t="e">
        <f t="shared" si="58"/>
        <v>#N/A</v>
      </c>
    </row>
    <row r="3153" spans="1:12">
      <c r="A3153">
        <v>2389</v>
      </c>
      <c r="B3153" t="s">
        <v>390</v>
      </c>
      <c r="C3153">
        <v>1</v>
      </c>
      <c r="D3153">
        <v>7</v>
      </c>
      <c r="E3153">
        <v>1</v>
      </c>
      <c r="F3153">
        <v>0</v>
      </c>
      <c r="G3153">
        <v>0</v>
      </c>
      <c r="H3153">
        <v>332</v>
      </c>
      <c r="I3153">
        <v>1</v>
      </c>
      <c r="J3153" t="s">
        <v>878</v>
      </c>
      <c r="L3153" t="e">
        <f t="shared" si="58"/>
        <v>#N/A</v>
      </c>
    </row>
    <row r="3154" spans="1:12">
      <c r="A3154">
        <v>1407</v>
      </c>
      <c r="B3154" t="s">
        <v>390</v>
      </c>
      <c r="C3154">
        <v>1</v>
      </c>
      <c r="D3154">
        <v>6</v>
      </c>
      <c r="E3154">
        <v>1</v>
      </c>
      <c r="F3154">
        <v>0</v>
      </c>
      <c r="G3154">
        <v>0</v>
      </c>
      <c r="H3154">
        <v>505</v>
      </c>
      <c r="I3154">
        <v>2</v>
      </c>
      <c r="J3154" t="s">
        <v>840</v>
      </c>
      <c r="L3154">
        <f t="shared" si="58"/>
        <v>37</v>
      </c>
    </row>
    <row r="3155" spans="1:12">
      <c r="A3155">
        <v>574</v>
      </c>
      <c r="B3155" t="s">
        <v>408</v>
      </c>
      <c r="C3155">
        <v>2</v>
      </c>
      <c r="D3155">
        <v>8</v>
      </c>
      <c r="E3155">
        <v>28</v>
      </c>
      <c r="F3155">
        <v>0</v>
      </c>
      <c r="G3155">
        <v>0</v>
      </c>
      <c r="H3155">
        <v>601</v>
      </c>
      <c r="I3155">
        <v>7</v>
      </c>
      <c r="J3155" t="s">
        <v>665</v>
      </c>
      <c r="L3155" t="e">
        <f t="shared" si="58"/>
        <v>#N/A</v>
      </c>
    </row>
    <row r="3156" spans="1:12">
      <c r="A3156">
        <v>4988</v>
      </c>
      <c r="B3156" t="s">
        <v>408</v>
      </c>
      <c r="C3156">
        <v>2</v>
      </c>
      <c r="D3156">
        <v>2</v>
      </c>
      <c r="E3156">
        <v>50</v>
      </c>
      <c r="F3156">
        <v>0</v>
      </c>
      <c r="G3156">
        <v>0</v>
      </c>
      <c r="H3156">
        <v>531</v>
      </c>
      <c r="I3156">
        <v>11</v>
      </c>
      <c r="J3156" t="s">
        <v>524</v>
      </c>
      <c r="L3156">
        <f t="shared" si="58"/>
        <v>41</v>
      </c>
    </row>
    <row r="3157" spans="1:12">
      <c r="A3157">
        <v>4997</v>
      </c>
      <c r="B3157" t="s">
        <v>408</v>
      </c>
      <c r="C3157">
        <v>1</v>
      </c>
      <c r="D3157">
        <v>15</v>
      </c>
      <c r="E3157">
        <v>7</v>
      </c>
      <c r="F3157">
        <v>0</v>
      </c>
      <c r="G3157">
        <v>0</v>
      </c>
      <c r="H3157">
        <v>510</v>
      </c>
      <c r="I3157">
        <v>6</v>
      </c>
      <c r="J3157" t="s">
        <v>828</v>
      </c>
      <c r="L3157" t="e">
        <f t="shared" si="58"/>
        <v>#N/A</v>
      </c>
    </row>
    <row r="3158" spans="1:12">
      <c r="A3158">
        <v>3660</v>
      </c>
      <c r="B3158" t="s">
        <v>408</v>
      </c>
      <c r="C3158">
        <v>1</v>
      </c>
      <c r="D3158">
        <v>181</v>
      </c>
      <c r="E3158">
        <v>0</v>
      </c>
      <c r="F3158">
        <v>1</v>
      </c>
      <c r="G3158">
        <v>0</v>
      </c>
      <c r="H3158">
        <v>523</v>
      </c>
      <c r="I3158">
        <v>1</v>
      </c>
      <c r="J3158" t="s">
        <v>428</v>
      </c>
      <c r="L3158">
        <f t="shared" si="58"/>
        <v>33</v>
      </c>
    </row>
    <row r="3159" spans="1:12">
      <c r="A3159">
        <v>3328</v>
      </c>
      <c r="B3159" t="s">
        <v>408</v>
      </c>
      <c r="C3159">
        <v>2</v>
      </c>
      <c r="D3159">
        <v>68</v>
      </c>
      <c r="E3159">
        <v>19</v>
      </c>
      <c r="F3159">
        <v>0</v>
      </c>
      <c r="G3159">
        <v>0</v>
      </c>
      <c r="H3159">
        <v>321</v>
      </c>
      <c r="I3159">
        <v>5</v>
      </c>
      <c r="J3159" t="s">
        <v>714</v>
      </c>
      <c r="L3159">
        <f t="shared" si="58"/>
        <v>52</v>
      </c>
    </row>
    <row r="3160" spans="1:12">
      <c r="A3160">
        <v>2332</v>
      </c>
      <c r="B3160" t="s">
        <v>408</v>
      </c>
      <c r="C3160">
        <v>1</v>
      </c>
      <c r="D3160">
        <v>23</v>
      </c>
      <c r="E3160">
        <v>1</v>
      </c>
      <c r="F3160">
        <v>0</v>
      </c>
      <c r="G3160">
        <v>0</v>
      </c>
      <c r="H3160">
        <v>364</v>
      </c>
      <c r="I3160">
        <v>2</v>
      </c>
      <c r="J3160" t="s">
        <v>785</v>
      </c>
      <c r="L3160" t="e">
        <f t="shared" si="58"/>
        <v>#N/A</v>
      </c>
    </row>
    <row r="3161" spans="1:12">
      <c r="A3161">
        <v>660</v>
      </c>
      <c r="B3161" t="s">
        <v>408</v>
      </c>
      <c r="C3161">
        <v>1</v>
      </c>
      <c r="D3161">
        <v>48</v>
      </c>
      <c r="E3161">
        <v>2</v>
      </c>
      <c r="F3161">
        <v>0</v>
      </c>
      <c r="G3161">
        <v>0</v>
      </c>
      <c r="H3161">
        <v>438</v>
      </c>
      <c r="I3161">
        <v>1</v>
      </c>
      <c r="J3161" t="s">
        <v>703</v>
      </c>
      <c r="L3161">
        <f t="shared" si="58"/>
        <v>21</v>
      </c>
    </row>
    <row r="3162" spans="1:12">
      <c r="A3162">
        <v>4656</v>
      </c>
      <c r="B3162" t="s">
        <v>408</v>
      </c>
      <c r="C3162">
        <v>1</v>
      </c>
      <c r="D3162">
        <v>3</v>
      </c>
      <c r="E3162">
        <v>23</v>
      </c>
      <c r="F3162">
        <v>0</v>
      </c>
      <c r="G3162">
        <v>0</v>
      </c>
      <c r="H3162">
        <v>687</v>
      </c>
      <c r="I3162">
        <v>9</v>
      </c>
      <c r="J3162" t="s">
        <v>687</v>
      </c>
      <c r="L3162" t="e">
        <f t="shared" si="58"/>
        <v>#N/A</v>
      </c>
    </row>
    <row r="3163" spans="1:12">
      <c r="A3163">
        <v>328</v>
      </c>
      <c r="B3163" t="s">
        <v>408</v>
      </c>
      <c r="C3163">
        <v>1</v>
      </c>
      <c r="D3163">
        <v>7</v>
      </c>
      <c r="E3163">
        <v>1</v>
      </c>
      <c r="F3163">
        <v>0</v>
      </c>
      <c r="G3163">
        <v>0</v>
      </c>
      <c r="H3163">
        <v>411</v>
      </c>
      <c r="I3163">
        <v>1</v>
      </c>
      <c r="J3163" t="s">
        <v>869</v>
      </c>
      <c r="L3163" t="e">
        <f t="shared" si="58"/>
        <v>#N/A</v>
      </c>
    </row>
    <row r="3164" spans="1:12">
      <c r="A3164">
        <v>906</v>
      </c>
      <c r="B3164" t="s">
        <v>408</v>
      </c>
      <c r="C3164">
        <v>1</v>
      </c>
      <c r="D3164">
        <v>4</v>
      </c>
      <c r="E3164">
        <v>1</v>
      </c>
      <c r="F3164">
        <v>0</v>
      </c>
      <c r="G3164">
        <v>0</v>
      </c>
      <c r="H3164">
        <v>424</v>
      </c>
      <c r="I3164">
        <v>1</v>
      </c>
      <c r="J3164" t="s">
        <v>832</v>
      </c>
      <c r="L3164" t="e">
        <f t="shared" si="58"/>
        <v>#N/A</v>
      </c>
    </row>
    <row r="3165" spans="1:12">
      <c r="A3165">
        <v>1739</v>
      </c>
      <c r="B3165" t="s">
        <v>408</v>
      </c>
      <c r="C3165">
        <v>1</v>
      </c>
      <c r="D3165">
        <v>6</v>
      </c>
      <c r="E3165">
        <v>1</v>
      </c>
      <c r="F3165">
        <v>0</v>
      </c>
      <c r="G3165">
        <v>0</v>
      </c>
      <c r="H3165">
        <v>302</v>
      </c>
      <c r="I3165">
        <v>2</v>
      </c>
      <c r="J3165" t="s">
        <v>423</v>
      </c>
      <c r="L3165">
        <f t="shared" si="58"/>
        <v>32</v>
      </c>
    </row>
    <row r="3166" spans="1:12">
      <c r="A3166">
        <v>1656</v>
      </c>
      <c r="B3166" t="s">
        <v>408</v>
      </c>
      <c r="C3166">
        <v>1</v>
      </c>
      <c r="D3166">
        <v>1</v>
      </c>
      <c r="E3166">
        <v>1</v>
      </c>
      <c r="F3166">
        <v>0</v>
      </c>
      <c r="G3166">
        <v>0</v>
      </c>
      <c r="H3166">
        <v>355</v>
      </c>
      <c r="I3166">
        <v>2</v>
      </c>
      <c r="J3166" t="s">
        <v>838</v>
      </c>
      <c r="L3166" t="e">
        <f t="shared" si="58"/>
        <v>#N/A</v>
      </c>
    </row>
    <row r="3167" spans="1:12">
      <c r="A3167">
        <v>6325</v>
      </c>
      <c r="B3167" t="s">
        <v>412</v>
      </c>
      <c r="C3167">
        <v>1</v>
      </c>
      <c r="D3167">
        <v>10</v>
      </c>
      <c r="E3167">
        <v>1</v>
      </c>
      <c r="F3167">
        <v>0</v>
      </c>
      <c r="G3167">
        <v>0</v>
      </c>
      <c r="H3167">
        <v>120</v>
      </c>
      <c r="I3167">
        <v>1</v>
      </c>
      <c r="J3167" t="s">
        <v>930</v>
      </c>
      <c r="L3167" t="e">
        <f t="shared" si="58"/>
        <v>#N/A</v>
      </c>
    </row>
    <row r="3168" spans="1:12">
      <c r="A3168">
        <v>5329</v>
      </c>
      <c r="B3168" t="s">
        <v>408</v>
      </c>
      <c r="C3168">
        <v>2</v>
      </c>
      <c r="D3168">
        <v>82</v>
      </c>
      <c r="E3168">
        <v>2</v>
      </c>
      <c r="F3168">
        <v>0</v>
      </c>
      <c r="G3168">
        <v>0</v>
      </c>
      <c r="H3168">
        <v>620</v>
      </c>
      <c r="I3168">
        <v>2</v>
      </c>
      <c r="J3168" t="s">
        <v>827</v>
      </c>
      <c r="L3168">
        <f t="shared" si="58"/>
        <v>56</v>
      </c>
    </row>
    <row r="3169" spans="1:12">
      <c r="A3169">
        <v>411</v>
      </c>
      <c r="B3169" t="s">
        <v>408</v>
      </c>
      <c r="C3169">
        <v>1</v>
      </c>
      <c r="D3169">
        <v>37</v>
      </c>
      <c r="E3169">
        <v>8</v>
      </c>
      <c r="F3169">
        <v>1</v>
      </c>
      <c r="G3169">
        <v>0</v>
      </c>
      <c r="H3169">
        <v>420</v>
      </c>
      <c r="I3169">
        <v>6</v>
      </c>
      <c r="J3169" t="s">
        <v>435</v>
      </c>
      <c r="L3169">
        <f t="shared" si="58"/>
        <v>21</v>
      </c>
    </row>
    <row r="3170" spans="1:12">
      <c r="A3170">
        <v>79</v>
      </c>
      <c r="B3170" t="s">
        <v>408</v>
      </c>
      <c r="C3170">
        <v>2</v>
      </c>
      <c r="D3170">
        <v>52</v>
      </c>
      <c r="E3170">
        <v>2</v>
      </c>
      <c r="F3170">
        <v>0</v>
      </c>
      <c r="G3170">
        <v>0</v>
      </c>
      <c r="H3170">
        <v>429</v>
      </c>
      <c r="I3170">
        <v>1</v>
      </c>
      <c r="J3170" t="s">
        <v>739</v>
      </c>
      <c r="L3170" t="e">
        <f t="shared" si="58"/>
        <v>#N/A</v>
      </c>
    </row>
    <row r="3171" spans="1:12">
      <c r="A3171">
        <v>2000</v>
      </c>
      <c r="B3171" t="s">
        <v>408</v>
      </c>
      <c r="C3171">
        <v>2</v>
      </c>
      <c r="D3171">
        <v>3</v>
      </c>
      <c r="E3171">
        <v>4</v>
      </c>
      <c r="F3171">
        <v>0</v>
      </c>
      <c r="G3171">
        <v>0</v>
      </c>
      <c r="H3171">
        <v>320</v>
      </c>
      <c r="I3171">
        <v>2</v>
      </c>
      <c r="J3171" t="s">
        <v>1045</v>
      </c>
      <c r="L3171" t="e">
        <f t="shared" si="58"/>
        <v>#N/A</v>
      </c>
    </row>
    <row r="3172" spans="1:12">
      <c r="A3172">
        <v>1988</v>
      </c>
      <c r="B3172" t="s">
        <v>408</v>
      </c>
      <c r="C3172">
        <v>1</v>
      </c>
      <c r="D3172">
        <v>9</v>
      </c>
      <c r="E3172">
        <v>1</v>
      </c>
      <c r="F3172">
        <v>0</v>
      </c>
      <c r="G3172">
        <v>0</v>
      </c>
      <c r="H3172">
        <v>589</v>
      </c>
      <c r="I3172">
        <v>2</v>
      </c>
      <c r="J3172" t="s">
        <v>996</v>
      </c>
      <c r="L3172" t="e">
        <f t="shared" si="58"/>
        <v>#N/A</v>
      </c>
    </row>
    <row r="3173" spans="1:12">
      <c r="A3173">
        <v>3019</v>
      </c>
      <c r="B3173" t="s">
        <v>408</v>
      </c>
      <c r="C3173">
        <v>1</v>
      </c>
      <c r="D3173">
        <v>7</v>
      </c>
      <c r="E3173">
        <v>1</v>
      </c>
      <c r="F3173">
        <v>0</v>
      </c>
      <c r="G3173">
        <v>0</v>
      </c>
      <c r="H3173">
        <v>517</v>
      </c>
      <c r="I3173">
        <v>1</v>
      </c>
      <c r="J3173" t="s">
        <v>685</v>
      </c>
      <c r="L3173">
        <f t="shared" si="58"/>
        <v>43</v>
      </c>
    </row>
    <row r="3174" spans="1:12">
      <c r="A3174">
        <v>1261</v>
      </c>
      <c r="B3174" t="s">
        <v>408</v>
      </c>
      <c r="C3174">
        <v>2</v>
      </c>
      <c r="D3174">
        <v>31</v>
      </c>
      <c r="E3174">
        <v>8</v>
      </c>
      <c r="F3174">
        <v>0</v>
      </c>
      <c r="G3174">
        <v>0</v>
      </c>
      <c r="H3174">
        <v>533</v>
      </c>
      <c r="I3174">
        <v>2</v>
      </c>
      <c r="J3174" t="s">
        <v>637</v>
      </c>
      <c r="L3174">
        <f t="shared" si="58"/>
        <v>35</v>
      </c>
    </row>
    <row r="3175" spans="1:12">
      <c r="A3175">
        <v>1347</v>
      </c>
      <c r="B3175" t="s">
        <v>408</v>
      </c>
      <c r="C3175">
        <v>3</v>
      </c>
      <c r="D3175">
        <v>52</v>
      </c>
      <c r="E3175">
        <v>20</v>
      </c>
      <c r="F3175">
        <v>4</v>
      </c>
      <c r="G3175">
        <v>0</v>
      </c>
      <c r="H3175">
        <v>523</v>
      </c>
      <c r="I3175">
        <v>6</v>
      </c>
      <c r="J3175" t="s">
        <v>428</v>
      </c>
      <c r="L3175">
        <f t="shared" si="58"/>
        <v>33</v>
      </c>
    </row>
    <row r="3176" spans="1:12">
      <c r="A3176">
        <v>3314</v>
      </c>
      <c r="B3176" t="s">
        <v>408</v>
      </c>
      <c r="C3176">
        <v>2</v>
      </c>
      <c r="D3176">
        <v>48</v>
      </c>
      <c r="E3176">
        <v>20</v>
      </c>
      <c r="F3176">
        <v>0</v>
      </c>
      <c r="G3176">
        <v>0</v>
      </c>
      <c r="H3176">
        <v>374</v>
      </c>
      <c r="I3176">
        <v>5</v>
      </c>
      <c r="J3176" t="s">
        <v>440</v>
      </c>
      <c r="L3176">
        <f t="shared" si="58"/>
        <v>16</v>
      </c>
    </row>
    <row r="3177" spans="1:12">
      <c r="A3177">
        <v>5675</v>
      </c>
      <c r="B3177" t="s">
        <v>408</v>
      </c>
      <c r="C3177">
        <v>2</v>
      </c>
      <c r="D3177">
        <v>3</v>
      </c>
      <c r="E3177">
        <v>25</v>
      </c>
      <c r="F3177">
        <v>0</v>
      </c>
      <c r="G3177">
        <v>0</v>
      </c>
      <c r="H3177">
        <v>321</v>
      </c>
      <c r="I3177">
        <v>8</v>
      </c>
      <c r="J3177" t="s">
        <v>714</v>
      </c>
      <c r="L3177">
        <f t="shared" si="58"/>
        <v>52</v>
      </c>
    </row>
    <row r="3178" spans="1:12">
      <c r="A3178">
        <v>5638</v>
      </c>
      <c r="B3178" t="s">
        <v>408</v>
      </c>
      <c r="C3178">
        <v>1</v>
      </c>
      <c r="D3178">
        <v>66</v>
      </c>
      <c r="E3178">
        <v>1</v>
      </c>
      <c r="F3178">
        <v>0</v>
      </c>
      <c r="G3178">
        <v>0</v>
      </c>
      <c r="H3178">
        <v>527</v>
      </c>
      <c r="I3178">
        <v>2</v>
      </c>
      <c r="J3178" t="s">
        <v>646</v>
      </c>
      <c r="L3178" t="e">
        <f t="shared" si="58"/>
        <v>#N/A</v>
      </c>
    </row>
    <row r="3179" spans="1:12">
      <c r="A3179">
        <v>1593</v>
      </c>
      <c r="B3179" t="s">
        <v>408</v>
      </c>
      <c r="C3179">
        <v>2</v>
      </c>
      <c r="D3179">
        <v>8</v>
      </c>
      <c r="E3179">
        <v>2</v>
      </c>
      <c r="F3179">
        <v>0</v>
      </c>
      <c r="G3179">
        <v>0</v>
      </c>
      <c r="H3179">
        <v>438</v>
      </c>
      <c r="I3179">
        <v>2</v>
      </c>
      <c r="J3179" t="s">
        <v>703</v>
      </c>
      <c r="L3179">
        <f t="shared" si="58"/>
        <v>21</v>
      </c>
    </row>
    <row r="3180" spans="1:12">
      <c r="A3180">
        <v>4642</v>
      </c>
      <c r="B3180" t="s">
        <v>408</v>
      </c>
      <c r="C3180">
        <v>2</v>
      </c>
      <c r="D3180">
        <v>11</v>
      </c>
      <c r="E3180">
        <v>33</v>
      </c>
      <c r="F3180">
        <v>0</v>
      </c>
      <c r="G3180">
        <v>0</v>
      </c>
      <c r="H3180">
        <v>668</v>
      </c>
      <c r="I3180">
        <v>8</v>
      </c>
      <c r="J3180" t="s">
        <v>696</v>
      </c>
      <c r="L3180" t="e">
        <f t="shared" si="58"/>
        <v>#N/A</v>
      </c>
    </row>
    <row r="3181" spans="1:12">
      <c r="A3181">
        <v>4310</v>
      </c>
      <c r="B3181" t="s">
        <v>408</v>
      </c>
      <c r="C3181">
        <v>1</v>
      </c>
      <c r="D3181">
        <v>28</v>
      </c>
      <c r="E3181">
        <v>1</v>
      </c>
      <c r="F3181">
        <v>0</v>
      </c>
      <c r="G3181">
        <v>0</v>
      </c>
      <c r="H3181">
        <v>111</v>
      </c>
      <c r="I3181">
        <v>1</v>
      </c>
      <c r="J3181" t="s">
        <v>511</v>
      </c>
      <c r="L3181">
        <f t="shared" si="58"/>
        <v>11</v>
      </c>
    </row>
    <row r="3182" spans="1:12">
      <c r="A3182">
        <v>5970</v>
      </c>
      <c r="B3182" t="s">
        <v>408</v>
      </c>
      <c r="C3182">
        <v>3</v>
      </c>
      <c r="D3182">
        <v>9</v>
      </c>
      <c r="E3182">
        <v>27</v>
      </c>
      <c r="F3182">
        <v>0</v>
      </c>
      <c r="G3182">
        <v>0</v>
      </c>
      <c r="H3182">
        <v>137</v>
      </c>
      <c r="I3182">
        <v>4</v>
      </c>
      <c r="J3182" t="s">
        <v>533</v>
      </c>
      <c r="L3182" t="e">
        <f t="shared" si="58"/>
        <v>#N/A</v>
      </c>
    </row>
    <row r="3183" spans="1:12">
      <c r="A3183">
        <v>265</v>
      </c>
      <c r="B3183" t="s">
        <v>865</v>
      </c>
      <c r="C3183">
        <v>1</v>
      </c>
      <c r="D3183">
        <v>19</v>
      </c>
      <c r="E3183">
        <v>3</v>
      </c>
      <c r="F3183">
        <v>0</v>
      </c>
      <c r="G3183">
        <v>0</v>
      </c>
      <c r="H3183">
        <v>480</v>
      </c>
      <c r="I3183">
        <v>4</v>
      </c>
      <c r="J3183" t="s">
        <v>560</v>
      </c>
      <c r="L3183">
        <f t="shared" si="58"/>
        <v>22</v>
      </c>
    </row>
    <row r="3184" spans="1:12">
      <c r="A3184">
        <v>4015</v>
      </c>
      <c r="B3184" t="s">
        <v>408</v>
      </c>
      <c r="C3184">
        <v>1</v>
      </c>
      <c r="D3184">
        <v>14</v>
      </c>
      <c r="E3184">
        <v>6</v>
      </c>
      <c r="F3184">
        <v>0</v>
      </c>
      <c r="G3184">
        <v>0</v>
      </c>
      <c r="H3184">
        <v>274</v>
      </c>
      <c r="I3184">
        <v>4</v>
      </c>
      <c r="J3184" t="s">
        <v>947</v>
      </c>
      <c r="L3184">
        <f t="shared" si="58"/>
        <v>15</v>
      </c>
    </row>
    <row r="3185" spans="1:12">
      <c r="A3185">
        <v>2343</v>
      </c>
      <c r="B3185" t="s">
        <v>408</v>
      </c>
      <c r="C3185">
        <v>1</v>
      </c>
      <c r="D3185">
        <v>6</v>
      </c>
      <c r="E3185">
        <v>1</v>
      </c>
      <c r="F3185">
        <v>0</v>
      </c>
      <c r="G3185">
        <v>0</v>
      </c>
      <c r="H3185">
        <v>296</v>
      </c>
      <c r="I3185">
        <v>2</v>
      </c>
      <c r="J3185" t="s">
        <v>937</v>
      </c>
      <c r="L3185" t="e">
        <f t="shared" si="58"/>
        <v>#N/A</v>
      </c>
    </row>
    <row r="3186" spans="1:12">
      <c r="A3186">
        <v>720</v>
      </c>
      <c r="B3186" t="s">
        <v>408</v>
      </c>
      <c r="C3186">
        <v>1</v>
      </c>
      <c r="D3186">
        <v>5</v>
      </c>
      <c r="E3186">
        <v>1</v>
      </c>
      <c r="F3186">
        <v>0</v>
      </c>
      <c r="G3186">
        <v>0</v>
      </c>
      <c r="H3186">
        <v>418</v>
      </c>
      <c r="I3186">
        <v>1</v>
      </c>
      <c r="J3186" t="s">
        <v>659</v>
      </c>
      <c r="L3186" t="e">
        <f t="shared" si="58"/>
        <v>#N/A</v>
      </c>
    </row>
    <row r="3187" spans="1:12">
      <c r="A3187">
        <v>2675</v>
      </c>
      <c r="B3187" t="s">
        <v>408</v>
      </c>
      <c r="C3187">
        <v>1</v>
      </c>
      <c r="D3187">
        <v>43</v>
      </c>
      <c r="E3187">
        <v>0</v>
      </c>
      <c r="F3187">
        <v>1</v>
      </c>
      <c r="G3187">
        <v>0</v>
      </c>
      <c r="H3187">
        <v>321</v>
      </c>
      <c r="I3187">
        <v>2</v>
      </c>
      <c r="J3187" t="s">
        <v>714</v>
      </c>
      <c r="L3187">
        <f t="shared" si="58"/>
        <v>52</v>
      </c>
    </row>
    <row r="3188" spans="1:12">
      <c r="A3188">
        <v>2687</v>
      </c>
      <c r="B3188" t="s">
        <v>408</v>
      </c>
      <c r="C3188">
        <v>3</v>
      </c>
      <c r="D3188">
        <v>75</v>
      </c>
      <c r="E3188">
        <v>10</v>
      </c>
      <c r="F3188">
        <v>2</v>
      </c>
      <c r="G3188">
        <v>0</v>
      </c>
      <c r="H3188">
        <v>534</v>
      </c>
      <c r="I3188">
        <v>7</v>
      </c>
      <c r="J3188" t="s">
        <v>662</v>
      </c>
      <c r="L3188">
        <f t="shared" si="58"/>
        <v>52</v>
      </c>
    </row>
    <row r="3189" spans="1:12">
      <c r="A3189">
        <v>5343</v>
      </c>
      <c r="B3189" t="s">
        <v>408</v>
      </c>
      <c r="C3189">
        <v>2</v>
      </c>
      <c r="D3189">
        <v>50</v>
      </c>
      <c r="E3189">
        <v>2</v>
      </c>
      <c r="F3189">
        <v>0</v>
      </c>
      <c r="G3189">
        <v>0</v>
      </c>
      <c r="H3189">
        <v>628</v>
      </c>
      <c r="I3189">
        <v>2</v>
      </c>
      <c r="J3189" t="s">
        <v>946</v>
      </c>
      <c r="L3189" t="e">
        <f t="shared" si="58"/>
        <v>#N/A</v>
      </c>
    </row>
    <row r="3190" spans="1:12">
      <c r="A3190">
        <v>1052</v>
      </c>
      <c r="B3190" t="s">
        <v>408</v>
      </c>
      <c r="C3190">
        <v>1</v>
      </c>
      <c r="D3190">
        <v>9</v>
      </c>
      <c r="E3190">
        <v>1</v>
      </c>
      <c r="F3190">
        <v>0</v>
      </c>
      <c r="G3190">
        <v>0</v>
      </c>
      <c r="H3190">
        <v>303</v>
      </c>
      <c r="I3190">
        <v>1</v>
      </c>
      <c r="J3190" t="s">
        <v>864</v>
      </c>
      <c r="L3190" t="e">
        <f t="shared" si="58"/>
        <v>#N/A</v>
      </c>
    </row>
    <row r="3191" spans="1:12">
      <c r="A3191">
        <v>1015</v>
      </c>
      <c r="B3191" t="s">
        <v>408</v>
      </c>
      <c r="C3191">
        <v>2</v>
      </c>
      <c r="D3191">
        <v>6</v>
      </c>
      <c r="E3191">
        <v>2</v>
      </c>
      <c r="F3191">
        <v>0</v>
      </c>
      <c r="G3191">
        <v>0</v>
      </c>
      <c r="H3191">
        <v>702</v>
      </c>
      <c r="I3191">
        <v>2</v>
      </c>
      <c r="J3191" t="s">
        <v>764</v>
      </c>
      <c r="L3191">
        <f t="shared" si="58"/>
        <v>31</v>
      </c>
    </row>
    <row r="3192" spans="1:12">
      <c r="A3192">
        <v>19</v>
      </c>
      <c r="B3192" t="s">
        <v>408</v>
      </c>
      <c r="C3192">
        <v>2</v>
      </c>
      <c r="D3192">
        <v>13</v>
      </c>
      <c r="E3192">
        <v>2</v>
      </c>
      <c r="F3192">
        <v>0</v>
      </c>
      <c r="G3192">
        <v>0</v>
      </c>
      <c r="H3192">
        <v>434</v>
      </c>
      <c r="I3192">
        <v>1</v>
      </c>
      <c r="J3192" t="s">
        <v>558</v>
      </c>
      <c r="L3192" t="e">
        <f t="shared" si="58"/>
        <v>#N/A</v>
      </c>
    </row>
    <row r="3193" spans="1:12">
      <c r="A3193">
        <v>3863</v>
      </c>
      <c r="B3193" t="s">
        <v>408</v>
      </c>
      <c r="C3193">
        <v>1</v>
      </c>
      <c r="D3193">
        <v>6</v>
      </c>
      <c r="E3193">
        <v>1</v>
      </c>
      <c r="F3193">
        <v>0</v>
      </c>
      <c r="G3193">
        <v>0</v>
      </c>
      <c r="H3193">
        <v>102</v>
      </c>
      <c r="I3193">
        <v>1</v>
      </c>
      <c r="J3193" t="s">
        <v>810</v>
      </c>
      <c r="L3193" t="e">
        <f t="shared" si="58"/>
        <v>#N/A</v>
      </c>
    </row>
    <row r="3194" spans="1:12">
      <c r="A3194">
        <v>620</v>
      </c>
      <c r="B3194" t="s">
        <v>408</v>
      </c>
      <c r="C3194">
        <v>1</v>
      </c>
      <c r="D3194">
        <v>3</v>
      </c>
      <c r="E3194">
        <v>4</v>
      </c>
      <c r="F3194">
        <v>0</v>
      </c>
      <c r="G3194">
        <v>0</v>
      </c>
      <c r="H3194">
        <v>516</v>
      </c>
      <c r="I3194">
        <v>2</v>
      </c>
      <c r="J3194" t="s">
        <v>591</v>
      </c>
      <c r="L3194" t="e">
        <f t="shared" si="58"/>
        <v>#N/A</v>
      </c>
    </row>
    <row r="3195" spans="1:12">
      <c r="A3195">
        <v>2286</v>
      </c>
      <c r="B3195" t="s">
        <v>408</v>
      </c>
      <c r="C3195">
        <v>1</v>
      </c>
      <c r="D3195">
        <v>14</v>
      </c>
      <c r="E3195">
        <v>6</v>
      </c>
      <c r="F3195">
        <v>0</v>
      </c>
      <c r="G3195">
        <v>0</v>
      </c>
      <c r="H3195">
        <v>503</v>
      </c>
      <c r="I3195">
        <v>4</v>
      </c>
      <c r="J3195" t="s">
        <v>719</v>
      </c>
      <c r="L3195" t="e">
        <f t="shared" si="58"/>
        <v>#N/A</v>
      </c>
    </row>
    <row r="3196" spans="1:12">
      <c r="A3196">
        <v>2873</v>
      </c>
      <c r="B3196" t="s">
        <v>408</v>
      </c>
      <c r="C3196">
        <v>1</v>
      </c>
      <c r="D3196">
        <v>132</v>
      </c>
      <c r="E3196">
        <v>0</v>
      </c>
      <c r="F3196">
        <v>9</v>
      </c>
      <c r="G3196">
        <v>0</v>
      </c>
      <c r="H3196">
        <v>523</v>
      </c>
      <c r="I3196">
        <v>3</v>
      </c>
      <c r="J3196" t="s">
        <v>428</v>
      </c>
      <c r="L3196">
        <f t="shared" si="58"/>
        <v>33</v>
      </c>
    </row>
    <row r="3197" spans="1:12">
      <c r="A3197">
        <v>3614</v>
      </c>
      <c r="B3197" t="s">
        <v>408</v>
      </c>
      <c r="C3197">
        <v>1</v>
      </c>
      <c r="D3197">
        <v>4</v>
      </c>
      <c r="E3197">
        <v>1</v>
      </c>
      <c r="F3197">
        <v>0</v>
      </c>
      <c r="G3197">
        <v>0</v>
      </c>
      <c r="H3197">
        <v>567</v>
      </c>
      <c r="I3197">
        <v>2</v>
      </c>
      <c r="J3197" t="s">
        <v>935</v>
      </c>
      <c r="L3197" t="e">
        <f t="shared" si="58"/>
        <v>#N/A</v>
      </c>
    </row>
    <row r="3198" spans="1:12">
      <c r="A3198">
        <v>614</v>
      </c>
      <c r="B3198" t="s">
        <v>408</v>
      </c>
      <c r="C3198">
        <v>3</v>
      </c>
      <c r="D3198">
        <v>16</v>
      </c>
      <c r="E3198">
        <v>0</v>
      </c>
      <c r="F3198">
        <v>12</v>
      </c>
      <c r="G3198">
        <v>0</v>
      </c>
      <c r="H3198">
        <v>420</v>
      </c>
      <c r="I3198">
        <v>5</v>
      </c>
      <c r="J3198" t="s">
        <v>435</v>
      </c>
      <c r="L3198">
        <f t="shared" si="58"/>
        <v>21</v>
      </c>
    </row>
    <row r="3199" spans="1:12">
      <c r="A3199">
        <v>1545</v>
      </c>
      <c r="B3199" t="s">
        <v>408</v>
      </c>
      <c r="C3199">
        <v>1</v>
      </c>
      <c r="D3199">
        <v>2</v>
      </c>
      <c r="E3199">
        <v>1</v>
      </c>
      <c r="F3199">
        <v>0</v>
      </c>
      <c r="G3199">
        <v>0</v>
      </c>
      <c r="H3199">
        <v>403</v>
      </c>
      <c r="I3199">
        <v>1</v>
      </c>
      <c r="J3199" t="s">
        <v>956</v>
      </c>
      <c r="L3199" t="e">
        <f t="shared" si="58"/>
        <v>#N/A</v>
      </c>
    </row>
    <row r="3200" spans="1:12">
      <c r="A3200">
        <v>6371</v>
      </c>
      <c r="B3200" t="s">
        <v>412</v>
      </c>
      <c r="C3200">
        <v>2</v>
      </c>
      <c r="D3200">
        <v>2</v>
      </c>
      <c r="E3200">
        <v>2</v>
      </c>
      <c r="F3200">
        <v>0</v>
      </c>
      <c r="G3200">
        <v>0</v>
      </c>
      <c r="H3200">
        <v>403</v>
      </c>
      <c r="I3200">
        <v>1</v>
      </c>
      <c r="J3200" t="s">
        <v>956</v>
      </c>
      <c r="L3200" t="e">
        <f t="shared" si="58"/>
        <v>#N/A</v>
      </c>
    </row>
    <row r="3201" spans="1:12">
      <c r="A3201">
        <v>958</v>
      </c>
      <c r="B3201" t="s">
        <v>408</v>
      </c>
      <c r="C3201">
        <v>2</v>
      </c>
      <c r="D3201">
        <v>11</v>
      </c>
      <c r="E3201">
        <v>2</v>
      </c>
      <c r="F3201">
        <v>0</v>
      </c>
      <c r="G3201">
        <v>0</v>
      </c>
      <c r="H3201">
        <v>711</v>
      </c>
      <c r="I3201">
        <v>2</v>
      </c>
      <c r="J3201" t="s">
        <v>777</v>
      </c>
      <c r="L3201" t="e">
        <f t="shared" si="58"/>
        <v>#N/A</v>
      </c>
    </row>
    <row r="3202" spans="1:12">
      <c r="A3202">
        <v>3122</v>
      </c>
      <c r="B3202" t="s">
        <v>408</v>
      </c>
      <c r="C3202">
        <v>1</v>
      </c>
      <c r="D3202">
        <v>20</v>
      </c>
      <c r="E3202">
        <v>6</v>
      </c>
      <c r="F3202">
        <v>0</v>
      </c>
      <c r="G3202">
        <v>0</v>
      </c>
      <c r="H3202">
        <v>263</v>
      </c>
      <c r="I3202">
        <v>5</v>
      </c>
      <c r="J3202" t="s">
        <v>985</v>
      </c>
      <c r="L3202" t="e">
        <f t="shared" si="58"/>
        <v>#N/A</v>
      </c>
    </row>
    <row r="3203" spans="1:12">
      <c r="A3203">
        <v>4207</v>
      </c>
      <c r="B3203" t="s">
        <v>408</v>
      </c>
      <c r="C3203">
        <v>2</v>
      </c>
      <c r="D3203">
        <v>11</v>
      </c>
      <c r="E3203">
        <v>2</v>
      </c>
      <c r="F3203">
        <v>0</v>
      </c>
      <c r="G3203">
        <v>0</v>
      </c>
      <c r="H3203">
        <v>120</v>
      </c>
      <c r="I3203">
        <v>1</v>
      </c>
      <c r="J3203" t="s">
        <v>930</v>
      </c>
      <c r="L3203" t="e">
        <f t="shared" si="58"/>
        <v>#N/A</v>
      </c>
    </row>
    <row r="3204" spans="1:12">
      <c r="A3204">
        <v>5784</v>
      </c>
      <c r="B3204" t="s">
        <v>408</v>
      </c>
      <c r="C3204">
        <v>1</v>
      </c>
      <c r="D3204">
        <v>16</v>
      </c>
      <c r="E3204">
        <v>14</v>
      </c>
      <c r="F3204">
        <v>0</v>
      </c>
      <c r="G3204">
        <v>0</v>
      </c>
      <c r="H3204">
        <v>485</v>
      </c>
      <c r="I3204">
        <v>7</v>
      </c>
      <c r="J3204" t="s">
        <v>657</v>
      </c>
      <c r="L3204">
        <f t="shared" ref="L3204:L3267" si="59">VLOOKUP($J3204,$AA$3:$AB$127,2,FALSE)</f>
        <v>15</v>
      </c>
    </row>
    <row r="3205" spans="1:12">
      <c r="A3205">
        <v>4201</v>
      </c>
      <c r="B3205" t="s">
        <v>408</v>
      </c>
      <c r="C3205">
        <v>2</v>
      </c>
      <c r="D3205">
        <v>8</v>
      </c>
      <c r="E3205">
        <v>2</v>
      </c>
      <c r="F3205">
        <v>0</v>
      </c>
      <c r="G3205">
        <v>0</v>
      </c>
      <c r="H3205">
        <v>120</v>
      </c>
      <c r="I3205">
        <v>1</v>
      </c>
      <c r="J3205" t="s">
        <v>930</v>
      </c>
      <c r="L3205" t="e">
        <f t="shared" si="59"/>
        <v>#N/A</v>
      </c>
    </row>
    <row r="3206" spans="1:12">
      <c r="A3206">
        <v>1794</v>
      </c>
      <c r="B3206" t="s">
        <v>408</v>
      </c>
      <c r="C3206">
        <v>2</v>
      </c>
      <c r="D3206">
        <v>15</v>
      </c>
      <c r="E3206">
        <v>2</v>
      </c>
      <c r="F3206">
        <v>0</v>
      </c>
      <c r="G3206">
        <v>0</v>
      </c>
      <c r="H3206">
        <v>716</v>
      </c>
      <c r="I3206">
        <v>2</v>
      </c>
      <c r="J3206" t="s">
        <v>846</v>
      </c>
      <c r="L3206" t="e">
        <f t="shared" si="59"/>
        <v>#N/A</v>
      </c>
    </row>
    <row r="3207" spans="1:12">
      <c r="A3207">
        <v>2535</v>
      </c>
      <c r="B3207" t="s">
        <v>408</v>
      </c>
      <c r="C3207">
        <v>1</v>
      </c>
      <c r="D3207">
        <v>22</v>
      </c>
      <c r="E3207">
        <v>1</v>
      </c>
      <c r="F3207">
        <v>0</v>
      </c>
      <c r="G3207">
        <v>0</v>
      </c>
      <c r="H3207">
        <v>354</v>
      </c>
      <c r="I3207">
        <v>2</v>
      </c>
      <c r="J3207" t="s">
        <v>893</v>
      </c>
      <c r="L3207" t="e">
        <f t="shared" si="59"/>
        <v>#N/A</v>
      </c>
    </row>
    <row r="3208" spans="1:12">
      <c r="A3208">
        <v>2529</v>
      </c>
      <c r="B3208" t="s">
        <v>408</v>
      </c>
      <c r="C3208">
        <v>2</v>
      </c>
      <c r="D3208">
        <v>8</v>
      </c>
      <c r="E3208">
        <v>2</v>
      </c>
      <c r="F3208">
        <v>0</v>
      </c>
      <c r="G3208">
        <v>0</v>
      </c>
      <c r="H3208">
        <v>354</v>
      </c>
      <c r="I3208">
        <v>1</v>
      </c>
      <c r="J3208" t="s">
        <v>893</v>
      </c>
      <c r="L3208" t="e">
        <f t="shared" si="59"/>
        <v>#N/A</v>
      </c>
    </row>
    <row r="3209" spans="1:12">
      <c r="A3209">
        <v>4456</v>
      </c>
      <c r="B3209" t="s">
        <v>408</v>
      </c>
      <c r="C3209">
        <v>2</v>
      </c>
      <c r="D3209">
        <v>18</v>
      </c>
      <c r="E3209">
        <v>2</v>
      </c>
      <c r="F3209">
        <v>0</v>
      </c>
      <c r="G3209">
        <v>0</v>
      </c>
      <c r="H3209">
        <v>151</v>
      </c>
      <c r="I3209">
        <v>1</v>
      </c>
      <c r="J3209" t="s">
        <v>863</v>
      </c>
      <c r="L3209">
        <f t="shared" si="59"/>
        <v>12</v>
      </c>
    </row>
    <row r="3210" spans="1:12">
      <c r="A3210">
        <v>4450</v>
      </c>
      <c r="B3210" t="s">
        <v>408</v>
      </c>
      <c r="C3210">
        <v>2</v>
      </c>
      <c r="D3210">
        <v>14</v>
      </c>
      <c r="E3210">
        <v>2</v>
      </c>
      <c r="F3210">
        <v>0</v>
      </c>
      <c r="G3210">
        <v>0</v>
      </c>
      <c r="H3210">
        <v>151</v>
      </c>
      <c r="I3210">
        <v>1</v>
      </c>
      <c r="J3210" t="s">
        <v>863</v>
      </c>
      <c r="L3210">
        <f t="shared" si="59"/>
        <v>12</v>
      </c>
    </row>
    <row r="3211" spans="1:12">
      <c r="A3211">
        <v>365</v>
      </c>
      <c r="B3211" t="s">
        <v>408</v>
      </c>
      <c r="C3211">
        <v>1</v>
      </c>
      <c r="D3211">
        <v>6</v>
      </c>
      <c r="E3211">
        <v>8</v>
      </c>
      <c r="F3211">
        <v>0</v>
      </c>
      <c r="G3211">
        <v>0</v>
      </c>
      <c r="H3211">
        <v>475</v>
      </c>
      <c r="I3211">
        <v>5</v>
      </c>
      <c r="J3211" t="s">
        <v>939</v>
      </c>
      <c r="L3211" t="e">
        <f t="shared" si="59"/>
        <v>#N/A</v>
      </c>
    </row>
    <row r="3212" spans="1:12">
      <c r="A3212">
        <v>1201</v>
      </c>
      <c r="B3212" t="s">
        <v>408</v>
      </c>
      <c r="C3212">
        <v>1</v>
      </c>
      <c r="D3212">
        <v>9</v>
      </c>
      <c r="E3212">
        <v>1</v>
      </c>
      <c r="F3212">
        <v>0</v>
      </c>
      <c r="G3212">
        <v>0</v>
      </c>
      <c r="H3212">
        <v>319</v>
      </c>
      <c r="I3212">
        <v>1</v>
      </c>
      <c r="J3212" t="s">
        <v>469</v>
      </c>
      <c r="L3212" t="e">
        <f t="shared" si="59"/>
        <v>#N/A</v>
      </c>
    </row>
    <row r="3213" spans="1:12">
      <c r="A3213">
        <v>1207</v>
      </c>
      <c r="B3213" t="s">
        <v>408</v>
      </c>
      <c r="C3213">
        <v>2</v>
      </c>
      <c r="D3213">
        <v>18</v>
      </c>
      <c r="E3213">
        <v>2</v>
      </c>
      <c r="F3213">
        <v>0</v>
      </c>
      <c r="G3213">
        <v>0</v>
      </c>
      <c r="H3213">
        <v>313</v>
      </c>
      <c r="I3213">
        <v>1</v>
      </c>
      <c r="J3213" t="s">
        <v>407</v>
      </c>
      <c r="L3213">
        <f t="shared" si="59"/>
        <v>33</v>
      </c>
    </row>
    <row r="3214" spans="1:12">
      <c r="A3214">
        <v>1948</v>
      </c>
      <c r="B3214" t="s">
        <v>408</v>
      </c>
      <c r="C3214">
        <v>4</v>
      </c>
      <c r="D3214">
        <v>20</v>
      </c>
      <c r="E3214">
        <v>7</v>
      </c>
      <c r="F3214">
        <v>4</v>
      </c>
      <c r="G3214">
        <v>0</v>
      </c>
      <c r="H3214">
        <v>321</v>
      </c>
      <c r="I3214">
        <v>6</v>
      </c>
      <c r="J3214" t="s">
        <v>714</v>
      </c>
      <c r="L3214">
        <f t="shared" si="59"/>
        <v>52</v>
      </c>
    </row>
    <row r="3215" spans="1:12">
      <c r="A3215">
        <v>6122</v>
      </c>
      <c r="B3215" t="s">
        <v>408</v>
      </c>
      <c r="C3215">
        <v>1</v>
      </c>
      <c r="D3215">
        <v>12</v>
      </c>
      <c r="E3215">
        <v>16</v>
      </c>
      <c r="F3215">
        <v>0</v>
      </c>
      <c r="G3215">
        <v>0</v>
      </c>
      <c r="H3215">
        <v>234</v>
      </c>
      <c r="I3215">
        <v>5</v>
      </c>
      <c r="J3215" t="s">
        <v>968</v>
      </c>
      <c r="L3215" t="e">
        <f t="shared" si="59"/>
        <v>#N/A</v>
      </c>
    </row>
    <row r="3216" spans="1:12">
      <c r="A3216">
        <v>6465</v>
      </c>
      <c r="B3216" t="s">
        <v>412</v>
      </c>
      <c r="C3216">
        <v>1</v>
      </c>
      <c r="D3216">
        <v>17</v>
      </c>
      <c r="E3216">
        <v>1</v>
      </c>
      <c r="F3216">
        <v>0</v>
      </c>
      <c r="G3216">
        <v>0</v>
      </c>
      <c r="H3216">
        <v>102</v>
      </c>
      <c r="I3216">
        <v>1</v>
      </c>
      <c r="J3216" t="s">
        <v>810</v>
      </c>
      <c r="L3216" t="e">
        <f t="shared" si="59"/>
        <v>#N/A</v>
      </c>
    </row>
    <row r="3217" spans="1:12">
      <c r="A3217">
        <v>2973</v>
      </c>
      <c r="B3217" t="s">
        <v>408</v>
      </c>
      <c r="C3217">
        <v>2</v>
      </c>
      <c r="D3217">
        <v>36</v>
      </c>
      <c r="E3217">
        <v>2</v>
      </c>
      <c r="F3217">
        <v>0</v>
      </c>
      <c r="G3217">
        <v>0</v>
      </c>
      <c r="H3217">
        <v>522</v>
      </c>
      <c r="I3217">
        <v>2</v>
      </c>
      <c r="J3217" t="s">
        <v>445</v>
      </c>
      <c r="L3217">
        <f t="shared" si="59"/>
        <v>37</v>
      </c>
    </row>
    <row r="3218" spans="1:12">
      <c r="A3218">
        <v>2186</v>
      </c>
      <c r="B3218" t="s">
        <v>408</v>
      </c>
      <c r="C3218">
        <v>2</v>
      </c>
      <c r="D3218">
        <v>34</v>
      </c>
      <c r="E3218">
        <v>10</v>
      </c>
      <c r="F3218">
        <v>0</v>
      </c>
      <c r="G3218">
        <v>0</v>
      </c>
      <c r="H3218">
        <v>522</v>
      </c>
      <c r="I3218">
        <v>4</v>
      </c>
      <c r="J3218" t="s">
        <v>445</v>
      </c>
      <c r="L3218">
        <f t="shared" si="59"/>
        <v>37</v>
      </c>
    </row>
    <row r="3219" spans="1:12">
      <c r="A3219">
        <v>1301</v>
      </c>
      <c r="B3219" t="s">
        <v>408</v>
      </c>
      <c r="C3219">
        <v>1</v>
      </c>
      <c r="D3219">
        <v>6</v>
      </c>
      <c r="E3219">
        <v>13</v>
      </c>
      <c r="F3219">
        <v>0</v>
      </c>
      <c r="G3219">
        <v>0</v>
      </c>
      <c r="H3219">
        <v>522</v>
      </c>
      <c r="I3219">
        <v>4</v>
      </c>
      <c r="J3219" t="s">
        <v>445</v>
      </c>
      <c r="L3219">
        <f t="shared" si="59"/>
        <v>37</v>
      </c>
    </row>
    <row r="3220" spans="1:12">
      <c r="A3220">
        <v>1307</v>
      </c>
      <c r="B3220" t="s">
        <v>408</v>
      </c>
      <c r="C3220">
        <v>1</v>
      </c>
      <c r="D3220">
        <v>1</v>
      </c>
      <c r="E3220">
        <v>12</v>
      </c>
      <c r="F3220">
        <v>0</v>
      </c>
      <c r="G3220">
        <v>0</v>
      </c>
      <c r="H3220">
        <v>533</v>
      </c>
      <c r="I3220">
        <v>6</v>
      </c>
      <c r="J3220" t="s">
        <v>637</v>
      </c>
      <c r="L3220">
        <f t="shared" si="59"/>
        <v>35</v>
      </c>
    </row>
    <row r="3221" spans="1:12">
      <c r="A3221">
        <v>5684</v>
      </c>
      <c r="B3221" t="s">
        <v>408</v>
      </c>
      <c r="C3221">
        <v>1</v>
      </c>
      <c r="D3221">
        <v>53</v>
      </c>
      <c r="E3221">
        <v>4</v>
      </c>
      <c r="F3221">
        <v>3</v>
      </c>
      <c r="G3221">
        <v>0</v>
      </c>
      <c r="H3221">
        <v>523</v>
      </c>
      <c r="I3221">
        <v>6</v>
      </c>
      <c r="J3221" t="s">
        <v>428</v>
      </c>
      <c r="L3221">
        <f t="shared" si="59"/>
        <v>33</v>
      </c>
    </row>
    <row r="3222" spans="1:12">
      <c r="A3222">
        <v>2481</v>
      </c>
      <c r="B3222" t="s">
        <v>408</v>
      </c>
      <c r="C3222">
        <v>1</v>
      </c>
      <c r="D3222">
        <v>17</v>
      </c>
      <c r="E3222">
        <v>1</v>
      </c>
      <c r="F3222">
        <v>0</v>
      </c>
      <c r="G3222">
        <v>0</v>
      </c>
      <c r="H3222">
        <v>358</v>
      </c>
      <c r="I3222">
        <v>2</v>
      </c>
      <c r="J3222" t="s">
        <v>716</v>
      </c>
      <c r="L3222" t="e">
        <f t="shared" si="59"/>
        <v>#N/A</v>
      </c>
    </row>
    <row r="3223" spans="1:12">
      <c r="A3223">
        <v>858</v>
      </c>
      <c r="B3223" t="s">
        <v>408</v>
      </c>
      <c r="C3223">
        <v>1</v>
      </c>
      <c r="D3223">
        <v>9</v>
      </c>
      <c r="E3223">
        <v>7</v>
      </c>
      <c r="F3223">
        <v>0</v>
      </c>
      <c r="G3223">
        <v>0</v>
      </c>
      <c r="H3223">
        <v>473</v>
      </c>
      <c r="I3223">
        <v>4</v>
      </c>
      <c r="J3223" t="s">
        <v>934</v>
      </c>
      <c r="L3223" t="e">
        <f t="shared" si="59"/>
        <v>#N/A</v>
      </c>
    </row>
    <row r="3224" spans="1:12">
      <c r="A3224">
        <v>1645</v>
      </c>
      <c r="B3224" t="s">
        <v>408</v>
      </c>
      <c r="C3224">
        <v>1</v>
      </c>
      <c r="D3224">
        <v>14</v>
      </c>
      <c r="E3224">
        <v>2</v>
      </c>
      <c r="F3224">
        <v>0</v>
      </c>
      <c r="G3224">
        <v>0</v>
      </c>
      <c r="H3224">
        <v>715</v>
      </c>
      <c r="I3224">
        <v>3</v>
      </c>
      <c r="J3224" t="s">
        <v>1032</v>
      </c>
      <c r="L3224" t="e">
        <f t="shared" si="59"/>
        <v>#N/A</v>
      </c>
    </row>
    <row r="3225" spans="1:12">
      <c r="A3225">
        <v>4301</v>
      </c>
      <c r="B3225" t="s">
        <v>408</v>
      </c>
      <c r="C3225">
        <v>1</v>
      </c>
      <c r="D3225">
        <v>1</v>
      </c>
      <c r="E3225">
        <v>1</v>
      </c>
      <c r="F3225">
        <v>0</v>
      </c>
      <c r="G3225">
        <v>0</v>
      </c>
      <c r="H3225">
        <v>108</v>
      </c>
      <c r="I3225">
        <v>2</v>
      </c>
      <c r="J3225" t="s">
        <v>783</v>
      </c>
      <c r="L3225" t="e">
        <f t="shared" si="59"/>
        <v>#N/A</v>
      </c>
    </row>
    <row r="3226" spans="1:12">
      <c r="A3226">
        <v>3809</v>
      </c>
      <c r="B3226" t="s">
        <v>408</v>
      </c>
      <c r="C3226">
        <v>1</v>
      </c>
      <c r="D3226">
        <v>5</v>
      </c>
      <c r="E3226">
        <v>1</v>
      </c>
      <c r="F3226">
        <v>0</v>
      </c>
      <c r="G3226">
        <v>0</v>
      </c>
      <c r="H3226">
        <v>116</v>
      </c>
      <c r="I3226">
        <v>1</v>
      </c>
      <c r="J3226" t="s">
        <v>928</v>
      </c>
      <c r="L3226" t="e">
        <f t="shared" si="59"/>
        <v>#N/A</v>
      </c>
    </row>
    <row r="3227" spans="1:12">
      <c r="A3227">
        <v>6471</v>
      </c>
      <c r="B3227" t="s">
        <v>871</v>
      </c>
      <c r="C3227">
        <v>1</v>
      </c>
      <c r="D3227">
        <v>3</v>
      </c>
      <c r="E3227">
        <v>1</v>
      </c>
      <c r="F3227">
        <v>0</v>
      </c>
      <c r="G3227">
        <v>0</v>
      </c>
      <c r="H3227">
        <v>125</v>
      </c>
      <c r="I3227">
        <v>2</v>
      </c>
      <c r="J3227" t="s">
        <v>870</v>
      </c>
      <c r="L3227" t="e">
        <f t="shared" si="59"/>
        <v>#N/A</v>
      </c>
    </row>
    <row r="3228" spans="1:12">
      <c r="A3228">
        <v>317</v>
      </c>
      <c r="B3228" t="s">
        <v>408</v>
      </c>
      <c r="C3228">
        <v>1</v>
      </c>
      <c r="D3228">
        <v>9</v>
      </c>
      <c r="E3228">
        <v>1</v>
      </c>
      <c r="F3228">
        <v>0</v>
      </c>
      <c r="G3228">
        <v>0</v>
      </c>
      <c r="H3228">
        <v>436</v>
      </c>
      <c r="I3228">
        <v>2</v>
      </c>
      <c r="J3228" t="s">
        <v>725</v>
      </c>
      <c r="L3228" t="e">
        <f t="shared" si="59"/>
        <v>#N/A</v>
      </c>
    </row>
    <row r="3229" spans="1:12">
      <c r="A3229">
        <v>1848</v>
      </c>
      <c r="B3229" t="s">
        <v>408</v>
      </c>
      <c r="C3229">
        <v>1</v>
      </c>
      <c r="D3229">
        <v>3</v>
      </c>
      <c r="E3229">
        <v>1</v>
      </c>
      <c r="F3229">
        <v>0</v>
      </c>
      <c r="G3229">
        <v>0</v>
      </c>
      <c r="H3229">
        <v>294</v>
      </c>
      <c r="I3229">
        <v>2</v>
      </c>
      <c r="J3229" t="s">
        <v>969</v>
      </c>
      <c r="L3229" t="e">
        <f t="shared" si="59"/>
        <v>#N/A</v>
      </c>
    </row>
    <row r="3230" spans="1:12">
      <c r="A3230">
        <v>3176</v>
      </c>
      <c r="B3230" t="s">
        <v>408</v>
      </c>
      <c r="C3230">
        <v>1</v>
      </c>
      <c r="D3230">
        <v>1</v>
      </c>
      <c r="E3230">
        <v>1</v>
      </c>
      <c r="F3230">
        <v>0</v>
      </c>
      <c r="G3230">
        <v>0</v>
      </c>
      <c r="H3230">
        <v>335</v>
      </c>
      <c r="I3230">
        <v>2</v>
      </c>
      <c r="J3230" t="s">
        <v>720</v>
      </c>
      <c r="L3230" t="e">
        <f t="shared" si="59"/>
        <v>#N/A</v>
      </c>
    </row>
    <row r="3231" spans="1:12">
      <c r="A3231">
        <v>3514</v>
      </c>
      <c r="B3231" t="s">
        <v>408</v>
      </c>
      <c r="C3231">
        <v>1</v>
      </c>
      <c r="D3231">
        <v>61</v>
      </c>
      <c r="E3231">
        <v>7</v>
      </c>
      <c r="F3231">
        <v>0</v>
      </c>
      <c r="G3231">
        <v>0</v>
      </c>
      <c r="H3231">
        <v>316</v>
      </c>
      <c r="I3231">
        <v>5</v>
      </c>
      <c r="J3231" t="s">
        <v>467</v>
      </c>
      <c r="L3231">
        <f t="shared" si="59"/>
        <v>51</v>
      </c>
    </row>
    <row r="3232" spans="1:12">
      <c r="A3232">
        <v>6176</v>
      </c>
      <c r="B3232" t="s">
        <v>408</v>
      </c>
      <c r="C3232">
        <v>1</v>
      </c>
      <c r="D3232">
        <v>8</v>
      </c>
      <c r="E3232">
        <v>17</v>
      </c>
      <c r="F3232">
        <v>0</v>
      </c>
      <c r="G3232">
        <v>0</v>
      </c>
      <c r="H3232">
        <v>250</v>
      </c>
      <c r="I3232">
        <v>6</v>
      </c>
      <c r="J3232" t="s">
        <v>670</v>
      </c>
      <c r="L3232" t="e">
        <f t="shared" si="59"/>
        <v>#N/A</v>
      </c>
    </row>
    <row r="3233" spans="1:12">
      <c r="A3233">
        <v>1842</v>
      </c>
      <c r="B3233" t="s">
        <v>408</v>
      </c>
      <c r="C3233">
        <v>1</v>
      </c>
      <c r="D3233">
        <v>2</v>
      </c>
      <c r="E3233">
        <v>1</v>
      </c>
      <c r="F3233">
        <v>0</v>
      </c>
      <c r="G3233">
        <v>0</v>
      </c>
      <c r="H3233">
        <v>346</v>
      </c>
      <c r="I3233">
        <v>1</v>
      </c>
      <c r="J3233" t="s">
        <v>614</v>
      </c>
      <c r="L3233" t="e">
        <f t="shared" si="59"/>
        <v>#N/A</v>
      </c>
    </row>
    <row r="3234" spans="1:12">
      <c r="A3234">
        <v>514</v>
      </c>
      <c r="B3234" t="s">
        <v>408</v>
      </c>
      <c r="C3234">
        <v>2</v>
      </c>
      <c r="D3234">
        <v>7</v>
      </c>
      <c r="E3234">
        <v>2</v>
      </c>
      <c r="F3234">
        <v>0</v>
      </c>
      <c r="G3234">
        <v>0</v>
      </c>
      <c r="H3234">
        <v>440</v>
      </c>
      <c r="I3234">
        <v>1</v>
      </c>
      <c r="J3234" t="s">
        <v>812</v>
      </c>
      <c r="L3234">
        <f t="shared" si="59"/>
        <v>22</v>
      </c>
    </row>
    <row r="3235" spans="1:12">
      <c r="A3235">
        <v>520</v>
      </c>
      <c r="B3235" t="s">
        <v>408</v>
      </c>
      <c r="C3235">
        <v>1</v>
      </c>
      <c r="D3235">
        <v>17</v>
      </c>
      <c r="E3235">
        <v>1</v>
      </c>
      <c r="F3235">
        <v>0</v>
      </c>
      <c r="G3235">
        <v>0</v>
      </c>
      <c r="H3235">
        <v>440</v>
      </c>
      <c r="I3235">
        <v>1</v>
      </c>
      <c r="J3235" t="s">
        <v>812</v>
      </c>
      <c r="L3235">
        <f t="shared" si="59"/>
        <v>22</v>
      </c>
    </row>
    <row r="3236" spans="1:12">
      <c r="A3236">
        <v>2635</v>
      </c>
      <c r="B3236" t="s">
        <v>408</v>
      </c>
      <c r="C3236">
        <v>1</v>
      </c>
      <c r="D3236">
        <v>8</v>
      </c>
      <c r="E3236">
        <v>1</v>
      </c>
      <c r="F3236">
        <v>0</v>
      </c>
      <c r="G3236">
        <v>0</v>
      </c>
      <c r="H3236">
        <v>327</v>
      </c>
      <c r="I3236">
        <v>1</v>
      </c>
      <c r="J3236" t="s">
        <v>688</v>
      </c>
      <c r="L3236">
        <f t="shared" si="59"/>
        <v>53</v>
      </c>
    </row>
    <row r="3237" spans="1:12">
      <c r="A3237">
        <v>3520</v>
      </c>
      <c r="B3237" t="s">
        <v>408</v>
      </c>
      <c r="C3237">
        <v>1</v>
      </c>
      <c r="D3237">
        <v>5</v>
      </c>
      <c r="E3237">
        <v>1</v>
      </c>
      <c r="F3237">
        <v>0</v>
      </c>
      <c r="G3237">
        <v>0</v>
      </c>
      <c r="H3237">
        <v>337</v>
      </c>
      <c r="I3237">
        <v>1</v>
      </c>
      <c r="J3237" t="s">
        <v>957</v>
      </c>
      <c r="L3237" t="e">
        <f t="shared" si="59"/>
        <v>#N/A</v>
      </c>
    </row>
    <row r="3238" spans="1:12">
      <c r="A3238">
        <v>4848</v>
      </c>
      <c r="B3238" t="s">
        <v>412</v>
      </c>
      <c r="C3238">
        <v>1</v>
      </c>
      <c r="D3238">
        <v>8</v>
      </c>
      <c r="E3238">
        <v>1</v>
      </c>
      <c r="F3238">
        <v>0</v>
      </c>
      <c r="G3238">
        <v>0</v>
      </c>
      <c r="H3238">
        <v>676</v>
      </c>
      <c r="I3238">
        <v>2</v>
      </c>
      <c r="J3238" t="s">
        <v>722</v>
      </c>
      <c r="L3238" t="e">
        <f t="shared" si="59"/>
        <v>#N/A</v>
      </c>
    </row>
    <row r="3239" spans="1:12">
      <c r="A3239">
        <v>4842</v>
      </c>
      <c r="B3239" t="s">
        <v>408</v>
      </c>
      <c r="C3239">
        <v>2</v>
      </c>
      <c r="D3239">
        <v>24</v>
      </c>
      <c r="E3239">
        <v>20</v>
      </c>
      <c r="F3239">
        <v>0</v>
      </c>
      <c r="G3239">
        <v>0</v>
      </c>
      <c r="H3239">
        <v>411</v>
      </c>
      <c r="I3239">
        <v>5</v>
      </c>
      <c r="J3239" t="s">
        <v>869</v>
      </c>
      <c r="L3239" t="e">
        <f t="shared" si="59"/>
        <v>#N/A</v>
      </c>
    </row>
    <row r="3240" spans="1:12">
      <c r="A3240">
        <v>3909</v>
      </c>
      <c r="B3240" t="s">
        <v>408</v>
      </c>
      <c r="C3240">
        <v>1</v>
      </c>
      <c r="D3240">
        <v>3</v>
      </c>
      <c r="E3240">
        <v>1</v>
      </c>
      <c r="F3240">
        <v>0</v>
      </c>
      <c r="G3240">
        <v>0</v>
      </c>
      <c r="H3240">
        <v>101</v>
      </c>
      <c r="I3240">
        <v>1</v>
      </c>
      <c r="J3240" t="s">
        <v>911</v>
      </c>
      <c r="L3240" t="e">
        <f t="shared" si="59"/>
        <v>#N/A</v>
      </c>
    </row>
    <row r="3241" spans="1:12">
      <c r="A3241">
        <v>2240</v>
      </c>
      <c r="B3241" t="s">
        <v>408</v>
      </c>
      <c r="C3241">
        <v>1</v>
      </c>
      <c r="D3241">
        <v>11</v>
      </c>
      <c r="E3241">
        <v>7</v>
      </c>
      <c r="F3241">
        <v>0</v>
      </c>
      <c r="G3241">
        <v>0</v>
      </c>
      <c r="H3241">
        <v>504</v>
      </c>
      <c r="I3241">
        <v>5</v>
      </c>
      <c r="J3241" t="s">
        <v>909</v>
      </c>
      <c r="L3241" t="e">
        <f t="shared" si="59"/>
        <v>#N/A</v>
      </c>
    </row>
    <row r="3242" spans="1:12">
      <c r="A3242">
        <v>420</v>
      </c>
      <c r="B3242" t="s">
        <v>408</v>
      </c>
      <c r="C3242">
        <v>1</v>
      </c>
      <c r="D3242">
        <v>10</v>
      </c>
      <c r="E3242">
        <v>9</v>
      </c>
      <c r="F3242">
        <v>0</v>
      </c>
      <c r="G3242">
        <v>0</v>
      </c>
      <c r="H3242">
        <v>530</v>
      </c>
      <c r="I3242">
        <v>5</v>
      </c>
      <c r="J3242" t="s">
        <v>933</v>
      </c>
      <c r="L3242" t="e">
        <f t="shared" si="59"/>
        <v>#N/A</v>
      </c>
    </row>
    <row r="3243" spans="1:12">
      <c r="A3243">
        <v>1253</v>
      </c>
      <c r="B3243" t="s">
        <v>408</v>
      </c>
      <c r="C3243">
        <v>1</v>
      </c>
      <c r="D3243">
        <v>14</v>
      </c>
      <c r="E3243">
        <v>1</v>
      </c>
      <c r="F3243">
        <v>0</v>
      </c>
      <c r="G3243">
        <v>0</v>
      </c>
      <c r="H3243">
        <v>501</v>
      </c>
      <c r="I3243">
        <v>1</v>
      </c>
      <c r="J3243" t="s">
        <v>918</v>
      </c>
      <c r="L3243">
        <f t="shared" si="59"/>
        <v>35</v>
      </c>
    </row>
    <row r="3244" spans="1:12">
      <c r="A3244">
        <v>1155</v>
      </c>
      <c r="B3244" t="s">
        <v>408</v>
      </c>
      <c r="C3244">
        <v>1</v>
      </c>
      <c r="D3244">
        <v>47</v>
      </c>
      <c r="E3244">
        <v>0</v>
      </c>
      <c r="F3244">
        <v>5</v>
      </c>
      <c r="G3244">
        <v>0</v>
      </c>
      <c r="H3244">
        <v>523</v>
      </c>
      <c r="I3244">
        <v>3</v>
      </c>
      <c r="J3244" t="s">
        <v>428</v>
      </c>
      <c r="L3244">
        <f t="shared" si="59"/>
        <v>33</v>
      </c>
    </row>
    <row r="3245" spans="1:12">
      <c r="A3245">
        <v>2827</v>
      </c>
      <c r="B3245" t="s">
        <v>408</v>
      </c>
      <c r="C3245">
        <v>1</v>
      </c>
      <c r="D3245">
        <v>121</v>
      </c>
      <c r="E3245">
        <v>0</v>
      </c>
      <c r="F3245">
        <v>3</v>
      </c>
      <c r="G3245">
        <v>0</v>
      </c>
      <c r="H3245">
        <v>523</v>
      </c>
      <c r="I3245">
        <v>1</v>
      </c>
      <c r="J3245" t="s">
        <v>428</v>
      </c>
      <c r="L3245">
        <f t="shared" si="59"/>
        <v>33</v>
      </c>
    </row>
    <row r="3246" spans="1:12">
      <c r="A3246">
        <v>1499</v>
      </c>
      <c r="B3246" t="s">
        <v>408</v>
      </c>
      <c r="C3246">
        <v>1</v>
      </c>
      <c r="D3246">
        <v>12</v>
      </c>
      <c r="E3246">
        <v>1</v>
      </c>
      <c r="F3246">
        <v>0</v>
      </c>
      <c r="G3246">
        <v>0</v>
      </c>
      <c r="H3246">
        <v>445</v>
      </c>
      <c r="I3246">
        <v>2</v>
      </c>
      <c r="J3246" t="s">
        <v>266</v>
      </c>
      <c r="L3246" t="e">
        <f t="shared" si="59"/>
        <v>#N/A</v>
      </c>
    </row>
    <row r="3247" spans="1:12">
      <c r="A3247">
        <v>5830</v>
      </c>
      <c r="B3247" t="s">
        <v>408</v>
      </c>
      <c r="C3247">
        <v>2</v>
      </c>
      <c r="D3247">
        <v>1</v>
      </c>
      <c r="E3247">
        <v>2</v>
      </c>
      <c r="F3247">
        <v>0</v>
      </c>
      <c r="G3247">
        <v>0</v>
      </c>
      <c r="H3247">
        <v>221</v>
      </c>
      <c r="I3247">
        <v>2</v>
      </c>
      <c r="J3247" t="s">
        <v>972</v>
      </c>
      <c r="L3247" t="e">
        <f t="shared" si="59"/>
        <v>#N/A</v>
      </c>
    </row>
    <row r="3248" spans="1:12">
      <c r="A3248">
        <v>4155</v>
      </c>
      <c r="B3248" t="s">
        <v>1044</v>
      </c>
      <c r="C3248">
        <v>1</v>
      </c>
      <c r="D3248">
        <v>27</v>
      </c>
      <c r="E3248">
        <v>1</v>
      </c>
      <c r="F3248">
        <v>0</v>
      </c>
      <c r="G3248">
        <v>0</v>
      </c>
      <c r="H3248">
        <v>118</v>
      </c>
      <c r="I3248">
        <v>2</v>
      </c>
      <c r="J3248" t="s">
        <v>612</v>
      </c>
      <c r="L3248">
        <f t="shared" si="59"/>
        <v>11</v>
      </c>
    </row>
    <row r="3249" spans="1:12">
      <c r="A3249">
        <v>171</v>
      </c>
      <c r="B3249" t="s">
        <v>408</v>
      </c>
      <c r="C3249">
        <v>2</v>
      </c>
      <c r="D3249">
        <v>10</v>
      </c>
      <c r="E3249">
        <v>4</v>
      </c>
      <c r="F3249">
        <v>0</v>
      </c>
      <c r="G3249">
        <v>0</v>
      </c>
      <c r="H3249">
        <v>433</v>
      </c>
      <c r="I3249">
        <v>2</v>
      </c>
      <c r="J3249" t="s">
        <v>594</v>
      </c>
      <c r="L3249" t="e">
        <f t="shared" si="59"/>
        <v>#N/A</v>
      </c>
    </row>
    <row r="3250" spans="1:12">
      <c r="A3250">
        <v>666</v>
      </c>
      <c r="B3250" t="s">
        <v>408</v>
      </c>
      <c r="C3250">
        <v>1</v>
      </c>
      <c r="D3250">
        <v>8</v>
      </c>
      <c r="E3250">
        <v>1</v>
      </c>
      <c r="F3250">
        <v>0</v>
      </c>
      <c r="G3250">
        <v>0</v>
      </c>
      <c r="H3250">
        <v>441</v>
      </c>
      <c r="I3250">
        <v>2</v>
      </c>
      <c r="J3250" t="s">
        <v>568</v>
      </c>
      <c r="L3250" t="e">
        <f t="shared" si="59"/>
        <v>#N/A</v>
      </c>
    </row>
    <row r="3251" spans="1:12">
      <c r="A3251">
        <v>5237</v>
      </c>
      <c r="B3251" t="s">
        <v>408</v>
      </c>
      <c r="C3251">
        <v>2</v>
      </c>
      <c r="D3251">
        <v>2</v>
      </c>
      <c r="E3251">
        <v>2</v>
      </c>
      <c r="F3251">
        <v>0</v>
      </c>
      <c r="G3251">
        <v>0</v>
      </c>
      <c r="H3251">
        <v>623</v>
      </c>
      <c r="I3251">
        <v>2</v>
      </c>
      <c r="J3251" t="s">
        <v>921</v>
      </c>
      <c r="L3251" t="e">
        <f t="shared" si="59"/>
        <v>#N/A</v>
      </c>
    </row>
    <row r="3252" spans="1:12">
      <c r="A3252">
        <v>6076</v>
      </c>
      <c r="B3252" t="s">
        <v>408</v>
      </c>
      <c r="C3252">
        <v>2</v>
      </c>
      <c r="D3252">
        <v>19</v>
      </c>
      <c r="E3252">
        <v>2</v>
      </c>
      <c r="F3252">
        <v>0</v>
      </c>
      <c r="G3252">
        <v>0</v>
      </c>
      <c r="H3252">
        <v>232</v>
      </c>
      <c r="I3252">
        <v>2</v>
      </c>
      <c r="J3252" t="s">
        <v>896</v>
      </c>
      <c r="L3252">
        <f t="shared" si="59"/>
        <v>13</v>
      </c>
    </row>
    <row r="3253" spans="1:12">
      <c r="A3253">
        <v>912</v>
      </c>
      <c r="B3253" t="s">
        <v>408</v>
      </c>
      <c r="C3253">
        <v>2</v>
      </c>
      <c r="D3253">
        <v>83</v>
      </c>
      <c r="E3253">
        <v>2</v>
      </c>
      <c r="F3253">
        <v>0</v>
      </c>
      <c r="G3253">
        <v>0</v>
      </c>
      <c r="H3253">
        <v>420</v>
      </c>
      <c r="I3253">
        <v>1</v>
      </c>
      <c r="J3253" t="s">
        <v>435</v>
      </c>
      <c r="L3253">
        <f t="shared" si="59"/>
        <v>21</v>
      </c>
    </row>
    <row r="3254" spans="1:12">
      <c r="A3254">
        <v>4404</v>
      </c>
      <c r="B3254" t="s">
        <v>408</v>
      </c>
      <c r="C3254">
        <v>1</v>
      </c>
      <c r="D3254">
        <v>7</v>
      </c>
      <c r="E3254">
        <v>6</v>
      </c>
      <c r="F3254">
        <v>0</v>
      </c>
      <c r="G3254">
        <v>0</v>
      </c>
      <c r="H3254">
        <v>257</v>
      </c>
      <c r="I3254">
        <v>3</v>
      </c>
      <c r="J3254" t="s">
        <v>922</v>
      </c>
      <c r="L3254" t="e">
        <f t="shared" si="59"/>
        <v>#N/A</v>
      </c>
    </row>
    <row r="3255" spans="1:12">
      <c r="A3255">
        <v>1748</v>
      </c>
      <c r="B3255" t="s">
        <v>408</v>
      </c>
      <c r="C3255">
        <v>1</v>
      </c>
      <c r="D3255">
        <v>10</v>
      </c>
      <c r="E3255">
        <v>1</v>
      </c>
      <c r="F3255">
        <v>0</v>
      </c>
      <c r="G3255">
        <v>0</v>
      </c>
      <c r="H3255">
        <v>467</v>
      </c>
      <c r="I3255">
        <v>2</v>
      </c>
      <c r="J3255" t="s">
        <v>890</v>
      </c>
      <c r="L3255" t="e">
        <f t="shared" si="59"/>
        <v>#N/A</v>
      </c>
    </row>
    <row r="3256" spans="1:12">
      <c r="A3256">
        <v>4748</v>
      </c>
      <c r="B3256" t="s">
        <v>408</v>
      </c>
      <c r="C3256">
        <v>1</v>
      </c>
      <c r="D3256">
        <v>16</v>
      </c>
      <c r="E3256">
        <v>26</v>
      </c>
      <c r="F3256">
        <v>0</v>
      </c>
      <c r="G3256">
        <v>0</v>
      </c>
      <c r="H3256">
        <v>664</v>
      </c>
      <c r="I3256">
        <v>9</v>
      </c>
      <c r="J3256" t="s">
        <v>949</v>
      </c>
      <c r="L3256" t="e">
        <f t="shared" si="59"/>
        <v>#N/A</v>
      </c>
    </row>
    <row r="3257" spans="1:12">
      <c r="A3257">
        <v>3322</v>
      </c>
      <c r="B3257" t="s">
        <v>408</v>
      </c>
      <c r="C3257">
        <v>2</v>
      </c>
      <c r="D3257">
        <v>77</v>
      </c>
      <c r="E3257">
        <v>12</v>
      </c>
      <c r="F3257">
        <v>1</v>
      </c>
      <c r="G3257">
        <v>0</v>
      </c>
      <c r="H3257">
        <v>321</v>
      </c>
      <c r="I3257">
        <v>6</v>
      </c>
      <c r="J3257" t="s">
        <v>714</v>
      </c>
      <c r="L3257">
        <f t="shared" si="59"/>
        <v>52</v>
      </c>
    </row>
    <row r="3258" spans="1:12">
      <c r="A3258">
        <v>73</v>
      </c>
      <c r="B3258" t="s">
        <v>871</v>
      </c>
      <c r="C3258">
        <v>1</v>
      </c>
      <c r="D3258">
        <v>32</v>
      </c>
      <c r="E3258">
        <v>1</v>
      </c>
      <c r="F3258">
        <v>0</v>
      </c>
      <c r="G3258">
        <v>0</v>
      </c>
      <c r="H3258">
        <v>425</v>
      </c>
      <c r="I3258">
        <v>2</v>
      </c>
      <c r="J3258" t="s">
        <v>769</v>
      </c>
      <c r="L3258" t="e">
        <f t="shared" si="59"/>
        <v>#N/A</v>
      </c>
    </row>
    <row r="3259" spans="1:12">
      <c r="A3259">
        <v>1994</v>
      </c>
      <c r="B3259" t="s">
        <v>408</v>
      </c>
      <c r="C3259">
        <v>1</v>
      </c>
      <c r="D3259">
        <v>67</v>
      </c>
      <c r="E3259">
        <v>1</v>
      </c>
      <c r="F3259">
        <v>0</v>
      </c>
      <c r="G3259">
        <v>0</v>
      </c>
      <c r="H3259">
        <v>527</v>
      </c>
      <c r="I3259">
        <v>2</v>
      </c>
      <c r="J3259" t="s">
        <v>646</v>
      </c>
      <c r="L3259" t="e">
        <f t="shared" si="59"/>
        <v>#N/A</v>
      </c>
    </row>
    <row r="3260" spans="1:12">
      <c r="A3260">
        <v>2581</v>
      </c>
      <c r="B3260" t="s">
        <v>390</v>
      </c>
      <c r="C3260">
        <v>1</v>
      </c>
      <c r="D3260">
        <v>4</v>
      </c>
      <c r="E3260">
        <v>1</v>
      </c>
      <c r="F3260">
        <v>0</v>
      </c>
      <c r="G3260">
        <v>0</v>
      </c>
      <c r="H3260">
        <v>349</v>
      </c>
      <c r="I3260">
        <v>1</v>
      </c>
      <c r="J3260" t="s">
        <v>1008</v>
      </c>
      <c r="L3260" t="e">
        <f t="shared" si="59"/>
        <v>#N/A</v>
      </c>
    </row>
    <row r="3261" spans="1:12">
      <c r="A3261">
        <v>3076</v>
      </c>
      <c r="B3261" t="s">
        <v>408</v>
      </c>
      <c r="C3261">
        <v>2</v>
      </c>
      <c r="D3261">
        <v>10</v>
      </c>
      <c r="E3261">
        <v>4</v>
      </c>
      <c r="F3261">
        <v>0</v>
      </c>
      <c r="G3261">
        <v>0</v>
      </c>
      <c r="H3261">
        <v>375</v>
      </c>
      <c r="I3261">
        <v>2</v>
      </c>
      <c r="J3261" t="s">
        <v>721</v>
      </c>
      <c r="L3261" t="e">
        <f t="shared" si="59"/>
        <v>#N/A</v>
      </c>
    </row>
    <row r="3262" spans="1:12">
      <c r="A3262">
        <v>5091</v>
      </c>
      <c r="B3262" t="s">
        <v>408</v>
      </c>
      <c r="C3262">
        <v>1</v>
      </c>
      <c r="D3262">
        <v>5</v>
      </c>
      <c r="E3262">
        <v>14</v>
      </c>
      <c r="F3262">
        <v>0</v>
      </c>
      <c r="G3262">
        <v>0</v>
      </c>
      <c r="H3262">
        <v>166</v>
      </c>
      <c r="I3262">
        <v>7</v>
      </c>
      <c r="J3262" t="s">
        <v>789</v>
      </c>
      <c r="L3262" t="e">
        <f t="shared" si="59"/>
        <v>#N/A</v>
      </c>
    </row>
    <row r="3263" spans="1:12">
      <c r="A3263">
        <v>1353</v>
      </c>
      <c r="B3263" t="s">
        <v>408</v>
      </c>
      <c r="C3263">
        <v>1</v>
      </c>
      <c r="D3263">
        <v>12</v>
      </c>
      <c r="E3263">
        <v>9</v>
      </c>
      <c r="F3263">
        <v>0</v>
      </c>
      <c r="G3263">
        <v>0</v>
      </c>
      <c r="H3263">
        <v>502</v>
      </c>
      <c r="I3263">
        <v>6</v>
      </c>
      <c r="J3263" t="s">
        <v>682</v>
      </c>
      <c r="L3263" t="e">
        <f t="shared" si="59"/>
        <v>#N/A</v>
      </c>
    </row>
    <row r="3264" spans="1:12">
      <c r="A3264">
        <v>6222</v>
      </c>
      <c r="B3264" t="s">
        <v>408</v>
      </c>
      <c r="C3264">
        <v>1</v>
      </c>
      <c r="D3264">
        <v>40</v>
      </c>
      <c r="E3264">
        <v>12</v>
      </c>
      <c r="F3264">
        <v>0</v>
      </c>
      <c r="G3264">
        <v>0</v>
      </c>
      <c r="H3264">
        <v>522</v>
      </c>
      <c r="I3264">
        <v>7</v>
      </c>
      <c r="J3264" t="s">
        <v>445</v>
      </c>
      <c r="L3264">
        <f t="shared" si="59"/>
        <v>37</v>
      </c>
    </row>
    <row r="3265" spans="1:12">
      <c r="A3265">
        <v>3468</v>
      </c>
      <c r="B3265" t="s">
        <v>408</v>
      </c>
      <c r="C3265">
        <v>2</v>
      </c>
      <c r="D3265">
        <v>3</v>
      </c>
      <c r="E3265">
        <v>10</v>
      </c>
      <c r="F3265">
        <v>0</v>
      </c>
      <c r="G3265">
        <v>0</v>
      </c>
      <c r="H3265">
        <v>535</v>
      </c>
      <c r="I3265">
        <v>2</v>
      </c>
      <c r="J3265" t="s">
        <v>514</v>
      </c>
      <c r="L3265">
        <f t="shared" si="59"/>
        <v>45</v>
      </c>
    </row>
    <row r="3266" spans="1:12">
      <c r="A3266">
        <v>566</v>
      </c>
      <c r="B3266" t="s">
        <v>408</v>
      </c>
      <c r="C3266">
        <v>1</v>
      </c>
      <c r="D3266">
        <v>10</v>
      </c>
      <c r="E3266">
        <v>8</v>
      </c>
      <c r="F3266">
        <v>0</v>
      </c>
      <c r="G3266">
        <v>0</v>
      </c>
      <c r="H3266">
        <v>544</v>
      </c>
      <c r="I3266">
        <v>3</v>
      </c>
      <c r="J3266" t="s">
        <v>868</v>
      </c>
      <c r="L3266" t="e">
        <f t="shared" si="59"/>
        <v>#N/A</v>
      </c>
    </row>
    <row r="3267" spans="1:12">
      <c r="A3267">
        <v>2140</v>
      </c>
      <c r="B3267" t="s">
        <v>408</v>
      </c>
      <c r="C3267">
        <v>2</v>
      </c>
      <c r="D3267">
        <v>12</v>
      </c>
      <c r="E3267">
        <v>18</v>
      </c>
      <c r="F3267">
        <v>0</v>
      </c>
      <c r="G3267">
        <v>0</v>
      </c>
      <c r="H3267">
        <v>506</v>
      </c>
      <c r="I3267">
        <v>3</v>
      </c>
      <c r="J3267" t="s">
        <v>895</v>
      </c>
      <c r="L3267" t="e">
        <f t="shared" si="59"/>
        <v>#N/A</v>
      </c>
    </row>
    <row r="3268" spans="1:12">
      <c r="A3268">
        <v>271</v>
      </c>
      <c r="B3268" t="s">
        <v>408</v>
      </c>
      <c r="C3268">
        <v>1</v>
      </c>
      <c r="D3268">
        <v>3</v>
      </c>
      <c r="E3268">
        <v>7</v>
      </c>
      <c r="F3268">
        <v>0</v>
      </c>
      <c r="G3268">
        <v>0</v>
      </c>
      <c r="H3268">
        <v>474</v>
      </c>
      <c r="I3268">
        <v>4</v>
      </c>
      <c r="J3268" t="s">
        <v>590</v>
      </c>
      <c r="L3268" t="e">
        <f t="shared" ref="L3268:L3331" si="60">VLOOKUP($J3268,$AA$3:$AB$127,2,FALSE)</f>
        <v>#N/A</v>
      </c>
    </row>
    <row r="3269" spans="1:12">
      <c r="A3269">
        <v>812</v>
      </c>
      <c r="B3269" t="s">
        <v>408</v>
      </c>
      <c r="C3269">
        <v>2</v>
      </c>
      <c r="D3269">
        <v>3</v>
      </c>
      <c r="E3269">
        <v>2</v>
      </c>
      <c r="F3269">
        <v>0</v>
      </c>
      <c r="G3269">
        <v>0</v>
      </c>
      <c r="H3269">
        <v>478</v>
      </c>
      <c r="I3269">
        <v>2</v>
      </c>
      <c r="J3269" t="s">
        <v>1035</v>
      </c>
      <c r="L3269" t="e">
        <f t="shared" si="60"/>
        <v>#N/A</v>
      </c>
    </row>
    <row r="3270" spans="1:12">
      <c r="A3270">
        <v>1599</v>
      </c>
      <c r="B3270" t="s">
        <v>408</v>
      </c>
      <c r="C3270">
        <v>2</v>
      </c>
      <c r="D3270">
        <v>16</v>
      </c>
      <c r="E3270">
        <v>2</v>
      </c>
      <c r="F3270">
        <v>0</v>
      </c>
      <c r="G3270">
        <v>0</v>
      </c>
      <c r="H3270">
        <v>438</v>
      </c>
      <c r="I3270">
        <v>1</v>
      </c>
      <c r="J3270" t="s">
        <v>703</v>
      </c>
      <c r="L3270">
        <f t="shared" si="60"/>
        <v>21</v>
      </c>
    </row>
    <row r="3271" spans="1:12">
      <c r="A3271">
        <v>1894</v>
      </c>
      <c r="B3271" t="s">
        <v>408</v>
      </c>
      <c r="C3271">
        <v>1</v>
      </c>
      <c r="D3271">
        <v>3</v>
      </c>
      <c r="E3271">
        <v>8</v>
      </c>
      <c r="F3271">
        <v>0</v>
      </c>
      <c r="G3271">
        <v>0</v>
      </c>
      <c r="H3271">
        <v>704</v>
      </c>
      <c r="I3271">
        <v>4</v>
      </c>
      <c r="J3271" t="s">
        <v>1043</v>
      </c>
      <c r="L3271" t="e">
        <f t="shared" si="60"/>
        <v>#N/A</v>
      </c>
    </row>
    <row r="3272" spans="1:12">
      <c r="A3272">
        <v>25</v>
      </c>
      <c r="B3272" t="s">
        <v>408</v>
      </c>
      <c r="C3272">
        <v>1</v>
      </c>
      <c r="D3272">
        <v>11</v>
      </c>
      <c r="E3272">
        <v>1</v>
      </c>
      <c r="F3272">
        <v>0</v>
      </c>
      <c r="G3272">
        <v>0</v>
      </c>
      <c r="H3272">
        <v>411</v>
      </c>
      <c r="I3272">
        <v>2</v>
      </c>
      <c r="J3272" t="s">
        <v>869</v>
      </c>
      <c r="L3272" t="e">
        <f t="shared" si="60"/>
        <v>#N/A</v>
      </c>
    </row>
    <row r="3273" spans="1:12">
      <c r="A3273">
        <v>2435</v>
      </c>
      <c r="B3273" t="s">
        <v>408</v>
      </c>
      <c r="C3273">
        <v>2</v>
      </c>
      <c r="D3273">
        <v>7</v>
      </c>
      <c r="E3273">
        <v>2</v>
      </c>
      <c r="F3273">
        <v>0</v>
      </c>
      <c r="G3273">
        <v>0</v>
      </c>
      <c r="H3273">
        <v>588</v>
      </c>
      <c r="I3273">
        <v>1</v>
      </c>
      <c r="J3273" t="s">
        <v>913</v>
      </c>
      <c r="L3273" t="e">
        <f t="shared" si="60"/>
        <v>#N/A</v>
      </c>
    </row>
    <row r="3274" spans="1:12">
      <c r="A3274">
        <v>4009</v>
      </c>
      <c r="B3274" t="s">
        <v>408</v>
      </c>
      <c r="C3274">
        <v>1</v>
      </c>
      <c r="D3274">
        <v>20</v>
      </c>
      <c r="E3274">
        <v>6</v>
      </c>
      <c r="F3274">
        <v>0</v>
      </c>
      <c r="G3274">
        <v>0</v>
      </c>
      <c r="H3274">
        <v>272</v>
      </c>
      <c r="I3274">
        <v>4</v>
      </c>
      <c r="J3274" t="s">
        <v>822</v>
      </c>
      <c r="L3274">
        <f t="shared" si="60"/>
        <v>15</v>
      </c>
    </row>
    <row r="3275" spans="1:12">
      <c r="A3275">
        <v>5976</v>
      </c>
      <c r="B3275" t="s">
        <v>408</v>
      </c>
      <c r="C3275">
        <v>2</v>
      </c>
      <c r="D3275">
        <v>6</v>
      </c>
      <c r="E3275">
        <v>6</v>
      </c>
      <c r="F3275">
        <v>0</v>
      </c>
      <c r="G3275">
        <v>0</v>
      </c>
      <c r="H3275">
        <v>135</v>
      </c>
      <c r="I3275">
        <v>2</v>
      </c>
      <c r="J3275" t="s">
        <v>663</v>
      </c>
      <c r="L3275" t="e">
        <f t="shared" si="60"/>
        <v>#N/A</v>
      </c>
    </row>
    <row r="3276" spans="1:12">
      <c r="A3276">
        <v>4550</v>
      </c>
      <c r="B3276" t="s">
        <v>408</v>
      </c>
      <c r="C3276">
        <v>2</v>
      </c>
      <c r="D3276">
        <v>10</v>
      </c>
      <c r="E3276">
        <v>32</v>
      </c>
      <c r="F3276">
        <v>0</v>
      </c>
      <c r="G3276">
        <v>0</v>
      </c>
      <c r="H3276">
        <v>135</v>
      </c>
      <c r="I3276">
        <v>4</v>
      </c>
      <c r="J3276" t="s">
        <v>663</v>
      </c>
      <c r="L3276" t="e">
        <f t="shared" si="60"/>
        <v>#N/A</v>
      </c>
    </row>
    <row r="3277" spans="1:12">
      <c r="A3277">
        <v>2927</v>
      </c>
      <c r="B3277" t="s">
        <v>408</v>
      </c>
      <c r="C3277">
        <v>1</v>
      </c>
      <c r="D3277">
        <v>7</v>
      </c>
      <c r="E3277">
        <v>8</v>
      </c>
      <c r="F3277">
        <v>0</v>
      </c>
      <c r="G3277">
        <v>0</v>
      </c>
      <c r="H3277">
        <v>546</v>
      </c>
      <c r="I3277">
        <v>5</v>
      </c>
      <c r="J3277" t="s">
        <v>654</v>
      </c>
      <c r="L3277" t="e">
        <f t="shared" si="60"/>
        <v>#N/A</v>
      </c>
    </row>
    <row r="3278" spans="1:12">
      <c r="A3278">
        <v>5435</v>
      </c>
      <c r="B3278" t="s">
        <v>408</v>
      </c>
      <c r="C3278">
        <v>2</v>
      </c>
      <c r="D3278">
        <v>10</v>
      </c>
      <c r="E3278">
        <v>2</v>
      </c>
      <c r="F3278">
        <v>0</v>
      </c>
      <c r="G3278">
        <v>0</v>
      </c>
      <c r="H3278">
        <v>636</v>
      </c>
      <c r="I3278">
        <v>2</v>
      </c>
      <c r="J3278" t="s">
        <v>1042</v>
      </c>
      <c r="L3278" t="e">
        <f t="shared" si="60"/>
        <v>#N/A</v>
      </c>
    </row>
    <row r="3279" spans="1:12">
      <c r="A3279">
        <v>3763</v>
      </c>
      <c r="B3279" t="s">
        <v>408</v>
      </c>
      <c r="C3279">
        <v>1</v>
      </c>
      <c r="D3279">
        <v>17</v>
      </c>
      <c r="E3279">
        <v>0</v>
      </c>
      <c r="F3279">
        <v>1</v>
      </c>
      <c r="G3279">
        <v>0</v>
      </c>
      <c r="H3279">
        <v>205</v>
      </c>
      <c r="I3279">
        <v>1</v>
      </c>
      <c r="J3279" t="s">
        <v>430</v>
      </c>
      <c r="L3279" t="e">
        <f t="shared" si="60"/>
        <v>#N/A</v>
      </c>
    </row>
    <row r="3280" spans="1:12">
      <c r="A3280">
        <v>1107</v>
      </c>
      <c r="B3280" t="s">
        <v>408</v>
      </c>
      <c r="C3280">
        <v>1</v>
      </c>
      <c r="D3280">
        <v>36</v>
      </c>
      <c r="E3280">
        <v>1</v>
      </c>
      <c r="F3280">
        <v>0</v>
      </c>
      <c r="G3280">
        <v>0</v>
      </c>
      <c r="H3280">
        <v>318</v>
      </c>
      <c r="I3280">
        <v>1</v>
      </c>
      <c r="J3280" t="s">
        <v>856</v>
      </c>
      <c r="L3280" t="e">
        <f t="shared" si="60"/>
        <v>#N/A</v>
      </c>
    </row>
    <row r="3281" spans="1:12">
      <c r="A3281">
        <v>2681</v>
      </c>
      <c r="B3281" t="s">
        <v>408</v>
      </c>
      <c r="C3281">
        <v>3</v>
      </c>
      <c r="D3281">
        <v>84</v>
      </c>
      <c r="E3281">
        <v>16</v>
      </c>
      <c r="F3281">
        <v>2</v>
      </c>
      <c r="G3281">
        <v>0</v>
      </c>
      <c r="H3281">
        <v>534</v>
      </c>
      <c r="I3281">
        <v>6</v>
      </c>
      <c r="J3281" t="s">
        <v>662</v>
      </c>
      <c r="L3281">
        <f t="shared" si="60"/>
        <v>52</v>
      </c>
    </row>
    <row r="3282" spans="1:12">
      <c r="A3282">
        <v>3222</v>
      </c>
      <c r="B3282" t="s">
        <v>408</v>
      </c>
      <c r="C3282">
        <v>1</v>
      </c>
      <c r="D3282">
        <v>23</v>
      </c>
      <c r="E3282">
        <v>1</v>
      </c>
      <c r="F3282">
        <v>0</v>
      </c>
      <c r="G3282">
        <v>0</v>
      </c>
      <c r="H3282">
        <v>350</v>
      </c>
      <c r="I3282">
        <v>2</v>
      </c>
      <c r="J3282" t="s">
        <v>713</v>
      </c>
      <c r="L3282" t="e">
        <f t="shared" si="60"/>
        <v>#N/A</v>
      </c>
    </row>
    <row r="3283" spans="1:12">
      <c r="A3283">
        <v>5111</v>
      </c>
      <c r="B3283" t="s">
        <v>408</v>
      </c>
      <c r="C3283">
        <v>1</v>
      </c>
      <c r="D3283">
        <v>4</v>
      </c>
      <c r="E3283">
        <v>10</v>
      </c>
      <c r="F3283">
        <v>0</v>
      </c>
      <c r="G3283">
        <v>0</v>
      </c>
      <c r="H3283">
        <v>166</v>
      </c>
      <c r="I3283">
        <v>7</v>
      </c>
      <c r="J3283" t="s">
        <v>789</v>
      </c>
      <c r="L3283" t="e">
        <f t="shared" si="60"/>
        <v>#N/A</v>
      </c>
    </row>
    <row r="3284" spans="1:12">
      <c r="A3284">
        <v>3451</v>
      </c>
      <c r="B3284" t="s">
        <v>408</v>
      </c>
      <c r="C3284" t="s">
        <v>408</v>
      </c>
      <c r="D3284">
        <v>184</v>
      </c>
      <c r="E3284">
        <v>0</v>
      </c>
      <c r="F3284">
        <v>4</v>
      </c>
      <c r="G3284">
        <v>0</v>
      </c>
      <c r="H3284">
        <v>523</v>
      </c>
      <c r="I3284" t="s">
        <v>408</v>
      </c>
      <c r="J3284" t="s">
        <v>428</v>
      </c>
      <c r="L3284">
        <f t="shared" si="60"/>
        <v>33</v>
      </c>
    </row>
    <row r="3285" spans="1:12">
      <c r="A3285">
        <v>1293</v>
      </c>
      <c r="B3285" t="s">
        <v>408</v>
      </c>
      <c r="C3285">
        <v>1</v>
      </c>
      <c r="D3285">
        <v>6</v>
      </c>
      <c r="E3285">
        <v>30</v>
      </c>
      <c r="F3285">
        <v>0</v>
      </c>
      <c r="G3285">
        <v>0</v>
      </c>
      <c r="H3285">
        <v>519</v>
      </c>
      <c r="I3285">
        <v>5</v>
      </c>
      <c r="J3285" t="s">
        <v>691</v>
      </c>
      <c r="L3285" t="e">
        <f t="shared" si="60"/>
        <v>#N/A</v>
      </c>
    </row>
    <row r="3286" spans="1:12">
      <c r="A3286">
        <v>3617</v>
      </c>
      <c r="B3286" t="s">
        <v>408</v>
      </c>
      <c r="C3286">
        <v>1</v>
      </c>
      <c r="D3286">
        <v>5</v>
      </c>
      <c r="E3286">
        <v>1</v>
      </c>
      <c r="F3286">
        <v>0</v>
      </c>
      <c r="G3286">
        <v>0</v>
      </c>
      <c r="H3286">
        <v>580</v>
      </c>
      <c r="I3286">
        <v>2</v>
      </c>
      <c r="J3286" t="s">
        <v>919</v>
      </c>
      <c r="L3286" t="e">
        <f t="shared" si="60"/>
        <v>#N/A</v>
      </c>
    </row>
    <row r="3287" spans="1:12">
      <c r="A3287">
        <v>368</v>
      </c>
      <c r="B3287" t="s">
        <v>408</v>
      </c>
      <c r="C3287">
        <v>1</v>
      </c>
      <c r="D3287">
        <v>5</v>
      </c>
      <c r="E3287">
        <v>9</v>
      </c>
      <c r="F3287">
        <v>0</v>
      </c>
      <c r="G3287">
        <v>0</v>
      </c>
      <c r="H3287">
        <v>530</v>
      </c>
      <c r="I3287">
        <v>5</v>
      </c>
      <c r="J3287" t="s">
        <v>933</v>
      </c>
      <c r="L3287" t="e">
        <f t="shared" si="60"/>
        <v>#N/A</v>
      </c>
    </row>
    <row r="3288" spans="1:12">
      <c r="A3288">
        <v>4115</v>
      </c>
      <c r="B3288" t="s">
        <v>408</v>
      </c>
      <c r="C3288">
        <v>1</v>
      </c>
      <c r="D3288">
        <v>35</v>
      </c>
      <c r="E3288">
        <v>1</v>
      </c>
      <c r="F3288">
        <v>0</v>
      </c>
      <c r="G3288">
        <v>0</v>
      </c>
      <c r="H3288">
        <v>127</v>
      </c>
      <c r="I3288">
        <v>1</v>
      </c>
      <c r="J3288" t="s">
        <v>752</v>
      </c>
      <c r="L3288">
        <f t="shared" si="60"/>
        <v>11</v>
      </c>
    </row>
    <row r="3289" spans="1:12">
      <c r="A3289">
        <v>4613</v>
      </c>
      <c r="B3289" t="s">
        <v>408</v>
      </c>
      <c r="C3289">
        <v>1</v>
      </c>
      <c r="D3289">
        <v>2</v>
      </c>
      <c r="E3289">
        <v>13</v>
      </c>
      <c r="F3289">
        <v>0</v>
      </c>
      <c r="G3289">
        <v>0</v>
      </c>
      <c r="H3289">
        <v>670</v>
      </c>
      <c r="I3289">
        <v>8</v>
      </c>
      <c r="J3289" t="s">
        <v>781</v>
      </c>
      <c r="L3289" t="e">
        <f t="shared" si="60"/>
        <v>#N/A</v>
      </c>
    </row>
    <row r="3290" spans="1:12">
      <c r="A3290">
        <v>1459</v>
      </c>
      <c r="B3290" t="s">
        <v>408</v>
      </c>
      <c r="C3290">
        <v>1</v>
      </c>
      <c r="D3290">
        <v>14</v>
      </c>
      <c r="E3290">
        <v>1</v>
      </c>
      <c r="F3290">
        <v>0</v>
      </c>
      <c r="G3290">
        <v>0</v>
      </c>
      <c r="H3290">
        <v>355</v>
      </c>
      <c r="I3290">
        <v>2</v>
      </c>
      <c r="J3290" t="s">
        <v>838</v>
      </c>
      <c r="L3290" t="e">
        <f t="shared" si="60"/>
        <v>#N/A</v>
      </c>
    </row>
    <row r="3291" spans="1:12">
      <c r="A3291">
        <v>795</v>
      </c>
      <c r="B3291" t="s">
        <v>408</v>
      </c>
      <c r="C3291">
        <v>1</v>
      </c>
      <c r="D3291">
        <v>43</v>
      </c>
      <c r="E3291">
        <v>1</v>
      </c>
      <c r="F3291">
        <v>0</v>
      </c>
      <c r="G3291">
        <v>0</v>
      </c>
      <c r="H3291">
        <v>442</v>
      </c>
      <c r="I3291">
        <v>2</v>
      </c>
      <c r="J3291" t="s">
        <v>579</v>
      </c>
      <c r="L3291">
        <f t="shared" si="60"/>
        <v>21</v>
      </c>
    </row>
    <row r="3292" spans="1:12">
      <c r="A3292">
        <v>6368</v>
      </c>
      <c r="B3292" t="s">
        <v>412</v>
      </c>
      <c r="C3292">
        <v>1</v>
      </c>
      <c r="D3292">
        <v>3</v>
      </c>
      <c r="E3292">
        <v>1</v>
      </c>
      <c r="F3292">
        <v>0</v>
      </c>
      <c r="G3292">
        <v>0</v>
      </c>
      <c r="H3292">
        <v>403</v>
      </c>
      <c r="I3292">
        <v>1</v>
      </c>
      <c r="J3292" t="s">
        <v>956</v>
      </c>
      <c r="L3292" t="e">
        <f t="shared" si="60"/>
        <v>#N/A</v>
      </c>
    </row>
    <row r="3293" spans="1:12">
      <c r="A3293">
        <v>1530</v>
      </c>
      <c r="B3293" t="s">
        <v>408</v>
      </c>
      <c r="C3293">
        <v>1</v>
      </c>
      <c r="D3293">
        <v>10</v>
      </c>
      <c r="E3293">
        <v>1</v>
      </c>
      <c r="F3293">
        <v>0</v>
      </c>
      <c r="G3293">
        <v>0</v>
      </c>
      <c r="H3293">
        <v>444</v>
      </c>
      <c r="I3293">
        <v>1</v>
      </c>
      <c r="J3293" t="s">
        <v>824</v>
      </c>
      <c r="L3293" t="e">
        <f t="shared" si="60"/>
        <v>#N/A</v>
      </c>
    </row>
    <row r="3294" spans="1:12">
      <c r="A3294">
        <v>1791</v>
      </c>
      <c r="B3294" t="s">
        <v>408</v>
      </c>
      <c r="C3294">
        <v>2</v>
      </c>
      <c r="D3294">
        <v>8</v>
      </c>
      <c r="E3294">
        <v>2</v>
      </c>
      <c r="F3294">
        <v>0</v>
      </c>
      <c r="G3294">
        <v>0</v>
      </c>
      <c r="H3294">
        <v>716</v>
      </c>
      <c r="I3294">
        <v>2</v>
      </c>
      <c r="J3294" t="s">
        <v>846</v>
      </c>
      <c r="L3294" t="e">
        <f t="shared" si="60"/>
        <v>#N/A</v>
      </c>
    </row>
    <row r="3295" spans="1:12">
      <c r="A3295">
        <v>6036</v>
      </c>
      <c r="B3295" t="s">
        <v>408</v>
      </c>
      <c r="C3295">
        <v>2</v>
      </c>
      <c r="D3295">
        <v>30</v>
      </c>
      <c r="E3295">
        <v>2</v>
      </c>
      <c r="F3295">
        <v>0</v>
      </c>
      <c r="G3295">
        <v>0</v>
      </c>
      <c r="H3295">
        <v>231</v>
      </c>
      <c r="I3295">
        <v>2</v>
      </c>
      <c r="J3295" t="s">
        <v>686</v>
      </c>
      <c r="L3295" t="e">
        <f t="shared" si="60"/>
        <v>#N/A</v>
      </c>
    </row>
    <row r="3296" spans="1:12">
      <c r="A3296">
        <v>4447</v>
      </c>
      <c r="B3296" t="s">
        <v>408</v>
      </c>
      <c r="C3296">
        <v>2</v>
      </c>
      <c r="D3296">
        <v>12</v>
      </c>
      <c r="E3296">
        <v>2</v>
      </c>
      <c r="F3296">
        <v>0</v>
      </c>
      <c r="G3296">
        <v>0</v>
      </c>
      <c r="H3296">
        <v>155</v>
      </c>
      <c r="I3296">
        <v>1</v>
      </c>
      <c r="J3296" t="s">
        <v>820</v>
      </c>
      <c r="L3296" t="e">
        <f t="shared" si="60"/>
        <v>#N/A</v>
      </c>
    </row>
    <row r="3297" spans="1:12">
      <c r="A3297">
        <v>961</v>
      </c>
      <c r="B3297" t="s">
        <v>408</v>
      </c>
      <c r="C3297">
        <v>1</v>
      </c>
      <c r="D3297">
        <v>40</v>
      </c>
      <c r="E3297">
        <v>1</v>
      </c>
      <c r="F3297">
        <v>0</v>
      </c>
      <c r="G3297">
        <v>0</v>
      </c>
      <c r="H3297">
        <v>322</v>
      </c>
      <c r="I3297">
        <v>2</v>
      </c>
      <c r="J3297" t="s">
        <v>815</v>
      </c>
      <c r="L3297">
        <f t="shared" si="60"/>
        <v>31</v>
      </c>
    </row>
    <row r="3298" spans="1:12">
      <c r="A3298">
        <v>2455</v>
      </c>
      <c r="B3298" t="s">
        <v>408</v>
      </c>
      <c r="C3298">
        <v>1</v>
      </c>
      <c r="D3298">
        <v>2</v>
      </c>
      <c r="E3298">
        <v>1</v>
      </c>
      <c r="F3298">
        <v>0</v>
      </c>
      <c r="G3298">
        <v>0</v>
      </c>
      <c r="H3298">
        <v>315</v>
      </c>
      <c r="I3298">
        <v>2</v>
      </c>
      <c r="J3298" t="s">
        <v>876</v>
      </c>
      <c r="L3298" t="e">
        <f t="shared" si="60"/>
        <v>#N/A</v>
      </c>
    </row>
    <row r="3299" spans="1:12">
      <c r="A3299">
        <v>1957</v>
      </c>
      <c r="B3299" t="s">
        <v>408</v>
      </c>
      <c r="C3299">
        <v>2</v>
      </c>
      <c r="D3299">
        <v>54</v>
      </c>
      <c r="E3299">
        <v>8</v>
      </c>
      <c r="F3299">
        <v>0</v>
      </c>
      <c r="G3299">
        <v>0</v>
      </c>
      <c r="H3299">
        <v>527</v>
      </c>
      <c r="I3299">
        <v>3</v>
      </c>
      <c r="J3299" t="s">
        <v>646</v>
      </c>
      <c r="L3299" t="e">
        <f t="shared" si="60"/>
        <v>#N/A</v>
      </c>
    </row>
    <row r="3300" spans="1:12">
      <c r="A3300">
        <v>5538</v>
      </c>
      <c r="B3300" t="s">
        <v>408</v>
      </c>
      <c r="C3300">
        <v>2</v>
      </c>
      <c r="D3300">
        <v>7</v>
      </c>
      <c r="E3300">
        <v>34</v>
      </c>
      <c r="F3300">
        <v>0</v>
      </c>
      <c r="G3300">
        <v>0</v>
      </c>
      <c r="H3300">
        <v>367</v>
      </c>
      <c r="I3300">
        <v>8</v>
      </c>
      <c r="J3300" t="s">
        <v>531</v>
      </c>
      <c r="L3300" t="e">
        <f t="shared" si="60"/>
        <v>#N/A</v>
      </c>
    </row>
    <row r="3301" spans="1:12">
      <c r="A3301">
        <v>5372</v>
      </c>
      <c r="B3301" t="s">
        <v>408</v>
      </c>
      <c r="C3301">
        <v>2</v>
      </c>
      <c r="D3301">
        <v>4</v>
      </c>
      <c r="E3301">
        <v>2</v>
      </c>
      <c r="F3301">
        <v>0</v>
      </c>
      <c r="G3301">
        <v>0</v>
      </c>
      <c r="H3301">
        <v>630</v>
      </c>
      <c r="I3301">
        <v>2</v>
      </c>
      <c r="J3301" t="s">
        <v>901</v>
      </c>
      <c r="L3301" t="e">
        <f t="shared" si="60"/>
        <v>#N/A</v>
      </c>
    </row>
    <row r="3302" spans="1:12">
      <c r="A3302">
        <v>36</v>
      </c>
      <c r="B3302" t="s">
        <v>408</v>
      </c>
      <c r="C3302">
        <v>2</v>
      </c>
      <c r="D3302">
        <v>27</v>
      </c>
      <c r="E3302">
        <v>2</v>
      </c>
      <c r="F3302">
        <v>0</v>
      </c>
      <c r="G3302">
        <v>0</v>
      </c>
      <c r="H3302">
        <v>429</v>
      </c>
      <c r="I3302">
        <v>1</v>
      </c>
      <c r="J3302" t="s">
        <v>739</v>
      </c>
      <c r="L3302" t="e">
        <f t="shared" si="60"/>
        <v>#N/A</v>
      </c>
    </row>
    <row r="3303" spans="1:12">
      <c r="A3303">
        <v>534</v>
      </c>
      <c r="B3303" t="s">
        <v>408</v>
      </c>
      <c r="C3303">
        <v>1</v>
      </c>
      <c r="D3303">
        <v>23</v>
      </c>
      <c r="E3303">
        <v>1</v>
      </c>
      <c r="F3303">
        <v>0</v>
      </c>
      <c r="G3303">
        <v>0</v>
      </c>
      <c r="H3303">
        <v>429</v>
      </c>
      <c r="I3303">
        <v>1</v>
      </c>
      <c r="J3303" t="s">
        <v>739</v>
      </c>
      <c r="L3303" t="e">
        <f t="shared" si="60"/>
        <v>#N/A</v>
      </c>
    </row>
    <row r="3304" spans="1:12">
      <c r="A3304">
        <v>1032</v>
      </c>
      <c r="B3304" t="s">
        <v>408</v>
      </c>
      <c r="C3304">
        <v>2</v>
      </c>
      <c r="D3304">
        <v>12</v>
      </c>
      <c r="E3304">
        <v>2</v>
      </c>
      <c r="F3304">
        <v>0</v>
      </c>
      <c r="G3304">
        <v>0</v>
      </c>
      <c r="H3304">
        <v>303</v>
      </c>
      <c r="I3304">
        <v>1</v>
      </c>
      <c r="J3304" t="s">
        <v>864</v>
      </c>
      <c r="L3304" t="e">
        <f t="shared" si="60"/>
        <v>#N/A</v>
      </c>
    </row>
    <row r="3305" spans="1:12">
      <c r="A3305">
        <v>1436</v>
      </c>
      <c r="B3305" t="s">
        <v>408</v>
      </c>
      <c r="C3305">
        <v>1</v>
      </c>
      <c r="D3305">
        <v>5</v>
      </c>
      <c r="E3305">
        <v>4</v>
      </c>
      <c r="F3305">
        <v>0</v>
      </c>
      <c r="G3305">
        <v>0</v>
      </c>
      <c r="H3305">
        <v>508</v>
      </c>
      <c r="I3305">
        <v>2</v>
      </c>
      <c r="J3305" t="s">
        <v>673</v>
      </c>
      <c r="L3305" t="e">
        <f t="shared" si="60"/>
        <v>#N/A</v>
      </c>
    </row>
    <row r="3306" spans="1:12">
      <c r="A3306">
        <v>1387</v>
      </c>
      <c r="B3306" t="s">
        <v>408</v>
      </c>
      <c r="C3306">
        <v>1</v>
      </c>
      <c r="D3306">
        <v>7</v>
      </c>
      <c r="E3306">
        <v>10</v>
      </c>
      <c r="F3306">
        <v>0</v>
      </c>
      <c r="G3306">
        <v>0</v>
      </c>
      <c r="H3306">
        <v>504</v>
      </c>
      <c r="I3306">
        <v>6</v>
      </c>
      <c r="J3306" t="s">
        <v>909</v>
      </c>
      <c r="L3306" t="e">
        <f t="shared" si="60"/>
        <v>#N/A</v>
      </c>
    </row>
    <row r="3307" spans="1:12">
      <c r="A3307">
        <v>2100</v>
      </c>
      <c r="B3307" t="s">
        <v>408</v>
      </c>
      <c r="C3307">
        <v>1</v>
      </c>
      <c r="D3307">
        <v>3</v>
      </c>
      <c r="E3307">
        <v>6</v>
      </c>
      <c r="F3307">
        <v>0</v>
      </c>
      <c r="G3307">
        <v>0</v>
      </c>
      <c r="H3307">
        <v>510</v>
      </c>
      <c r="I3307">
        <v>4</v>
      </c>
      <c r="J3307" t="s">
        <v>828</v>
      </c>
      <c r="L3307" t="e">
        <f t="shared" si="60"/>
        <v>#N/A</v>
      </c>
    </row>
    <row r="3308" spans="1:12">
      <c r="A3308">
        <v>440</v>
      </c>
      <c r="B3308" t="s">
        <v>408</v>
      </c>
      <c r="C3308">
        <v>1</v>
      </c>
      <c r="D3308">
        <v>4</v>
      </c>
      <c r="E3308">
        <v>1</v>
      </c>
      <c r="F3308">
        <v>0</v>
      </c>
      <c r="G3308">
        <v>0</v>
      </c>
      <c r="H3308">
        <v>801</v>
      </c>
      <c r="I3308">
        <v>1</v>
      </c>
      <c r="J3308" t="s">
        <v>625</v>
      </c>
      <c r="L3308" t="e">
        <f t="shared" si="60"/>
        <v>#N/A</v>
      </c>
    </row>
    <row r="3309" spans="1:12">
      <c r="A3309">
        <v>2051</v>
      </c>
      <c r="B3309" t="s">
        <v>408</v>
      </c>
      <c r="C3309">
        <v>1</v>
      </c>
      <c r="D3309">
        <v>16</v>
      </c>
      <c r="E3309">
        <v>17</v>
      </c>
      <c r="F3309">
        <v>0</v>
      </c>
      <c r="G3309">
        <v>0</v>
      </c>
      <c r="H3309">
        <v>528</v>
      </c>
      <c r="I3309">
        <v>6</v>
      </c>
      <c r="J3309" t="s">
        <v>652</v>
      </c>
      <c r="L3309" t="e">
        <f t="shared" si="60"/>
        <v>#N/A</v>
      </c>
    </row>
    <row r="3310" spans="1:12">
      <c r="A3310">
        <v>3594</v>
      </c>
      <c r="B3310" t="s">
        <v>408</v>
      </c>
      <c r="C3310">
        <v>1</v>
      </c>
      <c r="D3310">
        <v>41</v>
      </c>
      <c r="E3310">
        <v>1</v>
      </c>
      <c r="F3310">
        <v>0</v>
      </c>
      <c r="G3310">
        <v>0</v>
      </c>
      <c r="H3310">
        <v>852</v>
      </c>
      <c r="I3310">
        <v>3</v>
      </c>
      <c r="J3310" t="s">
        <v>726</v>
      </c>
      <c r="L3310">
        <f t="shared" si="60"/>
        <v>56</v>
      </c>
    </row>
    <row r="3311" spans="1:12">
      <c r="A3311">
        <v>4092</v>
      </c>
      <c r="B3311" t="s">
        <v>408</v>
      </c>
      <c r="C3311">
        <v>2</v>
      </c>
      <c r="D3311">
        <v>9</v>
      </c>
      <c r="E3311">
        <v>2</v>
      </c>
      <c r="F3311">
        <v>0</v>
      </c>
      <c r="G3311">
        <v>0</v>
      </c>
      <c r="H3311">
        <v>128</v>
      </c>
      <c r="I3311">
        <v>2</v>
      </c>
      <c r="J3311" t="s">
        <v>873</v>
      </c>
      <c r="L3311" t="e">
        <f t="shared" si="60"/>
        <v>#N/A</v>
      </c>
    </row>
    <row r="3312" spans="1:12">
      <c r="A3312">
        <v>4756</v>
      </c>
      <c r="B3312" t="s">
        <v>408</v>
      </c>
      <c r="C3312">
        <v>1</v>
      </c>
      <c r="D3312">
        <v>6</v>
      </c>
      <c r="E3312">
        <v>23</v>
      </c>
      <c r="F3312">
        <v>0</v>
      </c>
      <c r="G3312">
        <v>0</v>
      </c>
      <c r="H3312">
        <v>685</v>
      </c>
      <c r="I3312">
        <v>9</v>
      </c>
      <c r="J3312" t="s">
        <v>603</v>
      </c>
      <c r="L3312" t="e">
        <f t="shared" si="60"/>
        <v>#N/A</v>
      </c>
    </row>
    <row r="3313" spans="1:12">
      <c r="A3313">
        <v>1553</v>
      </c>
      <c r="B3313" t="s">
        <v>408</v>
      </c>
      <c r="C3313">
        <v>2</v>
      </c>
      <c r="D3313">
        <v>5</v>
      </c>
      <c r="E3313">
        <v>2</v>
      </c>
      <c r="F3313">
        <v>0</v>
      </c>
      <c r="G3313">
        <v>0</v>
      </c>
      <c r="H3313">
        <v>445</v>
      </c>
      <c r="I3313">
        <v>1</v>
      </c>
      <c r="J3313" t="s">
        <v>266</v>
      </c>
      <c r="L3313" t="e">
        <f t="shared" si="60"/>
        <v>#N/A</v>
      </c>
    </row>
    <row r="3314" spans="1:12">
      <c r="A3314">
        <v>6391</v>
      </c>
      <c r="B3314" t="s">
        <v>412</v>
      </c>
      <c r="C3314">
        <v>1</v>
      </c>
      <c r="D3314">
        <v>15</v>
      </c>
      <c r="E3314">
        <v>1</v>
      </c>
      <c r="F3314">
        <v>0</v>
      </c>
      <c r="G3314">
        <v>0</v>
      </c>
      <c r="H3314">
        <v>402</v>
      </c>
      <c r="I3314">
        <v>1</v>
      </c>
      <c r="J3314" t="s">
        <v>541</v>
      </c>
      <c r="L3314">
        <f t="shared" si="60"/>
        <v>21</v>
      </c>
    </row>
    <row r="3315" spans="1:12">
      <c r="A3315">
        <v>4258</v>
      </c>
      <c r="B3315" t="s">
        <v>408</v>
      </c>
      <c r="C3315">
        <v>2</v>
      </c>
      <c r="D3315">
        <v>3</v>
      </c>
      <c r="E3315">
        <v>2</v>
      </c>
      <c r="F3315">
        <v>0</v>
      </c>
      <c r="G3315">
        <v>0</v>
      </c>
      <c r="H3315">
        <v>118</v>
      </c>
      <c r="I3315">
        <v>1</v>
      </c>
      <c r="J3315" t="s">
        <v>612</v>
      </c>
      <c r="L3315">
        <f t="shared" si="60"/>
        <v>11</v>
      </c>
    </row>
    <row r="3316" spans="1:12">
      <c r="A3316">
        <v>5727</v>
      </c>
      <c r="B3316" t="s">
        <v>408</v>
      </c>
      <c r="C3316">
        <v>2</v>
      </c>
      <c r="D3316">
        <v>34</v>
      </c>
      <c r="E3316">
        <v>2</v>
      </c>
      <c r="F3316">
        <v>0</v>
      </c>
      <c r="G3316">
        <v>0</v>
      </c>
      <c r="H3316">
        <v>442</v>
      </c>
      <c r="I3316">
        <v>1</v>
      </c>
      <c r="J3316" t="s">
        <v>579</v>
      </c>
      <c r="L3316">
        <f t="shared" si="60"/>
        <v>21</v>
      </c>
    </row>
    <row r="3317" spans="1:12">
      <c r="A3317">
        <v>5893</v>
      </c>
      <c r="B3317" t="s">
        <v>408</v>
      </c>
      <c r="C3317">
        <v>1</v>
      </c>
      <c r="D3317">
        <v>5</v>
      </c>
      <c r="E3317">
        <v>1</v>
      </c>
      <c r="F3317">
        <v>0</v>
      </c>
      <c r="G3317">
        <v>0</v>
      </c>
      <c r="H3317">
        <v>215</v>
      </c>
      <c r="I3317">
        <v>2</v>
      </c>
      <c r="J3317" t="s">
        <v>1036</v>
      </c>
      <c r="L3317" t="e">
        <f t="shared" si="60"/>
        <v>#N/A</v>
      </c>
    </row>
    <row r="3318" spans="1:12">
      <c r="A3318">
        <v>938</v>
      </c>
      <c r="B3318" t="s">
        <v>408</v>
      </c>
      <c r="C3318">
        <v>1</v>
      </c>
      <c r="D3318">
        <v>7</v>
      </c>
      <c r="E3318">
        <v>1</v>
      </c>
      <c r="F3318">
        <v>0</v>
      </c>
      <c r="G3318">
        <v>0</v>
      </c>
      <c r="H3318">
        <v>430</v>
      </c>
      <c r="I3318">
        <v>2</v>
      </c>
      <c r="J3318" t="s">
        <v>267</v>
      </c>
      <c r="L3318" t="e">
        <f t="shared" si="60"/>
        <v>#N/A</v>
      </c>
    </row>
    <row r="3319" spans="1:12">
      <c r="A3319">
        <v>1934</v>
      </c>
      <c r="B3319" t="s">
        <v>408</v>
      </c>
      <c r="C3319">
        <v>1</v>
      </c>
      <c r="D3319">
        <v>50</v>
      </c>
      <c r="E3319">
        <v>1</v>
      </c>
      <c r="F3319">
        <v>0</v>
      </c>
      <c r="G3319">
        <v>0</v>
      </c>
      <c r="H3319">
        <v>322</v>
      </c>
      <c r="I3319">
        <v>2</v>
      </c>
      <c r="J3319" t="s">
        <v>815</v>
      </c>
      <c r="L3319">
        <f t="shared" si="60"/>
        <v>31</v>
      </c>
    </row>
    <row r="3320" spans="1:12">
      <c r="A3320">
        <v>1602</v>
      </c>
      <c r="B3320" t="s">
        <v>408</v>
      </c>
      <c r="C3320">
        <v>1</v>
      </c>
      <c r="D3320">
        <v>35</v>
      </c>
      <c r="E3320">
        <v>1</v>
      </c>
      <c r="F3320">
        <v>0</v>
      </c>
      <c r="G3320">
        <v>0</v>
      </c>
      <c r="H3320">
        <v>302</v>
      </c>
      <c r="I3320">
        <v>1</v>
      </c>
      <c r="J3320" t="s">
        <v>423</v>
      </c>
      <c r="L3320">
        <f t="shared" si="60"/>
        <v>32</v>
      </c>
    </row>
    <row r="3321" spans="1:12">
      <c r="A3321">
        <v>2432</v>
      </c>
      <c r="B3321" t="s">
        <v>408</v>
      </c>
      <c r="C3321">
        <v>2</v>
      </c>
      <c r="D3321">
        <v>10</v>
      </c>
      <c r="E3321">
        <v>2</v>
      </c>
      <c r="F3321">
        <v>0</v>
      </c>
      <c r="G3321">
        <v>0</v>
      </c>
      <c r="H3321">
        <v>588</v>
      </c>
      <c r="I3321">
        <v>1</v>
      </c>
      <c r="J3321" t="s">
        <v>913</v>
      </c>
      <c r="L3321" t="e">
        <f t="shared" si="60"/>
        <v>#N/A</v>
      </c>
    </row>
    <row r="3322" spans="1:12">
      <c r="A3322">
        <v>2598</v>
      </c>
      <c r="B3322" t="s">
        <v>408</v>
      </c>
      <c r="C3322">
        <v>1</v>
      </c>
      <c r="D3322">
        <v>51</v>
      </c>
      <c r="E3322">
        <v>7</v>
      </c>
      <c r="F3322">
        <v>0</v>
      </c>
      <c r="G3322">
        <v>0</v>
      </c>
      <c r="H3322">
        <v>302</v>
      </c>
      <c r="I3322">
        <v>4</v>
      </c>
      <c r="J3322" t="s">
        <v>423</v>
      </c>
      <c r="L3322">
        <f t="shared" si="60"/>
        <v>32</v>
      </c>
    </row>
    <row r="3323" spans="1:12">
      <c r="A3323">
        <v>889</v>
      </c>
      <c r="B3323" t="s">
        <v>408</v>
      </c>
      <c r="C3323">
        <v>1</v>
      </c>
      <c r="D3323">
        <v>3</v>
      </c>
      <c r="E3323">
        <v>1</v>
      </c>
      <c r="F3323">
        <v>0</v>
      </c>
      <c r="G3323">
        <v>0</v>
      </c>
      <c r="H3323">
        <v>467</v>
      </c>
      <c r="I3323">
        <v>2</v>
      </c>
      <c r="J3323" t="s">
        <v>890</v>
      </c>
      <c r="L3323" t="e">
        <f t="shared" si="60"/>
        <v>#N/A</v>
      </c>
    </row>
    <row r="3324" spans="1:12">
      <c r="A3324">
        <v>5395</v>
      </c>
      <c r="B3324" t="s">
        <v>408</v>
      </c>
      <c r="C3324">
        <v>2</v>
      </c>
      <c r="D3324">
        <v>18</v>
      </c>
      <c r="E3324">
        <v>2</v>
      </c>
      <c r="F3324">
        <v>0</v>
      </c>
      <c r="G3324">
        <v>0</v>
      </c>
      <c r="H3324">
        <v>631</v>
      </c>
      <c r="I3324">
        <v>2</v>
      </c>
      <c r="J3324" t="s">
        <v>951</v>
      </c>
      <c r="L3324" t="e">
        <f t="shared" si="60"/>
        <v>#N/A</v>
      </c>
    </row>
    <row r="3325" spans="1:12">
      <c r="A3325">
        <v>391</v>
      </c>
      <c r="B3325" t="s">
        <v>408</v>
      </c>
      <c r="C3325">
        <v>2</v>
      </c>
      <c r="D3325">
        <v>6</v>
      </c>
      <c r="E3325">
        <v>2</v>
      </c>
      <c r="F3325">
        <v>0</v>
      </c>
      <c r="G3325">
        <v>0</v>
      </c>
      <c r="H3325">
        <v>302</v>
      </c>
      <c r="I3325">
        <v>1</v>
      </c>
      <c r="J3325" t="s">
        <v>423</v>
      </c>
      <c r="L3325">
        <f t="shared" si="60"/>
        <v>32</v>
      </c>
    </row>
    <row r="3326" spans="1:12">
      <c r="A3326">
        <v>1885</v>
      </c>
      <c r="B3326" t="s">
        <v>408</v>
      </c>
      <c r="C3326">
        <v>1</v>
      </c>
      <c r="D3326">
        <v>5</v>
      </c>
      <c r="E3326">
        <v>1</v>
      </c>
      <c r="F3326">
        <v>0</v>
      </c>
      <c r="G3326">
        <v>0</v>
      </c>
      <c r="H3326">
        <v>345</v>
      </c>
      <c r="I3326">
        <v>1</v>
      </c>
      <c r="J3326" t="s">
        <v>619</v>
      </c>
      <c r="L3326" t="e">
        <f t="shared" si="60"/>
        <v>#N/A</v>
      </c>
    </row>
    <row r="3327" spans="1:12">
      <c r="A3327">
        <v>2383</v>
      </c>
      <c r="B3327" t="s">
        <v>408</v>
      </c>
      <c r="C3327">
        <v>1</v>
      </c>
      <c r="D3327">
        <v>1</v>
      </c>
      <c r="E3327">
        <v>1</v>
      </c>
      <c r="F3327">
        <v>0</v>
      </c>
      <c r="G3327">
        <v>0</v>
      </c>
      <c r="H3327">
        <v>332</v>
      </c>
      <c r="I3327">
        <v>2</v>
      </c>
      <c r="J3327" t="s">
        <v>878</v>
      </c>
      <c r="L3327" t="e">
        <f t="shared" si="60"/>
        <v>#N/A</v>
      </c>
    </row>
    <row r="3328" spans="1:12">
      <c r="A3328">
        <v>3096</v>
      </c>
      <c r="B3328" t="s">
        <v>408</v>
      </c>
      <c r="C3328">
        <v>2</v>
      </c>
      <c r="D3328">
        <v>88</v>
      </c>
      <c r="E3328">
        <v>4</v>
      </c>
      <c r="F3328">
        <v>0</v>
      </c>
      <c r="G3328">
        <v>0</v>
      </c>
      <c r="H3328">
        <v>374</v>
      </c>
      <c r="I3328">
        <v>2</v>
      </c>
      <c r="J3328" t="s">
        <v>440</v>
      </c>
      <c r="L3328">
        <f t="shared" si="60"/>
        <v>16</v>
      </c>
    </row>
    <row r="3329" spans="1:12">
      <c r="A3329">
        <v>4590</v>
      </c>
      <c r="B3329" t="s">
        <v>408</v>
      </c>
      <c r="C3329">
        <v>2</v>
      </c>
      <c r="D3329">
        <v>4</v>
      </c>
      <c r="E3329">
        <v>2</v>
      </c>
      <c r="F3329">
        <v>0</v>
      </c>
      <c r="G3329">
        <v>0</v>
      </c>
      <c r="H3329">
        <v>150</v>
      </c>
      <c r="I3329">
        <v>1</v>
      </c>
      <c r="J3329" t="s">
        <v>955</v>
      </c>
      <c r="L3329" t="e">
        <f t="shared" si="60"/>
        <v>#N/A</v>
      </c>
    </row>
    <row r="3330" spans="1:12">
      <c r="A3330">
        <v>1410</v>
      </c>
      <c r="B3330" t="s">
        <v>390</v>
      </c>
      <c r="C3330">
        <v>1</v>
      </c>
      <c r="D3330">
        <v>8</v>
      </c>
      <c r="E3330">
        <v>1</v>
      </c>
      <c r="F3330">
        <v>0</v>
      </c>
      <c r="G3330">
        <v>0</v>
      </c>
      <c r="H3330">
        <v>505</v>
      </c>
      <c r="I3330">
        <v>1</v>
      </c>
      <c r="J3330" t="s">
        <v>840</v>
      </c>
      <c r="L3330">
        <f t="shared" si="60"/>
        <v>37</v>
      </c>
    </row>
    <row r="3331" spans="1:12">
      <c r="A3331">
        <v>3500</v>
      </c>
      <c r="B3331" t="s">
        <v>408</v>
      </c>
      <c r="C3331">
        <v>3</v>
      </c>
      <c r="D3331">
        <v>20</v>
      </c>
      <c r="E3331">
        <v>24</v>
      </c>
      <c r="F3331">
        <v>0</v>
      </c>
      <c r="G3331">
        <v>0</v>
      </c>
      <c r="H3331">
        <v>374</v>
      </c>
      <c r="I3331">
        <v>4</v>
      </c>
      <c r="J3331" t="s">
        <v>440</v>
      </c>
      <c r="L3331">
        <f t="shared" si="60"/>
        <v>16</v>
      </c>
    </row>
    <row r="3332" spans="1:12">
      <c r="A3332">
        <v>583</v>
      </c>
      <c r="B3332" t="s">
        <v>408</v>
      </c>
      <c r="C3332">
        <v>1</v>
      </c>
      <c r="D3332">
        <v>2</v>
      </c>
      <c r="E3332">
        <v>8</v>
      </c>
      <c r="F3332">
        <v>0</v>
      </c>
      <c r="G3332">
        <v>0</v>
      </c>
      <c r="H3332">
        <v>552</v>
      </c>
      <c r="I3332">
        <v>5</v>
      </c>
      <c r="J3332" t="s">
        <v>566</v>
      </c>
      <c r="L3332">
        <f t="shared" ref="L3332:L3395" si="61">VLOOKUP($J3332,$AA$3:$AB$127,2,FALSE)</f>
        <v>34</v>
      </c>
    </row>
    <row r="3333" spans="1:12">
      <c r="A3333">
        <v>2243</v>
      </c>
      <c r="B3333" t="s">
        <v>408</v>
      </c>
      <c r="C3333">
        <v>1</v>
      </c>
      <c r="D3333">
        <v>17</v>
      </c>
      <c r="E3333">
        <v>12</v>
      </c>
      <c r="F3333">
        <v>0</v>
      </c>
      <c r="G3333">
        <v>0</v>
      </c>
      <c r="H3333">
        <v>504</v>
      </c>
      <c r="I3333">
        <v>4</v>
      </c>
      <c r="J3333" t="s">
        <v>909</v>
      </c>
      <c r="L3333" t="e">
        <f t="shared" si="61"/>
        <v>#N/A</v>
      </c>
    </row>
    <row r="3334" spans="1:12">
      <c r="A3334">
        <v>2169</v>
      </c>
      <c r="B3334" t="s">
        <v>408</v>
      </c>
      <c r="C3334">
        <v>1</v>
      </c>
      <c r="D3334">
        <v>26</v>
      </c>
      <c r="E3334">
        <v>8</v>
      </c>
      <c r="F3334">
        <v>0</v>
      </c>
      <c r="G3334">
        <v>0</v>
      </c>
      <c r="H3334">
        <v>534</v>
      </c>
      <c r="I3334">
        <v>6</v>
      </c>
      <c r="J3334" t="s">
        <v>662</v>
      </c>
      <c r="L3334">
        <f t="shared" si="61"/>
        <v>52</v>
      </c>
    </row>
    <row r="3335" spans="1:12">
      <c r="A3335">
        <v>4496</v>
      </c>
      <c r="B3335" t="s">
        <v>408</v>
      </c>
      <c r="C3335">
        <v>1</v>
      </c>
      <c r="D3335">
        <v>34</v>
      </c>
      <c r="E3335">
        <v>1</v>
      </c>
      <c r="F3335">
        <v>0</v>
      </c>
      <c r="G3335">
        <v>0</v>
      </c>
      <c r="H3335">
        <v>112</v>
      </c>
      <c r="I3335">
        <v>1</v>
      </c>
      <c r="J3335" t="s">
        <v>817</v>
      </c>
      <c r="L3335" t="e">
        <f t="shared" si="61"/>
        <v>#N/A</v>
      </c>
    </row>
    <row r="3336" spans="1:12">
      <c r="A3336">
        <v>746</v>
      </c>
      <c r="B3336" t="s">
        <v>408</v>
      </c>
      <c r="C3336">
        <v>2</v>
      </c>
      <c r="D3336">
        <v>4</v>
      </c>
      <c r="E3336">
        <v>2</v>
      </c>
      <c r="F3336">
        <v>0</v>
      </c>
      <c r="G3336">
        <v>0</v>
      </c>
      <c r="H3336">
        <v>418</v>
      </c>
      <c r="I3336">
        <v>1</v>
      </c>
      <c r="J3336" t="s">
        <v>659</v>
      </c>
      <c r="L3336" t="e">
        <f t="shared" si="61"/>
        <v>#N/A</v>
      </c>
    </row>
    <row r="3337" spans="1:12">
      <c r="A3337">
        <v>1579</v>
      </c>
      <c r="B3337" t="s">
        <v>408</v>
      </c>
      <c r="C3337">
        <v>5</v>
      </c>
      <c r="D3337">
        <v>8</v>
      </c>
      <c r="E3337">
        <v>8</v>
      </c>
      <c r="F3337">
        <v>0</v>
      </c>
      <c r="G3337">
        <v>0</v>
      </c>
      <c r="H3337">
        <v>442</v>
      </c>
      <c r="I3337">
        <v>2</v>
      </c>
      <c r="J3337" t="s">
        <v>579</v>
      </c>
      <c r="L3337">
        <f t="shared" si="61"/>
        <v>21</v>
      </c>
    </row>
    <row r="3338" spans="1:12">
      <c r="A3338">
        <v>3829</v>
      </c>
      <c r="B3338" t="s">
        <v>408</v>
      </c>
      <c r="C3338">
        <v>1</v>
      </c>
      <c r="D3338">
        <v>35</v>
      </c>
      <c r="E3338">
        <v>1</v>
      </c>
      <c r="F3338">
        <v>0</v>
      </c>
      <c r="G3338">
        <v>0</v>
      </c>
      <c r="H3338">
        <v>109</v>
      </c>
      <c r="I3338">
        <v>2</v>
      </c>
      <c r="J3338" t="s">
        <v>807</v>
      </c>
      <c r="L3338">
        <f t="shared" si="61"/>
        <v>45</v>
      </c>
    </row>
    <row r="3339" spans="1:12">
      <c r="A3339">
        <v>2575</v>
      </c>
      <c r="B3339" t="s">
        <v>408</v>
      </c>
      <c r="C3339">
        <v>1</v>
      </c>
      <c r="D3339">
        <v>1</v>
      </c>
      <c r="E3339">
        <v>1</v>
      </c>
      <c r="F3339">
        <v>0</v>
      </c>
      <c r="G3339">
        <v>0</v>
      </c>
      <c r="H3339">
        <v>353</v>
      </c>
      <c r="I3339">
        <v>2</v>
      </c>
      <c r="J3339" t="s">
        <v>644</v>
      </c>
      <c r="L3339" t="e">
        <f t="shared" si="61"/>
        <v>#N/A</v>
      </c>
    </row>
    <row r="3340" spans="1:12">
      <c r="A3340">
        <v>4825</v>
      </c>
      <c r="B3340" t="s">
        <v>408</v>
      </c>
      <c r="C3340">
        <v>2</v>
      </c>
      <c r="D3340">
        <v>17</v>
      </c>
      <c r="E3340">
        <v>2</v>
      </c>
      <c r="F3340">
        <v>0</v>
      </c>
      <c r="G3340">
        <v>0</v>
      </c>
      <c r="H3340">
        <v>415</v>
      </c>
      <c r="I3340">
        <v>2</v>
      </c>
      <c r="J3340" t="s">
        <v>819</v>
      </c>
      <c r="L3340" t="e">
        <f t="shared" si="61"/>
        <v>#N/A</v>
      </c>
    </row>
    <row r="3341" spans="1:12">
      <c r="A3341">
        <v>4235</v>
      </c>
      <c r="B3341" t="s">
        <v>408</v>
      </c>
      <c r="C3341">
        <v>1</v>
      </c>
      <c r="D3341">
        <v>27</v>
      </c>
      <c r="E3341">
        <v>1</v>
      </c>
      <c r="F3341">
        <v>0</v>
      </c>
      <c r="G3341">
        <v>0</v>
      </c>
      <c r="H3341">
        <v>111</v>
      </c>
      <c r="I3341">
        <v>1</v>
      </c>
      <c r="J3341" t="s">
        <v>511</v>
      </c>
      <c r="L3341">
        <f t="shared" si="61"/>
        <v>11</v>
      </c>
    </row>
    <row r="3342" spans="1:12">
      <c r="A3342">
        <v>1742</v>
      </c>
      <c r="B3342" t="s">
        <v>408</v>
      </c>
      <c r="C3342">
        <v>1</v>
      </c>
      <c r="D3342">
        <v>4</v>
      </c>
      <c r="E3342">
        <v>1</v>
      </c>
      <c r="F3342">
        <v>0</v>
      </c>
      <c r="G3342">
        <v>0</v>
      </c>
      <c r="H3342">
        <v>302</v>
      </c>
      <c r="I3342">
        <v>2</v>
      </c>
      <c r="J3342" t="s">
        <v>423</v>
      </c>
      <c r="L3342">
        <f t="shared" si="61"/>
        <v>32</v>
      </c>
    </row>
    <row r="3343" spans="1:12">
      <c r="A3343">
        <v>5821</v>
      </c>
      <c r="B3343" t="s">
        <v>412</v>
      </c>
      <c r="C3343">
        <v>1</v>
      </c>
      <c r="D3343">
        <v>12</v>
      </c>
      <c r="E3343">
        <v>1</v>
      </c>
      <c r="F3343">
        <v>0</v>
      </c>
      <c r="G3343">
        <v>0</v>
      </c>
      <c r="H3343">
        <v>119</v>
      </c>
      <c r="I3343">
        <v>2</v>
      </c>
      <c r="J3343" t="s">
        <v>900</v>
      </c>
      <c r="L3343" t="e">
        <f t="shared" si="61"/>
        <v>#N/A</v>
      </c>
    </row>
    <row r="3344" spans="1:12">
      <c r="A3344">
        <v>4164</v>
      </c>
      <c r="B3344" t="s">
        <v>408</v>
      </c>
      <c r="C3344">
        <v>2</v>
      </c>
      <c r="D3344">
        <v>12</v>
      </c>
      <c r="E3344">
        <v>2</v>
      </c>
      <c r="F3344">
        <v>0</v>
      </c>
      <c r="G3344">
        <v>0</v>
      </c>
      <c r="H3344">
        <v>291</v>
      </c>
      <c r="I3344">
        <v>2</v>
      </c>
      <c r="J3344" t="s">
        <v>973</v>
      </c>
      <c r="L3344" t="e">
        <f t="shared" si="61"/>
        <v>#N/A</v>
      </c>
    </row>
    <row r="3345" spans="1:12">
      <c r="A3345">
        <v>2833</v>
      </c>
      <c r="B3345" t="s">
        <v>408</v>
      </c>
      <c r="C3345">
        <v>1</v>
      </c>
      <c r="D3345">
        <v>3</v>
      </c>
      <c r="E3345">
        <v>12</v>
      </c>
      <c r="F3345">
        <v>0</v>
      </c>
      <c r="G3345">
        <v>0</v>
      </c>
      <c r="H3345">
        <v>587</v>
      </c>
      <c r="I3345">
        <v>6</v>
      </c>
      <c r="J3345" t="s">
        <v>974</v>
      </c>
      <c r="L3345" t="e">
        <f t="shared" si="61"/>
        <v>#N/A</v>
      </c>
    </row>
    <row r="3346" spans="1:12">
      <c r="A3346">
        <v>3239</v>
      </c>
      <c r="B3346" t="s">
        <v>408</v>
      </c>
      <c r="C3346">
        <v>4</v>
      </c>
      <c r="D3346">
        <v>20</v>
      </c>
      <c r="E3346">
        <v>8</v>
      </c>
      <c r="F3346">
        <v>0</v>
      </c>
      <c r="G3346">
        <v>0</v>
      </c>
      <c r="H3346">
        <v>369</v>
      </c>
      <c r="I3346">
        <v>4</v>
      </c>
      <c r="J3346" t="s">
        <v>417</v>
      </c>
      <c r="L3346">
        <f t="shared" si="61"/>
        <v>55</v>
      </c>
    </row>
    <row r="3347" spans="1:12">
      <c r="A3347">
        <v>5489</v>
      </c>
      <c r="B3347" t="s">
        <v>408</v>
      </c>
      <c r="C3347">
        <v>2</v>
      </c>
      <c r="D3347">
        <v>80</v>
      </c>
      <c r="E3347">
        <v>2</v>
      </c>
      <c r="F3347">
        <v>0</v>
      </c>
      <c r="G3347">
        <v>0</v>
      </c>
      <c r="H3347">
        <v>852</v>
      </c>
      <c r="I3347">
        <v>2</v>
      </c>
      <c r="J3347" t="s">
        <v>726</v>
      </c>
      <c r="L3347">
        <f t="shared" si="61"/>
        <v>56</v>
      </c>
    </row>
    <row r="3348" spans="1:12">
      <c r="A3348">
        <v>6156</v>
      </c>
      <c r="B3348" t="s">
        <v>408</v>
      </c>
      <c r="C3348">
        <v>2</v>
      </c>
      <c r="D3348">
        <v>8</v>
      </c>
      <c r="E3348">
        <v>2</v>
      </c>
      <c r="F3348">
        <v>0</v>
      </c>
      <c r="G3348">
        <v>0</v>
      </c>
      <c r="H3348">
        <v>245</v>
      </c>
      <c r="I3348">
        <v>2</v>
      </c>
      <c r="J3348" t="s">
        <v>1003</v>
      </c>
      <c r="L3348" t="e">
        <f t="shared" si="61"/>
        <v>#N/A</v>
      </c>
    </row>
    <row r="3349" spans="1:12">
      <c r="A3349">
        <v>2406</v>
      </c>
      <c r="B3349" t="s">
        <v>408</v>
      </c>
      <c r="C3349">
        <v>2</v>
      </c>
      <c r="D3349">
        <v>6</v>
      </c>
      <c r="E3349">
        <v>2</v>
      </c>
      <c r="F3349">
        <v>0</v>
      </c>
      <c r="G3349">
        <v>0</v>
      </c>
      <c r="H3349">
        <v>332</v>
      </c>
      <c r="I3349">
        <v>1</v>
      </c>
      <c r="J3349" t="s">
        <v>878</v>
      </c>
      <c r="L3349" t="e">
        <f t="shared" si="61"/>
        <v>#N/A</v>
      </c>
    </row>
    <row r="3350" spans="1:12">
      <c r="A3350">
        <v>3165</v>
      </c>
      <c r="B3350" t="s">
        <v>408</v>
      </c>
      <c r="C3350">
        <v>1</v>
      </c>
      <c r="D3350">
        <v>4</v>
      </c>
      <c r="E3350">
        <v>1</v>
      </c>
      <c r="F3350">
        <v>0</v>
      </c>
      <c r="G3350">
        <v>0</v>
      </c>
      <c r="H3350">
        <v>650</v>
      </c>
      <c r="I3350">
        <v>2</v>
      </c>
      <c r="J3350" t="s">
        <v>954</v>
      </c>
      <c r="L3350" t="e">
        <f t="shared" si="61"/>
        <v>#N/A</v>
      </c>
    </row>
    <row r="3351" spans="1:12">
      <c r="A3351">
        <v>3855</v>
      </c>
      <c r="B3351" t="s">
        <v>408</v>
      </c>
      <c r="C3351">
        <v>1</v>
      </c>
      <c r="D3351">
        <v>5</v>
      </c>
      <c r="E3351">
        <v>1</v>
      </c>
      <c r="F3351">
        <v>0</v>
      </c>
      <c r="G3351">
        <v>0</v>
      </c>
      <c r="H3351">
        <v>109</v>
      </c>
      <c r="I3351">
        <v>1</v>
      </c>
      <c r="J3351" t="s">
        <v>807</v>
      </c>
      <c r="L3351">
        <f t="shared" si="61"/>
        <v>45</v>
      </c>
    </row>
    <row r="3352" spans="1:12">
      <c r="A3352">
        <v>2220</v>
      </c>
      <c r="B3352" t="s">
        <v>408</v>
      </c>
      <c r="C3352">
        <v>1</v>
      </c>
      <c r="D3352">
        <v>13</v>
      </c>
      <c r="E3352">
        <v>1</v>
      </c>
      <c r="F3352">
        <v>0</v>
      </c>
      <c r="G3352">
        <v>0</v>
      </c>
      <c r="H3352">
        <v>507</v>
      </c>
      <c r="I3352">
        <v>2</v>
      </c>
      <c r="J3352" t="s">
        <v>282</v>
      </c>
      <c r="L3352">
        <f t="shared" si="61"/>
        <v>37</v>
      </c>
    </row>
    <row r="3353" spans="1:12">
      <c r="A3353">
        <v>3474</v>
      </c>
      <c r="B3353" t="s">
        <v>408</v>
      </c>
      <c r="C3353">
        <v>1</v>
      </c>
      <c r="D3353">
        <v>7</v>
      </c>
      <c r="E3353">
        <v>15</v>
      </c>
      <c r="F3353">
        <v>0</v>
      </c>
      <c r="G3353">
        <v>0</v>
      </c>
      <c r="H3353">
        <v>518</v>
      </c>
      <c r="I3353">
        <v>4</v>
      </c>
      <c r="J3353" t="s">
        <v>684</v>
      </c>
      <c r="L3353" t="e">
        <f t="shared" si="61"/>
        <v>#N/A</v>
      </c>
    </row>
    <row r="3354" spans="1:12">
      <c r="A3354">
        <v>3425</v>
      </c>
      <c r="B3354" t="s">
        <v>408</v>
      </c>
      <c r="C3354">
        <v>1</v>
      </c>
      <c r="D3354">
        <v>14</v>
      </c>
      <c r="E3354">
        <v>2</v>
      </c>
      <c r="F3354">
        <v>0</v>
      </c>
      <c r="G3354">
        <v>0</v>
      </c>
      <c r="H3354">
        <v>609</v>
      </c>
      <c r="I3354">
        <v>1</v>
      </c>
      <c r="J3354" t="s">
        <v>915</v>
      </c>
      <c r="L3354" t="e">
        <f t="shared" si="61"/>
        <v>#N/A</v>
      </c>
    </row>
    <row r="3355" spans="1:12">
      <c r="A3355">
        <v>2884</v>
      </c>
      <c r="B3355" t="s">
        <v>408</v>
      </c>
      <c r="C3355">
        <v>3</v>
      </c>
      <c r="D3355">
        <v>110</v>
      </c>
      <c r="E3355">
        <v>0</v>
      </c>
      <c r="F3355">
        <v>3</v>
      </c>
      <c r="G3355">
        <v>0</v>
      </c>
      <c r="H3355">
        <v>523</v>
      </c>
      <c r="I3355">
        <v>1</v>
      </c>
      <c r="J3355" t="s">
        <v>428</v>
      </c>
      <c r="L3355">
        <f t="shared" si="61"/>
        <v>33</v>
      </c>
    </row>
    <row r="3356" spans="1:12">
      <c r="A3356">
        <v>3757</v>
      </c>
      <c r="B3356" t="s">
        <v>408</v>
      </c>
      <c r="C3356">
        <v>3</v>
      </c>
      <c r="D3356">
        <v>9</v>
      </c>
      <c r="E3356">
        <v>0</v>
      </c>
      <c r="F3356">
        <v>3</v>
      </c>
      <c r="G3356">
        <v>0</v>
      </c>
      <c r="H3356">
        <v>205</v>
      </c>
      <c r="I3356">
        <v>1</v>
      </c>
      <c r="J3356" t="s">
        <v>430</v>
      </c>
      <c r="L3356" t="e">
        <f t="shared" si="61"/>
        <v>#N/A</v>
      </c>
    </row>
    <row r="3357" spans="1:12">
      <c r="A3357">
        <v>179</v>
      </c>
      <c r="B3357" t="s">
        <v>408</v>
      </c>
      <c r="C3357">
        <v>1</v>
      </c>
      <c r="D3357">
        <v>11</v>
      </c>
      <c r="E3357">
        <v>1</v>
      </c>
      <c r="F3357">
        <v>0</v>
      </c>
      <c r="G3357">
        <v>0</v>
      </c>
      <c r="H3357">
        <v>437</v>
      </c>
      <c r="I3357">
        <v>1</v>
      </c>
      <c r="J3357" t="s">
        <v>914</v>
      </c>
      <c r="L3357" t="e">
        <f t="shared" si="61"/>
        <v>#N/A</v>
      </c>
    </row>
    <row r="3358" spans="1:12">
      <c r="A3358">
        <v>3806</v>
      </c>
      <c r="B3358" t="s">
        <v>408</v>
      </c>
      <c r="C3358">
        <v>2</v>
      </c>
      <c r="D3358">
        <v>25</v>
      </c>
      <c r="E3358">
        <v>2</v>
      </c>
      <c r="F3358">
        <v>0</v>
      </c>
      <c r="G3358">
        <v>0</v>
      </c>
      <c r="H3358">
        <v>109</v>
      </c>
      <c r="I3358">
        <v>1</v>
      </c>
      <c r="J3358" t="s">
        <v>807</v>
      </c>
      <c r="L3358">
        <f t="shared" si="61"/>
        <v>45</v>
      </c>
    </row>
    <row r="3359" spans="1:12">
      <c r="A3359">
        <v>6179</v>
      </c>
      <c r="B3359" t="s">
        <v>408</v>
      </c>
      <c r="C3359">
        <v>2</v>
      </c>
      <c r="D3359">
        <v>3</v>
      </c>
      <c r="E3359">
        <v>24</v>
      </c>
      <c r="F3359">
        <v>0</v>
      </c>
      <c r="G3359">
        <v>0</v>
      </c>
      <c r="H3359">
        <v>250</v>
      </c>
      <c r="I3359">
        <v>6</v>
      </c>
      <c r="J3359" t="s">
        <v>670</v>
      </c>
      <c r="L3359" t="e">
        <f t="shared" si="61"/>
        <v>#N/A</v>
      </c>
    </row>
    <row r="3360" spans="1:12">
      <c r="A3360">
        <v>1765</v>
      </c>
      <c r="B3360" t="s">
        <v>408</v>
      </c>
      <c r="C3360">
        <v>1</v>
      </c>
      <c r="D3360">
        <v>127</v>
      </c>
      <c r="E3360">
        <v>24</v>
      </c>
      <c r="F3360">
        <v>0</v>
      </c>
      <c r="G3360">
        <v>0</v>
      </c>
      <c r="H3360">
        <v>420</v>
      </c>
      <c r="I3360">
        <v>6</v>
      </c>
      <c r="J3360" t="s">
        <v>435</v>
      </c>
      <c r="L3360">
        <f t="shared" si="61"/>
        <v>21</v>
      </c>
    </row>
    <row r="3361" spans="1:12">
      <c r="A3361">
        <v>4519</v>
      </c>
      <c r="B3361" t="s">
        <v>408</v>
      </c>
      <c r="C3361">
        <v>1</v>
      </c>
      <c r="D3361">
        <v>18</v>
      </c>
      <c r="E3361">
        <v>1</v>
      </c>
      <c r="F3361">
        <v>0</v>
      </c>
      <c r="G3361">
        <v>0</v>
      </c>
      <c r="H3361">
        <v>112</v>
      </c>
      <c r="I3361">
        <v>2</v>
      </c>
      <c r="J3361" t="s">
        <v>817</v>
      </c>
      <c r="L3361" t="e">
        <f t="shared" si="61"/>
        <v>#N/A</v>
      </c>
    </row>
    <row r="3362" spans="1:12">
      <c r="A3362">
        <v>4470</v>
      </c>
      <c r="B3362" t="s">
        <v>408</v>
      </c>
      <c r="C3362">
        <v>2</v>
      </c>
      <c r="D3362">
        <v>9</v>
      </c>
      <c r="E3362">
        <v>2</v>
      </c>
      <c r="F3362">
        <v>0</v>
      </c>
      <c r="G3362">
        <v>0</v>
      </c>
      <c r="H3362">
        <v>110</v>
      </c>
      <c r="I3362">
        <v>1</v>
      </c>
      <c r="J3362" t="s">
        <v>929</v>
      </c>
      <c r="L3362">
        <f t="shared" si="61"/>
        <v>11</v>
      </c>
    </row>
    <row r="3363" spans="1:12">
      <c r="A3363">
        <v>228</v>
      </c>
      <c r="B3363" t="s">
        <v>408</v>
      </c>
      <c r="C3363">
        <v>1</v>
      </c>
      <c r="D3363">
        <v>8</v>
      </c>
      <c r="E3363">
        <v>1</v>
      </c>
      <c r="F3363">
        <v>0</v>
      </c>
      <c r="G3363">
        <v>0</v>
      </c>
      <c r="H3363">
        <v>447</v>
      </c>
      <c r="I3363">
        <v>1</v>
      </c>
      <c r="J3363" t="s">
        <v>416</v>
      </c>
      <c r="L3363" t="e">
        <f t="shared" si="61"/>
        <v>#N/A</v>
      </c>
    </row>
    <row r="3364" spans="1:12">
      <c r="A3364">
        <v>769</v>
      </c>
      <c r="B3364" t="s">
        <v>408</v>
      </c>
      <c r="C3364">
        <v>1</v>
      </c>
      <c r="D3364">
        <v>29</v>
      </c>
      <c r="E3364">
        <v>1</v>
      </c>
      <c r="F3364">
        <v>0</v>
      </c>
      <c r="G3364">
        <v>0</v>
      </c>
      <c r="H3364">
        <v>418</v>
      </c>
      <c r="I3364">
        <v>2</v>
      </c>
      <c r="J3364" t="s">
        <v>659</v>
      </c>
      <c r="L3364" t="e">
        <f t="shared" si="61"/>
        <v>#N/A</v>
      </c>
    </row>
    <row r="3365" spans="1:12">
      <c r="A3365">
        <v>1101</v>
      </c>
      <c r="B3365" t="s">
        <v>408</v>
      </c>
      <c r="C3365">
        <v>1</v>
      </c>
      <c r="D3365">
        <v>57</v>
      </c>
      <c r="E3365">
        <v>1</v>
      </c>
      <c r="F3365">
        <v>0</v>
      </c>
      <c r="G3365">
        <v>0</v>
      </c>
      <c r="H3365">
        <v>313</v>
      </c>
      <c r="I3365">
        <v>1</v>
      </c>
      <c r="J3365" t="s">
        <v>407</v>
      </c>
      <c r="L3365">
        <f t="shared" si="61"/>
        <v>33</v>
      </c>
    </row>
    <row r="3366" spans="1:12">
      <c r="A3366">
        <v>2761</v>
      </c>
      <c r="B3366" t="s">
        <v>408</v>
      </c>
      <c r="C3366">
        <v>1</v>
      </c>
      <c r="D3366">
        <v>15</v>
      </c>
      <c r="E3366">
        <v>1</v>
      </c>
      <c r="F3366">
        <v>0</v>
      </c>
      <c r="G3366">
        <v>0</v>
      </c>
      <c r="H3366">
        <v>326</v>
      </c>
      <c r="I3366">
        <v>2</v>
      </c>
      <c r="J3366" t="s">
        <v>415</v>
      </c>
      <c r="L3366" t="e">
        <f t="shared" si="61"/>
        <v>#N/A</v>
      </c>
    </row>
    <row r="3367" spans="1:12">
      <c r="A3367">
        <v>3216</v>
      </c>
      <c r="B3367" t="s">
        <v>408</v>
      </c>
      <c r="C3367">
        <v>2</v>
      </c>
      <c r="D3367">
        <v>17</v>
      </c>
      <c r="E3367">
        <v>2</v>
      </c>
      <c r="F3367">
        <v>0</v>
      </c>
      <c r="G3367">
        <v>0</v>
      </c>
      <c r="H3367">
        <v>350</v>
      </c>
      <c r="I3367">
        <v>1</v>
      </c>
      <c r="J3367" t="s">
        <v>713</v>
      </c>
      <c r="L3367" t="e">
        <f t="shared" si="61"/>
        <v>#N/A</v>
      </c>
    </row>
    <row r="3368" spans="1:12">
      <c r="A3368">
        <v>6130</v>
      </c>
      <c r="B3368" t="s">
        <v>408</v>
      </c>
      <c r="C3368">
        <v>1</v>
      </c>
      <c r="D3368">
        <v>12</v>
      </c>
      <c r="E3368">
        <v>18</v>
      </c>
      <c r="F3368">
        <v>0</v>
      </c>
      <c r="G3368">
        <v>0</v>
      </c>
      <c r="H3368">
        <v>270</v>
      </c>
      <c r="I3368">
        <v>6</v>
      </c>
      <c r="J3368" t="s">
        <v>491</v>
      </c>
      <c r="L3368" t="e">
        <f t="shared" si="61"/>
        <v>#N/A</v>
      </c>
    </row>
    <row r="3369" spans="1:12">
      <c r="A3369">
        <v>1814</v>
      </c>
      <c r="B3369" t="s">
        <v>408</v>
      </c>
      <c r="C3369">
        <v>2</v>
      </c>
      <c r="D3369">
        <v>5</v>
      </c>
      <c r="E3369">
        <v>2</v>
      </c>
      <c r="F3369">
        <v>0</v>
      </c>
      <c r="G3369">
        <v>0</v>
      </c>
      <c r="H3369">
        <v>452</v>
      </c>
      <c r="I3369">
        <v>1</v>
      </c>
      <c r="J3369" t="s">
        <v>982</v>
      </c>
      <c r="L3369" t="e">
        <f t="shared" si="61"/>
        <v>#N/A</v>
      </c>
    </row>
    <row r="3370" spans="1:12">
      <c r="A3370">
        <v>5515</v>
      </c>
      <c r="B3370" t="s">
        <v>408</v>
      </c>
      <c r="C3370">
        <v>2</v>
      </c>
      <c r="D3370">
        <v>9</v>
      </c>
      <c r="E3370">
        <v>2</v>
      </c>
      <c r="F3370">
        <v>0</v>
      </c>
      <c r="G3370">
        <v>0</v>
      </c>
      <c r="H3370">
        <v>357</v>
      </c>
      <c r="I3370">
        <v>2</v>
      </c>
      <c r="J3370" t="s">
        <v>1007</v>
      </c>
      <c r="L3370" t="e">
        <f t="shared" si="61"/>
        <v>#N/A</v>
      </c>
    </row>
    <row r="3371" spans="1:12">
      <c r="A3371">
        <v>105</v>
      </c>
      <c r="B3371" t="s">
        <v>408</v>
      </c>
      <c r="C3371">
        <v>2</v>
      </c>
      <c r="D3371">
        <v>12</v>
      </c>
      <c r="E3371">
        <v>2</v>
      </c>
      <c r="F3371">
        <v>0</v>
      </c>
      <c r="G3371">
        <v>0</v>
      </c>
      <c r="H3371">
        <v>443</v>
      </c>
      <c r="I3371">
        <v>2</v>
      </c>
      <c r="J3371" t="s">
        <v>831</v>
      </c>
      <c r="L3371" t="e">
        <f t="shared" si="61"/>
        <v>#N/A</v>
      </c>
    </row>
    <row r="3372" spans="1:12">
      <c r="A3372">
        <v>560</v>
      </c>
      <c r="B3372" t="s">
        <v>408</v>
      </c>
      <c r="C3372">
        <v>1</v>
      </c>
      <c r="D3372">
        <v>5</v>
      </c>
      <c r="E3372">
        <v>7</v>
      </c>
      <c r="F3372">
        <v>0</v>
      </c>
      <c r="G3372">
        <v>0</v>
      </c>
      <c r="H3372">
        <v>544</v>
      </c>
      <c r="I3372">
        <v>4</v>
      </c>
      <c r="J3372" t="s">
        <v>868</v>
      </c>
      <c r="L3372" t="e">
        <f t="shared" si="61"/>
        <v>#N/A</v>
      </c>
    </row>
    <row r="3373" spans="1:12">
      <c r="A3373">
        <v>2810</v>
      </c>
      <c r="B3373" t="s">
        <v>408</v>
      </c>
      <c r="C3373">
        <v>2</v>
      </c>
      <c r="D3373">
        <v>77</v>
      </c>
      <c r="E3373">
        <v>32</v>
      </c>
      <c r="F3373">
        <v>0</v>
      </c>
      <c r="G3373">
        <v>0</v>
      </c>
      <c r="H3373">
        <v>520</v>
      </c>
      <c r="I3373">
        <v>6</v>
      </c>
      <c r="J3373" t="s">
        <v>414</v>
      </c>
      <c r="L3373">
        <f t="shared" si="61"/>
        <v>43</v>
      </c>
    </row>
    <row r="3374" spans="1:12">
      <c r="A3374">
        <v>511</v>
      </c>
      <c r="B3374" t="s">
        <v>408</v>
      </c>
      <c r="C3374">
        <v>1</v>
      </c>
      <c r="D3374">
        <v>14</v>
      </c>
      <c r="E3374">
        <v>1</v>
      </c>
      <c r="F3374">
        <v>0</v>
      </c>
      <c r="G3374">
        <v>0</v>
      </c>
      <c r="H3374">
        <v>425</v>
      </c>
      <c r="I3374">
        <v>3</v>
      </c>
      <c r="J3374" t="s">
        <v>769</v>
      </c>
      <c r="L3374" t="e">
        <f t="shared" si="61"/>
        <v>#N/A</v>
      </c>
    </row>
    <row r="3375" spans="1:12">
      <c r="A3375">
        <v>1224</v>
      </c>
      <c r="B3375" t="s">
        <v>408</v>
      </c>
      <c r="C3375">
        <v>1</v>
      </c>
      <c r="D3375">
        <v>21</v>
      </c>
      <c r="E3375">
        <v>1</v>
      </c>
      <c r="F3375">
        <v>0</v>
      </c>
      <c r="G3375">
        <v>0</v>
      </c>
      <c r="H3375">
        <v>313</v>
      </c>
      <c r="I3375">
        <v>1</v>
      </c>
      <c r="J3375" t="s">
        <v>407</v>
      </c>
      <c r="L3375">
        <f t="shared" si="61"/>
        <v>33</v>
      </c>
    </row>
    <row r="3376" spans="1:12">
      <c r="A3376">
        <v>1367</v>
      </c>
      <c r="B3376" t="s">
        <v>408</v>
      </c>
      <c r="C3376">
        <v>1</v>
      </c>
      <c r="D3376">
        <v>2</v>
      </c>
      <c r="E3376">
        <v>8</v>
      </c>
      <c r="F3376">
        <v>0</v>
      </c>
      <c r="G3376">
        <v>0</v>
      </c>
      <c r="H3376">
        <v>502</v>
      </c>
      <c r="I3376">
        <v>6</v>
      </c>
      <c r="J3376" t="s">
        <v>682</v>
      </c>
      <c r="L3376" t="e">
        <f t="shared" si="61"/>
        <v>#N/A</v>
      </c>
    </row>
    <row r="3377" spans="1:12">
      <c r="A3377">
        <v>3780</v>
      </c>
      <c r="B3377" t="s">
        <v>408</v>
      </c>
      <c r="C3377">
        <v>1</v>
      </c>
      <c r="D3377">
        <v>26</v>
      </c>
      <c r="E3377">
        <v>1</v>
      </c>
      <c r="F3377">
        <v>0</v>
      </c>
      <c r="G3377">
        <v>0</v>
      </c>
      <c r="H3377">
        <v>101</v>
      </c>
      <c r="I3377">
        <v>1</v>
      </c>
      <c r="J3377" t="s">
        <v>911</v>
      </c>
      <c r="L3377" t="e">
        <f t="shared" si="61"/>
        <v>#N/A</v>
      </c>
    </row>
    <row r="3378" spans="1:12">
      <c r="A3378">
        <v>626</v>
      </c>
      <c r="B3378" t="s">
        <v>408</v>
      </c>
      <c r="C3378">
        <v>1</v>
      </c>
      <c r="D3378">
        <v>10</v>
      </c>
      <c r="E3378">
        <v>30</v>
      </c>
      <c r="F3378">
        <v>0</v>
      </c>
      <c r="G3378">
        <v>0</v>
      </c>
      <c r="H3378">
        <v>601</v>
      </c>
      <c r="I3378">
        <v>7</v>
      </c>
      <c r="J3378" t="s">
        <v>665</v>
      </c>
      <c r="L3378" t="e">
        <f t="shared" si="61"/>
        <v>#N/A</v>
      </c>
    </row>
    <row r="3379" spans="1:12">
      <c r="A3379">
        <v>5446</v>
      </c>
      <c r="B3379" t="s">
        <v>408</v>
      </c>
      <c r="C3379">
        <v>2</v>
      </c>
      <c r="D3379">
        <v>3</v>
      </c>
      <c r="E3379">
        <v>28</v>
      </c>
      <c r="F3379">
        <v>0</v>
      </c>
      <c r="G3379">
        <v>0</v>
      </c>
      <c r="H3379">
        <v>594</v>
      </c>
      <c r="I3379">
        <v>6</v>
      </c>
      <c r="J3379" t="s">
        <v>555</v>
      </c>
      <c r="L3379">
        <f t="shared" si="61"/>
        <v>51</v>
      </c>
    </row>
    <row r="3380" spans="1:12">
      <c r="A3380">
        <v>2126</v>
      </c>
      <c r="B3380" t="s">
        <v>408</v>
      </c>
      <c r="C3380">
        <v>1</v>
      </c>
      <c r="D3380">
        <v>10</v>
      </c>
      <c r="E3380">
        <v>16</v>
      </c>
      <c r="F3380">
        <v>0</v>
      </c>
      <c r="G3380">
        <v>0</v>
      </c>
      <c r="H3380">
        <v>521</v>
      </c>
      <c r="I3380">
        <v>10</v>
      </c>
      <c r="J3380" t="s">
        <v>910</v>
      </c>
      <c r="L3380">
        <f t="shared" si="61"/>
        <v>36</v>
      </c>
    </row>
    <row r="3381" spans="1:12">
      <c r="A3381">
        <v>4782</v>
      </c>
      <c r="B3381" t="s">
        <v>408</v>
      </c>
      <c r="C3381">
        <v>1</v>
      </c>
      <c r="D3381">
        <v>13</v>
      </c>
      <c r="E3381">
        <v>16</v>
      </c>
      <c r="F3381">
        <v>0</v>
      </c>
      <c r="G3381">
        <v>0</v>
      </c>
      <c r="H3381">
        <v>664</v>
      </c>
      <c r="I3381">
        <v>8</v>
      </c>
      <c r="J3381" t="s">
        <v>949</v>
      </c>
      <c r="L3381" t="e">
        <f t="shared" si="61"/>
        <v>#N/A</v>
      </c>
    </row>
    <row r="3382" spans="1:12">
      <c r="A3382">
        <v>869</v>
      </c>
      <c r="B3382" t="s">
        <v>408</v>
      </c>
      <c r="C3382">
        <v>1</v>
      </c>
      <c r="D3382">
        <v>9</v>
      </c>
      <c r="E3382">
        <v>7</v>
      </c>
      <c r="F3382">
        <v>0</v>
      </c>
      <c r="G3382">
        <v>0</v>
      </c>
      <c r="H3382">
        <v>470</v>
      </c>
      <c r="I3382">
        <v>4</v>
      </c>
      <c r="J3382" t="s">
        <v>898</v>
      </c>
      <c r="L3382" t="e">
        <f t="shared" si="61"/>
        <v>#N/A</v>
      </c>
    </row>
    <row r="3383" spans="1:12">
      <c r="A3383">
        <v>703</v>
      </c>
      <c r="B3383" t="s">
        <v>408</v>
      </c>
      <c r="C3383">
        <v>1</v>
      </c>
      <c r="D3383">
        <v>9</v>
      </c>
      <c r="E3383">
        <v>1</v>
      </c>
      <c r="F3383">
        <v>0</v>
      </c>
      <c r="G3383">
        <v>0</v>
      </c>
      <c r="H3383">
        <v>418</v>
      </c>
      <c r="I3383">
        <v>1</v>
      </c>
      <c r="J3383" t="s">
        <v>659</v>
      </c>
      <c r="L3383" t="e">
        <f t="shared" si="61"/>
        <v>#N/A</v>
      </c>
    </row>
    <row r="3384" spans="1:12">
      <c r="A3384">
        <v>205</v>
      </c>
      <c r="B3384" t="s">
        <v>408</v>
      </c>
      <c r="C3384">
        <v>1</v>
      </c>
      <c r="D3384">
        <v>24</v>
      </c>
      <c r="E3384">
        <v>1</v>
      </c>
      <c r="F3384">
        <v>0</v>
      </c>
      <c r="G3384">
        <v>0</v>
      </c>
      <c r="H3384">
        <v>435</v>
      </c>
      <c r="I3384">
        <v>1</v>
      </c>
      <c r="J3384" t="s">
        <v>850</v>
      </c>
      <c r="L3384" t="e">
        <f t="shared" si="61"/>
        <v>#N/A</v>
      </c>
    </row>
    <row r="3385" spans="1:12">
      <c r="A3385">
        <v>4705</v>
      </c>
      <c r="B3385" t="s">
        <v>408</v>
      </c>
      <c r="C3385">
        <v>1</v>
      </c>
      <c r="D3385">
        <v>10</v>
      </c>
      <c r="E3385">
        <v>38</v>
      </c>
      <c r="F3385">
        <v>0</v>
      </c>
      <c r="G3385">
        <v>0</v>
      </c>
      <c r="H3385">
        <v>669</v>
      </c>
      <c r="I3385">
        <v>10</v>
      </c>
      <c r="J3385" t="s">
        <v>413</v>
      </c>
      <c r="L3385" t="e">
        <f t="shared" si="61"/>
        <v>#N/A</v>
      </c>
    </row>
    <row r="3386" spans="1:12">
      <c r="A3386">
        <v>3116</v>
      </c>
      <c r="B3386" t="s">
        <v>408</v>
      </c>
      <c r="C3386">
        <v>2</v>
      </c>
      <c r="D3386">
        <v>76</v>
      </c>
      <c r="E3386">
        <v>2</v>
      </c>
      <c r="F3386">
        <v>0</v>
      </c>
      <c r="G3386">
        <v>0</v>
      </c>
      <c r="H3386">
        <v>302</v>
      </c>
      <c r="I3386">
        <v>3</v>
      </c>
      <c r="J3386" t="s">
        <v>423</v>
      </c>
      <c r="L3386">
        <f t="shared" si="61"/>
        <v>32</v>
      </c>
    </row>
    <row r="3387" spans="1:12">
      <c r="A3387">
        <v>3282</v>
      </c>
      <c r="B3387" t="s">
        <v>408</v>
      </c>
      <c r="C3387">
        <v>1</v>
      </c>
      <c r="D3387">
        <v>9</v>
      </c>
      <c r="E3387">
        <v>7</v>
      </c>
      <c r="F3387">
        <v>0</v>
      </c>
      <c r="G3387">
        <v>0</v>
      </c>
      <c r="H3387">
        <v>160</v>
      </c>
      <c r="I3387">
        <v>4</v>
      </c>
      <c r="J3387" t="s">
        <v>892</v>
      </c>
      <c r="L3387" t="e">
        <f t="shared" si="61"/>
        <v>#N/A</v>
      </c>
    </row>
    <row r="3388" spans="1:12">
      <c r="A3388">
        <v>5280</v>
      </c>
      <c r="B3388" t="s">
        <v>408</v>
      </c>
      <c r="C3388">
        <v>1</v>
      </c>
      <c r="D3388">
        <v>142</v>
      </c>
      <c r="E3388">
        <v>1</v>
      </c>
      <c r="F3388">
        <v>0</v>
      </c>
      <c r="G3388">
        <v>0</v>
      </c>
      <c r="H3388">
        <v>302</v>
      </c>
      <c r="I3388">
        <v>2</v>
      </c>
      <c r="J3388" t="s">
        <v>423</v>
      </c>
      <c r="L3388">
        <f t="shared" si="61"/>
        <v>32</v>
      </c>
    </row>
    <row r="3389" spans="1:12">
      <c r="A3389">
        <v>6205</v>
      </c>
      <c r="B3389" t="s">
        <v>408</v>
      </c>
      <c r="C3389">
        <v>2</v>
      </c>
      <c r="D3389">
        <v>9</v>
      </c>
      <c r="E3389">
        <v>2</v>
      </c>
      <c r="F3389">
        <v>0</v>
      </c>
      <c r="G3389">
        <v>0</v>
      </c>
      <c r="H3389">
        <v>244</v>
      </c>
      <c r="I3389">
        <v>2</v>
      </c>
      <c r="J3389" t="s">
        <v>847</v>
      </c>
      <c r="L3389" t="e">
        <f t="shared" si="61"/>
        <v>#N/A</v>
      </c>
    </row>
    <row r="3390" spans="1:12">
      <c r="A3390">
        <v>4041</v>
      </c>
      <c r="B3390" t="s">
        <v>408</v>
      </c>
      <c r="C3390">
        <v>1</v>
      </c>
      <c r="D3390">
        <v>3</v>
      </c>
      <c r="E3390">
        <v>6</v>
      </c>
      <c r="F3390">
        <v>0</v>
      </c>
      <c r="G3390">
        <v>0</v>
      </c>
      <c r="H3390">
        <v>382</v>
      </c>
      <c r="I3390">
        <v>4</v>
      </c>
      <c r="J3390" t="s">
        <v>845</v>
      </c>
      <c r="L3390">
        <f t="shared" si="61"/>
        <v>12</v>
      </c>
    </row>
    <row r="3391" spans="1:12">
      <c r="A3391">
        <v>4539</v>
      </c>
      <c r="B3391" t="s">
        <v>408</v>
      </c>
      <c r="C3391">
        <v>4</v>
      </c>
      <c r="D3391">
        <v>4</v>
      </c>
      <c r="E3391">
        <v>4</v>
      </c>
      <c r="F3391">
        <v>0</v>
      </c>
      <c r="G3391">
        <v>0</v>
      </c>
      <c r="H3391">
        <v>133</v>
      </c>
      <c r="I3391">
        <v>2</v>
      </c>
      <c r="J3391" t="s">
        <v>877</v>
      </c>
      <c r="L3391">
        <f t="shared" si="61"/>
        <v>12</v>
      </c>
    </row>
    <row r="3392" spans="1:12">
      <c r="A3392">
        <v>2790</v>
      </c>
      <c r="B3392" t="s">
        <v>408</v>
      </c>
      <c r="C3392">
        <v>2</v>
      </c>
      <c r="D3392">
        <v>10</v>
      </c>
      <c r="E3392">
        <v>19</v>
      </c>
      <c r="F3392">
        <v>0</v>
      </c>
      <c r="G3392">
        <v>0</v>
      </c>
      <c r="H3392">
        <v>571</v>
      </c>
      <c r="I3392">
        <v>5</v>
      </c>
      <c r="J3392" t="s">
        <v>784</v>
      </c>
      <c r="L3392">
        <f t="shared" si="61"/>
        <v>51</v>
      </c>
    </row>
    <row r="3393" spans="1:12">
      <c r="A3393">
        <v>460</v>
      </c>
      <c r="B3393" t="s">
        <v>408</v>
      </c>
      <c r="C3393">
        <v>1</v>
      </c>
      <c r="D3393">
        <v>10</v>
      </c>
      <c r="E3393">
        <v>1</v>
      </c>
      <c r="F3393">
        <v>0</v>
      </c>
      <c r="G3393">
        <v>0</v>
      </c>
      <c r="H3393">
        <v>440</v>
      </c>
      <c r="I3393">
        <v>2</v>
      </c>
      <c r="J3393" t="s">
        <v>812</v>
      </c>
      <c r="L3393">
        <f t="shared" si="61"/>
        <v>22</v>
      </c>
    </row>
    <row r="3394" spans="1:12">
      <c r="A3394">
        <v>2618</v>
      </c>
      <c r="B3394" t="s">
        <v>408</v>
      </c>
      <c r="C3394">
        <v>2</v>
      </c>
      <c r="D3394">
        <v>4</v>
      </c>
      <c r="E3394">
        <v>2</v>
      </c>
      <c r="F3394">
        <v>0</v>
      </c>
      <c r="G3394">
        <v>0</v>
      </c>
      <c r="H3394">
        <v>359</v>
      </c>
      <c r="I3394">
        <v>2</v>
      </c>
      <c r="J3394" t="s">
        <v>762</v>
      </c>
      <c r="L3394" t="e">
        <f t="shared" si="61"/>
        <v>#N/A</v>
      </c>
    </row>
    <row r="3395" spans="1:12">
      <c r="A3395">
        <v>2624</v>
      </c>
      <c r="B3395" t="s">
        <v>408</v>
      </c>
      <c r="C3395">
        <v>1</v>
      </c>
      <c r="D3395">
        <v>9</v>
      </c>
      <c r="E3395">
        <v>1</v>
      </c>
      <c r="F3395">
        <v>0</v>
      </c>
      <c r="G3395">
        <v>0</v>
      </c>
      <c r="H3395">
        <v>359</v>
      </c>
      <c r="I3395">
        <v>1</v>
      </c>
      <c r="J3395" t="s">
        <v>762</v>
      </c>
      <c r="L3395" t="e">
        <f t="shared" si="61"/>
        <v>#N/A</v>
      </c>
    </row>
    <row r="3396" spans="1:12">
      <c r="A3396">
        <v>3288</v>
      </c>
      <c r="B3396" t="s">
        <v>408</v>
      </c>
      <c r="C3396">
        <v>1</v>
      </c>
      <c r="D3396">
        <v>3</v>
      </c>
      <c r="E3396">
        <v>15</v>
      </c>
      <c r="F3396">
        <v>0</v>
      </c>
      <c r="G3396">
        <v>0</v>
      </c>
      <c r="H3396">
        <v>367</v>
      </c>
      <c r="I3396">
        <v>6</v>
      </c>
      <c r="J3396" t="s">
        <v>531</v>
      </c>
      <c r="L3396" t="e">
        <f t="shared" ref="L3396:L3459" si="62">VLOOKUP($J3396,$AA$3:$AB$127,2,FALSE)</f>
        <v>#N/A</v>
      </c>
    </row>
    <row r="3397" spans="1:12">
      <c r="A3397">
        <v>1124</v>
      </c>
      <c r="B3397" t="s">
        <v>408</v>
      </c>
      <c r="C3397">
        <v>1</v>
      </c>
      <c r="D3397">
        <v>19</v>
      </c>
      <c r="E3397">
        <v>22</v>
      </c>
      <c r="F3397">
        <v>0</v>
      </c>
      <c r="G3397">
        <v>0</v>
      </c>
      <c r="H3397">
        <v>318</v>
      </c>
      <c r="I3397">
        <v>6</v>
      </c>
      <c r="J3397" t="s">
        <v>856</v>
      </c>
      <c r="L3397" t="e">
        <f t="shared" si="62"/>
        <v>#N/A</v>
      </c>
    </row>
    <row r="3398" spans="1:12">
      <c r="A3398">
        <v>1344</v>
      </c>
      <c r="B3398" t="s">
        <v>408</v>
      </c>
      <c r="C3398">
        <v>2</v>
      </c>
      <c r="D3398">
        <v>8</v>
      </c>
      <c r="E3398">
        <v>22</v>
      </c>
      <c r="F3398">
        <v>0</v>
      </c>
      <c r="G3398">
        <v>0</v>
      </c>
      <c r="H3398">
        <v>575</v>
      </c>
      <c r="I3398">
        <v>6</v>
      </c>
      <c r="J3398" t="s">
        <v>1013</v>
      </c>
      <c r="L3398">
        <f t="shared" si="62"/>
        <v>36</v>
      </c>
    </row>
    <row r="3399" spans="1:12">
      <c r="A3399">
        <v>5303</v>
      </c>
      <c r="B3399" t="s">
        <v>408</v>
      </c>
      <c r="C3399">
        <v>2</v>
      </c>
      <c r="D3399">
        <v>45</v>
      </c>
      <c r="E3399">
        <v>2</v>
      </c>
      <c r="F3399">
        <v>0</v>
      </c>
      <c r="G3399">
        <v>0</v>
      </c>
      <c r="H3399">
        <v>620</v>
      </c>
      <c r="I3399">
        <v>2</v>
      </c>
      <c r="J3399" t="s">
        <v>827</v>
      </c>
      <c r="L3399">
        <f t="shared" si="62"/>
        <v>56</v>
      </c>
    </row>
    <row r="3400" spans="1:12">
      <c r="A3400">
        <v>5297</v>
      </c>
      <c r="B3400" t="s">
        <v>408</v>
      </c>
      <c r="C3400">
        <v>2</v>
      </c>
      <c r="D3400">
        <v>71</v>
      </c>
      <c r="E3400">
        <v>2</v>
      </c>
      <c r="F3400">
        <v>0</v>
      </c>
      <c r="G3400">
        <v>0</v>
      </c>
      <c r="H3400">
        <v>620</v>
      </c>
      <c r="I3400">
        <v>2</v>
      </c>
      <c r="J3400" t="s">
        <v>827</v>
      </c>
      <c r="L3400">
        <f t="shared" si="62"/>
        <v>56</v>
      </c>
    </row>
    <row r="3401" spans="1:12">
      <c r="A3401">
        <v>483</v>
      </c>
      <c r="B3401" t="s">
        <v>408</v>
      </c>
      <c r="C3401">
        <v>2</v>
      </c>
      <c r="D3401">
        <v>14</v>
      </c>
      <c r="E3401">
        <v>2</v>
      </c>
      <c r="F3401">
        <v>0</v>
      </c>
      <c r="G3401">
        <v>0</v>
      </c>
      <c r="H3401">
        <v>429</v>
      </c>
      <c r="I3401">
        <v>1</v>
      </c>
      <c r="J3401" t="s">
        <v>739</v>
      </c>
      <c r="L3401" t="e">
        <f t="shared" si="62"/>
        <v>#N/A</v>
      </c>
    </row>
    <row r="3402" spans="1:12">
      <c r="A3402">
        <v>2641</v>
      </c>
      <c r="B3402" t="s">
        <v>408</v>
      </c>
      <c r="C3402">
        <v>1</v>
      </c>
      <c r="D3402">
        <v>13</v>
      </c>
      <c r="E3402">
        <v>1</v>
      </c>
      <c r="F3402">
        <v>0</v>
      </c>
      <c r="G3402">
        <v>0</v>
      </c>
      <c r="H3402">
        <v>308</v>
      </c>
      <c r="I3402">
        <v>1</v>
      </c>
      <c r="J3402" t="s">
        <v>790</v>
      </c>
      <c r="L3402" t="e">
        <f t="shared" si="62"/>
        <v>#N/A</v>
      </c>
    </row>
    <row r="3403" spans="1:12">
      <c r="A3403">
        <v>2647</v>
      </c>
      <c r="B3403" t="s">
        <v>408</v>
      </c>
      <c r="C3403">
        <v>2</v>
      </c>
      <c r="D3403">
        <v>25</v>
      </c>
      <c r="E3403">
        <v>2</v>
      </c>
      <c r="F3403">
        <v>0</v>
      </c>
      <c r="G3403">
        <v>0</v>
      </c>
      <c r="H3403">
        <v>308</v>
      </c>
      <c r="I3403">
        <v>1</v>
      </c>
      <c r="J3403" t="s">
        <v>790</v>
      </c>
      <c r="L3403" t="e">
        <f t="shared" si="62"/>
        <v>#N/A</v>
      </c>
    </row>
    <row r="3404" spans="1:12">
      <c r="A3404">
        <v>5844</v>
      </c>
      <c r="B3404" t="s">
        <v>408</v>
      </c>
      <c r="C3404">
        <v>2</v>
      </c>
      <c r="D3404">
        <v>8</v>
      </c>
      <c r="E3404">
        <v>2</v>
      </c>
      <c r="F3404">
        <v>0</v>
      </c>
      <c r="G3404">
        <v>0</v>
      </c>
      <c r="H3404">
        <v>283</v>
      </c>
      <c r="I3404">
        <v>2</v>
      </c>
      <c r="J3404" t="s">
        <v>766</v>
      </c>
      <c r="L3404" t="e">
        <f t="shared" si="62"/>
        <v>#N/A</v>
      </c>
    </row>
    <row r="3405" spans="1:12">
      <c r="A3405">
        <v>4639</v>
      </c>
      <c r="B3405" t="s">
        <v>408</v>
      </c>
      <c r="C3405">
        <v>2</v>
      </c>
      <c r="D3405">
        <v>26</v>
      </c>
      <c r="E3405">
        <v>20</v>
      </c>
      <c r="F3405">
        <v>0</v>
      </c>
      <c r="G3405">
        <v>0</v>
      </c>
      <c r="H3405">
        <v>671</v>
      </c>
      <c r="I3405">
        <v>9</v>
      </c>
      <c r="J3405" t="s">
        <v>661</v>
      </c>
      <c r="L3405" t="e">
        <f t="shared" si="62"/>
        <v>#N/A</v>
      </c>
    </row>
    <row r="3406" spans="1:12">
      <c r="A3406">
        <v>4633</v>
      </c>
      <c r="B3406" t="s">
        <v>408</v>
      </c>
      <c r="C3406">
        <v>1</v>
      </c>
      <c r="D3406">
        <v>9</v>
      </c>
      <c r="E3406">
        <v>9</v>
      </c>
      <c r="F3406">
        <v>0</v>
      </c>
      <c r="G3406">
        <v>0</v>
      </c>
      <c r="H3406">
        <v>694</v>
      </c>
      <c r="I3406">
        <v>6</v>
      </c>
      <c r="J3406" t="s">
        <v>1041</v>
      </c>
      <c r="L3406" t="e">
        <f t="shared" si="62"/>
        <v>#N/A</v>
      </c>
    </row>
    <row r="3407" spans="1:12">
      <c r="A3407">
        <v>4682</v>
      </c>
      <c r="B3407" t="s">
        <v>408</v>
      </c>
      <c r="C3407">
        <v>1</v>
      </c>
      <c r="D3407">
        <v>41</v>
      </c>
      <c r="E3407">
        <v>29</v>
      </c>
      <c r="F3407">
        <v>0</v>
      </c>
      <c r="G3407">
        <v>0</v>
      </c>
      <c r="H3407">
        <v>671</v>
      </c>
      <c r="I3407">
        <v>9</v>
      </c>
      <c r="J3407" t="s">
        <v>661</v>
      </c>
      <c r="L3407" t="e">
        <f t="shared" si="62"/>
        <v>#N/A</v>
      </c>
    </row>
    <row r="3408" spans="1:12">
      <c r="A3408">
        <v>846</v>
      </c>
      <c r="B3408" t="s">
        <v>408</v>
      </c>
      <c r="C3408">
        <v>1</v>
      </c>
      <c r="D3408">
        <v>1</v>
      </c>
      <c r="E3408">
        <v>1</v>
      </c>
      <c r="F3408">
        <v>0</v>
      </c>
      <c r="G3408">
        <v>0</v>
      </c>
      <c r="H3408">
        <v>449</v>
      </c>
      <c r="I3408">
        <v>1</v>
      </c>
      <c r="J3408" t="s">
        <v>1006</v>
      </c>
      <c r="L3408" t="e">
        <f t="shared" si="62"/>
        <v>#N/A</v>
      </c>
    </row>
    <row r="3409" spans="1:12">
      <c r="A3409">
        <v>2475</v>
      </c>
      <c r="B3409" t="s">
        <v>408</v>
      </c>
      <c r="C3409">
        <v>2</v>
      </c>
      <c r="D3409">
        <v>3</v>
      </c>
      <c r="E3409">
        <v>2</v>
      </c>
      <c r="F3409">
        <v>0</v>
      </c>
      <c r="G3409">
        <v>0</v>
      </c>
      <c r="H3409">
        <v>360</v>
      </c>
      <c r="I3409">
        <v>1</v>
      </c>
      <c r="J3409" t="s">
        <v>903</v>
      </c>
      <c r="L3409" t="e">
        <f t="shared" si="62"/>
        <v>#N/A</v>
      </c>
    </row>
    <row r="3410" spans="1:12">
      <c r="A3410">
        <v>3139</v>
      </c>
      <c r="B3410" t="s">
        <v>408</v>
      </c>
      <c r="C3410">
        <v>2</v>
      </c>
      <c r="D3410">
        <v>68</v>
      </c>
      <c r="E3410">
        <v>2</v>
      </c>
      <c r="F3410">
        <v>0</v>
      </c>
      <c r="G3410">
        <v>0</v>
      </c>
      <c r="H3410">
        <v>302</v>
      </c>
      <c r="I3410">
        <v>2</v>
      </c>
      <c r="J3410" t="s">
        <v>423</v>
      </c>
      <c r="L3410">
        <f t="shared" si="62"/>
        <v>32</v>
      </c>
    </row>
    <row r="3411" spans="1:12">
      <c r="A3411">
        <v>4805</v>
      </c>
      <c r="B3411" t="s">
        <v>408</v>
      </c>
      <c r="C3411">
        <v>1</v>
      </c>
      <c r="D3411">
        <v>10</v>
      </c>
      <c r="E3411">
        <v>16</v>
      </c>
      <c r="F3411">
        <v>0</v>
      </c>
      <c r="G3411">
        <v>0</v>
      </c>
      <c r="H3411">
        <v>674</v>
      </c>
      <c r="I3411">
        <v>7</v>
      </c>
      <c r="J3411" t="s">
        <v>905</v>
      </c>
      <c r="L3411" t="e">
        <f t="shared" si="62"/>
        <v>#N/A</v>
      </c>
    </row>
    <row r="3412" spans="1:12">
      <c r="A3412">
        <v>1510</v>
      </c>
      <c r="B3412" t="s">
        <v>408</v>
      </c>
      <c r="C3412">
        <v>2</v>
      </c>
      <c r="D3412">
        <v>6</v>
      </c>
      <c r="E3412">
        <v>2</v>
      </c>
      <c r="F3412">
        <v>0</v>
      </c>
      <c r="G3412">
        <v>0</v>
      </c>
      <c r="H3412">
        <v>427</v>
      </c>
      <c r="I3412">
        <v>1</v>
      </c>
      <c r="J3412" t="s">
        <v>897</v>
      </c>
      <c r="L3412" t="e">
        <f t="shared" si="62"/>
        <v>#N/A</v>
      </c>
    </row>
    <row r="3413" spans="1:12">
      <c r="A3413">
        <v>4141</v>
      </c>
      <c r="B3413" t="s">
        <v>408</v>
      </c>
      <c r="C3413">
        <v>1</v>
      </c>
      <c r="D3413">
        <v>19</v>
      </c>
      <c r="E3413">
        <v>1</v>
      </c>
      <c r="F3413">
        <v>0</v>
      </c>
      <c r="G3413">
        <v>0</v>
      </c>
      <c r="H3413">
        <v>118</v>
      </c>
      <c r="I3413">
        <v>1</v>
      </c>
      <c r="J3413" t="s">
        <v>612</v>
      </c>
      <c r="L3413">
        <f t="shared" si="62"/>
        <v>11</v>
      </c>
    </row>
    <row r="3414" spans="1:12">
      <c r="A3414">
        <v>3188</v>
      </c>
      <c r="B3414" t="s">
        <v>408</v>
      </c>
      <c r="C3414">
        <v>2</v>
      </c>
      <c r="D3414">
        <v>9</v>
      </c>
      <c r="E3414">
        <v>2</v>
      </c>
      <c r="F3414">
        <v>0</v>
      </c>
      <c r="G3414">
        <v>0</v>
      </c>
      <c r="H3414">
        <v>369</v>
      </c>
      <c r="I3414">
        <v>1</v>
      </c>
      <c r="J3414" t="s">
        <v>417</v>
      </c>
      <c r="L3414">
        <f t="shared" si="62"/>
        <v>55</v>
      </c>
    </row>
    <row r="3415" spans="1:12">
      <c r="A3415">
        <v>5346</v>
      </c>
      <c r="B3415" t="s">
        <v>408</v>
      </c>
      <c r="C3415">
        <v>2</v>
      </c>
      <c r="D3415">
        <v>10</v>
      </c>
      <c r="E3415">
        <v>2</v>
      </c>
      <c r="F3415">
        <v>0</v>
      </c>
      <c r="G3415">
        <v>0</v>
      </c>
      <c r="H3415">
        <v>626</v>
      </c>
      <c r="I3415">
        <v>2</v>
      </c>
      <c r="J3415" t="s">
        <v>816</v>
      </c>
      <c r="L3415" t="e">
        <f t="shared" si="62"/>
        <v>#N/A</v>
      </c>
    </row>
    <row r="3416" spans="1:12">
      <c r="A3416">
        <v>5352</v>
      </c>
      <c r="B3416" t="s">
        <v>408</v>
      </c>
      <c r="C3416">
        <v>2</v>
      </c>
      <c r="D3416">
        <v>6</v>
      </c>
      <c r="E3416">
        <v>2</v>
      </c>
      <c r="F3416">
        <v>0</v>
      </c>
      <c r="G3416">
        <v>0</v>
      </c>
      <c r="H3416">
        <v>628</v>
      </c>
      <c r="I3416">
        <v>2</v>
      </c>
      <c r="J3416" t="s">
        <v>946</v>
      </c>
      <c r="L3416" t="e">
        <f t="shared" si="62"/>
        <v>#N/A</v>
      </c>
    </row>
    <row r="3417" spans="1:12">
      <c r="A3417">
        <v>1977</v>
      </c>
      <c r="B3417" t="s">
        <v>408</v>
      </c>
      <c r="C3417">
        <v>1</v>
      </c>
      <c r="D3417">
        <v>4</v>
      </c>
      <c r="E3417">
        <v>1</v>
      </c>
      <c r="F3417">
        <v>0</v>
      </c>
      <c r="G3417">
        <v>0</v>
      </c>
      <c r="H3417">
        <v>589</v>
      </c>
      <c r="I3417">
        <v>2</v>
      </c>
      <c r="J3417" t="s">
        <v>996</v>
      </c>
      <c r="L3417" t="e">
        <f t="shared" si="62"/>
        <v>#N/A</v>
      </c>
    </row>
    <row r="3418" spans="1:12">
      <c r="A3418">
        <v>1416</v>
      </c>
      <c r="B3418" t="s">
        <v>390</v>
      </c>
      <c r="C3418">
        <v>1</v>
      </c>
      <c r="D3418">
        <v>1</v>
      </c>
      <c r="E3418">
        <v>1</v>
      </c>
      <c r="F3418">
        <v>0</v>
      </c>
      <c r="G3418">
        <v>0</v>
      </c>
      <c r="H3418">
        <v>508</v>
      </c>
      <c r="I3418">
        <v>2</v>
      </c>
      <c r="J3418" t="s">
        <v>673</v>
      </c>
      <c r="L3418" t="e">
        <f t="shared" si="62"/>
        <v>#N/A</v>
      </c>
    </row>
    <row r="3419" spans="1:12">
      <c r="A3419">
        <v>3408</v>
      </c>
      <c r="B3419" t="s">
        <v>408</v>
      </c>
      <c r="C3419">
        <v>1</v>
      </c>
      <c r="D3419">
        <v>4</v>
      </c>
      <c r="E3419">
        <v>14</v>
      </c>
      <c r="F3419">
        <v>0</v>
      </c>
      <c r="G3419">
        <v>0</v>
      </c>
      <c r="H3419">
        <v>316</v>
      </c>
      <c r="I3419">
        <v>5</v>
      </c>
      <c r="J3419" t="s">
        <v>467</v>
      </c>
      <c r="L3419">
        <f t="shared" si="62"/>
        <v>51</v>
      </c>
    </row>
    <row r="3420" spans="1:12">
      <c r="A3420">
        <v>1244</v>
      </c>
      <c r="B3420" t="s">
        <v>408</v>
      </c>
      <c r="C3420">
        <v>1</v>
      </c>
      <c r="D3420">
        <v>4</v>
      </c>
      <c r="E3420">
        <v>9</v>
      </c>
      <c r="F3420">
        <v>0</v>
      </c>
      <c r="G3420">
        <v>0</v>
      </c>
      <c r="H3420">
        <v>501</v>
      </c>
      <c r="I3420">
        <v>5</v>
      </c>
      <c r="J3420" t="s">
        <v>918</v>
      </c>
      <c r="L3420">
        <f t="shared" si="62"/>
        <v>35</v>
      </c>
    </row>
    <row r="3421" spans="1:12">
      <c r="A3421">
        <v>3331</v>
      </c>
      <c r="B3421" t="s">
        <v>408</v>
      </c>
      <c r="C3421">
        <v>1</v>
      </c>
      <c r="D3421">
        <v>18</v>
      </c>
      <c r="E3421">
        <v>10</v>
      </c>
      <c r="F3421">
        <v>0</v>
      </c>
      <c r="G3421">
        <v>0</v>
      </c>
      <c r="H3421">
        <v>577</v>
      </c>
      <c r="I3421">
        <v>6</v>
      </c>
      <c r="J3421" t="s">
        <v>546</v>
      </c>
      <c r="L3421" t="e">
        <f t="shared" si="62"/>
        <v>#N/A</v>
      </c>
    </row>
    <row r="3422" spans="1:12">
      <c r="A3422">
        <v>752</v>
      </c>
      <c r="B3422" t="s">
        <v>408</v>
      </c>
      <c r="C3422">
        <v>2</v>
      </c>
      <c r="D3422">
        <v>15</v>
      </c>
      <c r="E3422">
        <v>2</v>
      </c>
      <c r="F3422">
        <v>0</v>
      </c>
      <c r="G3422">
        <v>0</v>
      </c>
      <c r="H3422">
        <v>418</v>
      </c>
      <c r="I3422">
        <v>1</v>
      </c>
      <c r="J3422" t="s">
        <v>659</v>
      </c>
      <c r="L3422" t="e">
        <f t="shared" si="62"/>
        <v>#N/A</v>
      </c>
    </row>
    <row r="3423" spans="1:12">
      <c r="A3423">
        <v>4072</v>
      </c>
      <c r="B3423" t="s">
        <v>408</v>
      </c>
      <c r="C3423">
        <v>2</v>
      </c>
      <c r="D3423">
        <v>26</v>
      </c>
      <c r="E3423">
        <v>2</v>
      </c>
      <c r="F3423">
        <v>0</v>
      </c>
      <c r="G3423">
        <v>0</v>
      </c>
      <c r="H3423">
        <v>127</v>
      </c>
      <c r="I3423">
        <v>2</v>
      </c>
      <c r="J3423" t="s">
        <v>752</v>
      </c>
      <c r="L3423">
        <f t="shared" si="62"/>
        <v>11</v>
      </c>
    </row>
    <row r="3424" spans="1:12">
      <c r="A3424">
        <v>4490</v>
      </c>
      <c r="B3424" t="s">
        <v>408</v>
      </c>
      <c r="C3424">
        <v>1</v>
      </c>
      <c r="D3424">
        <v>14</v>
      </c>
      <c r="E3424">
        <v>1</v>
      </c>
      <c r="F3424">
        <v>0</v>
      </c>
      <c r="G3424">
        <v>0</v>
      </c>
      <c r="H3424">
        <v>127</v>
      </c>
      <c r="I3424">
        <v>1</v>
      </c>
      <c r="J3424" t="s">
        <v>752</v>
      </c>
      <c r="L3424">
        <f t="shared" si="62"/>
        <v>11</v>
      </c>
    </row>
    <row r="3425" spans="1:12">
      <c r="A3425">
        <v>4662</v>
      </c>
      <c r="B3425" t="s">
        <v>408</v>
      </c>
      <c r="C3425">
        <v>1</v>
      </c>
      <c r="D3425">
        <v>19</v>
      </c>
      <c r="E3425">
        <v>18</v>
      </c>
      <c r="F3425">
        <v>0</v>
      </c>
      <c r="G3425">
        <v>0</v>
      </c>
      <c r="H3425">
        <v>671</v>
      </c>
      <c r="I3425">
        <v>8</v>
      </c>
      <c r="J3425" t="s">
        <v>661</v>
      </c>
      <c r="L3425" t="e">
        <f t="shared" si="62"/>
        <v>#N/A</v>
      </c>
    </row>
    <row r="3426" spans="1:12">
      <c r="A3426">
        <v>2741</v>
      </c>
      <c r="B3426" t="s">
        <v>408</v>
      </c>
      <c r="C3426">
        <v>1</v>
      </c>
      <c r="D3426">
        <v>14</v>
      </c>
      <c r="E3426">
        <v>32</v>
      </c>
      <c r="F3426">
        <v>0</v>
      </c>
      <c r="G3426">
        <v>0</v>
      </c>
      <c r="H3426">
        <v>327</v>
      </c>
      <c r="I3426">
        <v>9</v>
      </c>
      <c r="J3426" t="s">
        <v>688</v>
      </c>
      <c r="L3426">
        <f t="shared" si="62"/>
        <v>53</v>
      </c>
    </row>
    <row r="3427" spans="1:12">
      <c r="A3427">
        <v>4831</v>
      </c>
      <c r="B3427" t="s">
        <v>408</v>
      </c>
      <c r="C3427">
        <v>1</v>
      </c>
      <c r="D3427">
        <v>4</v>
      </c>
      <c r="E3427">
        <v>1</v>
      </c>
      <c r="F3427">
        <v>0</v>
      </c>
      <c r="G3427">
        <v>0</v>
      </c>
      <c r="H3427">
        <v>663</v>
      </c>
      <c r="I3427">
        <v>1</v>
      </c>
      <c r="J3427" t="s">
        <v>782</v>
      </c>
      <c r="L3427" t="e">
        <f t="shared" si="62"/>
        <v>#N/A</v>
      </c>
    </row>
    <row r="3428" spans="1:12">
      <c r="A3428">
        <v>1908</v>
      </c>
      <c r="B3428" t="s">
        <v>408</v>
      </c>
      <c r="C3428">
        <v>1</v>
      </c>
      <c r="D3428">
        <v>8</v>
      </c>
      <c r="E3428">
        <v>1</v>
      </c>
      <c r="F3428">
        <v>0</v>
      </c>
      <c r="G3428">
        <v>0</v>
      </c>
      <c r="H3428">
        <v>395</v>
      </c>
      <c r="I3428">
        <v>2</v>
      </c>
      <c r="J3428" t="s">
        <v>920</v>
      </c>
      <c r="L3428" t="e">
        <f t="shared" si="62"/>
        <v>#N/A</v>
      </c>
    </row>
    <row r="3429" spans="1:12">
      <c r="A3429">
        <v>2498</v>
      </c>
      <c r="B3429" t="s">
        <v>408</v>
      </c>
      <c r="C3429">
        <v>1</v>
      </c>
      <c r="D3429">
        <v>11</v>
      </c>
      <c r="E3429">
        <v>1</v>
      </c>
      <c r="F3429">
        <v>0</v>
      </c>
      <c r="G3429">
        <v>0</v>
      </c>
      <c r="H3429">
        <v>358</v>
      </c>
      <c r="I3429">
        <v>3</v>
      </c>
      <c r="J3429" t="s">
        <v>716</v>
      </c>
      <c r="L3429" t="e">
        <f t="shared" si="62"/>
        <v>#N/A</v>
      </c>
    </row>
    <row r="3430" spans="1:12">
      <c r="A3430">
        <v>3998</v>
      </c>
      <c r="B3430" t="s">
        <v>408</v>
      </c>
      <c r="C3430">
        <v>2</v>
      </c>
      <c r="D3430">
        <v>4</v>
      </c>
      <c r="E3430">
        <v>2</v>
      </c>
      <c r="F3430">
        <v>0</v>
      </c>
      <c r="G3430">
        <v>0</v>
      </c>
      <c r="H3430">
        <v>260</v>
      </c>
      <c r="I3430">
        <v>2</v>
      </c>
      <c r="J3430" t="s">
        <v>1027</v>
      </c>
      <c r="L3430" t="e">
        <f t="shared" si="62"/>
        <v>#N/A</v>
      </c>
    </row>
    <row r="3431" spans="1:12">
      <c r="A3431">
        <v>5913</v>
      </c>
      <c r="B3431" t="s">
        <v>408</v>
      </c>
      <c r="C3431">
        <v>1</v>
      </c>
      <c r="D3431">
        <v>3</v>
      </c>
      <c r="E3431">
        <v>1</v>
      </c>
      <c r="F3431">
        <v>0</v>
      </c>
      <c r="G3431">
        <v>0</v>
      </c>
      <c r="H3431">
        <v>111</v>
      </c>
      <c r="I3431">
        <v>1</v>
      </c>
      <c r="J3431" t="s">
        <v>511</v>
      </c>
      <c r="L3431">
        <f t="shared" si="62"/>
        <v>11</v>
      </c>
    </row>
    <row r="3432" spans="1:12">
      <c r="A3432">
        <v>5323</v>
      </c>
      <c r="B3432" t="s">
        <v>408</v>
      </c>
      <c r="C3432">
        <v>2</v>
      </c>
      <c r="D3432">
        <v>58</v>
      </c>
      <c r="E3432">
        <v>2</v>
      </c>
      <c r="F3432">
        <v>0</v>
      </c>
      <c r="G3432">
        <v>0</v>
      </c>
      <c r="H3432">
        <v>620</v>
      </c>
      <c r="I3432">
        <v>2</v>
      </c>
      <c r="J3432" t="s">
        <v>827</v>
      </c>
      <c r="L3432">
        <f t="shared" si="62"/>
        <v>56</v>
      </c>
    </row>
    <row r="3433" spans="1:12">
      <c r="A3433">
        <v>2667</v>
      </c>
      <c r="B3433" t="s">
        <v>408</v>
      </c>
      <c r="C3433">
        <v>1</v>
      </c>
      <c r="D3433">
        <v>8</v>
      </c>
      <c r="E3433">
        <v>1</v>
      </c>
      <c r="F3433">
        <v>0</v>
      </c>
      <c r="G3433">
        <v>0</v>
      </c>
      <c r="H3433">
        <v>308</v>
      </c>
      <c r="I3433">
        <v>1</v>
      </c>
      <c r="J3433" t="s">
        <v>790</v>
      </c>
      <c r="L3433" t="e">
        <f t="shared" si="62"/>
        <v>#N/A</v>
      </c>
    </row>
    <row r="3434" spans="1:12">
      <c r="A3434">
        <v>5495</v>
      </c>
      <c r="B3434" t="s">
        <v>408</v>
      </c>
      <c r="C3434">
        <v>2</v>
      </c>
      <c r="D3434">
        <v>2</v>
      </c>
      <c r="E3434">
        <v>2</v>
      </c>
      <c r="F3434">
        <v>0</v>
      </c>
      <c r="G3434">
        <v>0</v>
      </c>
      <c r="H3434">
        <v>389</v>
      </c>
      <c r="I3434">
        <v>2</v>
      </c>
      <c r="J3434" t="s">
        <v>971</v>
      </c>
      <c r="L3434" t="e">
        <f t="shared" si="62"/>
        <v>#N/A</v>
      </c>
    </row>
    <row r="3435" spans="1:12">
      <c r="A3435">
        <v>85</v>
      </c>
      <c r="B3435" t="s">
        <v>408</v>
      </c>
      <c r="C3435">
        <v>1</v>
      </c>
      <c r="D3435">
        <v>30</v>
      </c>
      <c r="E3435">
        <v>1</v>
      </c>
      <c r="F3435">
        <v>0</v>
      </c>
      <c r="G3435">
        <v>0</v>
      </c>
      <c r="H3435">
        <v>440</v>
      </c>
      <c r="I3435">
        <v>2</v>
      </c>
      <c r="J3435" t="s">
        <v>812</v>
      </c>
      <c r="L3435">
        <f t="shared" si="62"/>
        <v>22</v>
      </c>
    </row>
    <row r="3436" spans="1:12">
      <c r="A3436">
        <v>1834</v>
      </c>
      <c r="B3436" t="s">
        <v>408</v>
      </c>
      <c r="C3436">
        <v>2</v>
      </c>
      <c r="D3436">
        <v>16</v>
      </c>
      <c r="E3436">
        <v>2</v>
      </c>
      <c r="F3436">
        <v>0</v>
      </c>
      <c r="G3436">
        <v>0</v>
      </c>
      <c r="H3436">
        <v>362</v>
      </c>
      <c r="I3436">
        <v>1</v>
      </c>
      <c r="J3436" t="s">
        <v>672</v>
      </c>
      <c r="L3436">
        <f t="shared" si="62"/>
        <v>53</v>
      </c>
    </row>
    <row r="3437" spans="1:12">
      <c r="A3437">
        <v>3923</v>
      </c>
      <c r="B3437" t="s">
        <v>408</v>
      </c>
      <c r="C3437">
        <v>1</v>
      </c>
      <c r="D3437">
        <v>13</v>
      </c>
      <c r="E3437">
        <v>1</v>
      </c>
      <c r="F3437">
        <v>0</v>
      </c>
      <c r="G3437">
        <v>0</v>
      </c>
      <c r="H3437">
        <v>102</v>
      </c>
      <c r="I3437">
        <v>1</v>
      </c>
      <c r="J3437" t="s">
        <v>810</v>
      </c>
      <c r="L3437" t="e">
        <f t="shared" si="62"/>
        <v>#N/A</v>
      </c>
    </row>
    <row r="3438" spans="1:12">
      <c r="A3438">
        <v>3849</v>
      </c>
      <c r="B3438" t="s">
        <v>408</v>
      </c>
      <c r="C3438">
        <v>1</v>
      </c>
      <c r="D3438">
        <v>14</v>
      </c>
      <c r="E3438">
        <v>1</v>
      </c>
      <c r="F3438">
        <v>0</v>
      </c>
      <c r="G3438">
        <v>0</v>
      </c>
      <c r="H3438">
        <v>109</v>
      </c>
      <c r="I3438">
        <v>1</v>
      </c>
      <c r="J3438" t="s">
        <v>807</v>
      </c>
      <c r="L3438">
        <f t="shared" si="62"/>
        <v>45</v>
      </c>
    </row>
    <row r="3439" spans="1:12">
      <c r="A3439">
        <v>3480</v>
      </c>
      <c r="B3439" t="s">
        <v>408</v>
      </c>
      <c r="C3439">
        <v>1</v>
      </c>
      <c r="D3439">
        <v>11</v>
      </c>
      <c r="E3439">
        <v>26</v>
      </c>
      <c r="F3439">
        <v>0</v>
      </c>
      <c r="G3439">
        <v>0</v>
      </c>
      <c r="H3439">
        <v>518</v>
      </c>
      <c r="I3439">
        <v>8</v>
      </c>
      <c r="J3439" t="s">
        <v>684</v>
      </c>
      <c r="L3439" t="e">
        <f t="shared" si="62"/>
        <v>#N/A</v>
      </c>
    </row>
    <row r="3440" spans="1:12">
      <c r="A3440">
        <v>3431</v>
      </c>
      <c r="B3440" t="s">
        <v>408</v>
      </c>
      <c r="C3440">
        <v>2</v>
      </c>
      <c r="D3440">
        <v>23</v>
      </c>
      <c r="E3440">
        <v>4</v>
      </c>
      <c r="F3440">
        <v>0</v>
      </c>
      <c r="G3440">
        <v>0</v>
      </c>
      <c r="H3440">
        <v>535</v>
      </c>
      <c r="I3440">
        <v>1</v>
      </c>
      <c r="J3440" t="s">
        <v>514</v>
      </c>
      <c r="L3440">
        <f t="shared" si="62"/>
        <v>45</v>
      </c>
    </row>
    <row r="3441" spans="1:12">
      <c r="A3441">
        <v>554</v>
      </c>
      <c r="B3441" t="s">
        <v>408</v>
      </c>
      <c r="C3441">
        <v>1</v>
      </c>
      <c r="D3441">
        <v>24</v>
      </c>
      <c r="E3441">
        <v>8</v>
      </c>
      <c r="F3441">
        <v>0</v>
      </c>
      <c r="G3441">
        <v>0</v>
      </c>
      <c r="H3441">
        <v>529</v>
      </c>
      <c r="I3441">
        <v>5</v>
      </c>
      <c r="J3441" t="s">
        <v>519</v>
      </c>
      <c r="L3441" t="e">
        <f t="shared" si="62"/>
        <v>#N/A</v>
      </c>
    </row>
    <row r="3442" spans="1:12">
      <c r="A3442">
        <v>1267</v>
      </c>
      <c r="B3442" t="s">
        <v>408</v>
      </c>
      <c r="C3442">
        <v>2</v>
      </c>
      <c r="D3442">
        <v>25</v>
      </c>
      <c r="E3442">
        <v>8</v>
      </c>
      <c r="F3442">
        <v>0</v>
      </c>
      <c r="G3442">
        <v>0</v>
      </c>
      <c r="H3442">
        <v>533</v>
      </c>
      <c r="I3442">
        <v>2</v>
      </c>
      <c r="J3442" t="s">
        <v>637</v>
      </c>
      <c r="L3442">
        <f t="shared" si="62"/>
        <v>35</v>
      </c>
    </row>
    <row r="3443" spans="1:12">
      <c r="A3443">
        <v>4021</v>
      </c>
      <c r="B3443" t="s">
        <v>408</v>
      </c>
      <c r="C3443">
        <v>1</v>
      </c>
      <c r="D3443">
        <v>25</v>
      </c>
      <c r="E3443">
        <v>6</v>
      </c>
      <c r="F3443">
        <v>0</v>
      </c>
      <c r="G3443">
        <v>0</v>
      </c>
      <c r="H3443">
        <v>271</v>
      </c>
      <c r="I3443">
        <v>4</v>
      </c>
      <c r="J3443" t="s">
        <v>843</v>
      </c>
      <c r="L3443" t="e">
        <f t="shared" si="62"/>
        <v>#N/A</v>
      </c>
    </row>
    <row r="3444" spans="1:12">
      <c r="A3444">
        <v>4513</v>
      </c>
      <c r="B3444" t="s">
        <v>408</v>
      </c>
      <c r="C3444">
        <v>2</v>
      </c>
      <c r="D3444">
        <v>15</v>
      </c>
      <c r="E3444">
        <v>2</v>
      </c>
      <c r="F3444">
        <v>0</v>
      </c>
      <c r="G3444">
        <v>0</v>
      </c>
      <c r="H3444">
        <v>112</v>
      </c>
      <c r="I3444">
        <v>1</v>
      </c>
      <c r="J3444" t="s">
        <v>817</v>
      </c>
      <c r="L3444" t="e">
        <f t="shared" si="62"/>
        <v>#N/A</v>
      </c>
    </row>
    <row r="3445" spans="1:12">
      <c r="A3445">
        <v>677</v>
      </c>
      <c r="B3445" t="s">
        <v>408</v>
      </c>
      <c r="C3445">
        <v>1</v>
      </c>
      <c r="D3445">
        <v>13</v>
      </c>
      <c r="E3445">
        <v>1</v>
      </c>
      <c r="F3445">
        <v>0</v>
      </c>
      <c r="G3445">
        <v>0</v>
      </c>
      <c r="H3445">
        <v>402</v>
      </c>
      <c r="I3445">
        <v>1</v>
      </c>
      <c r="J3445" t="s">
        <v>541</v>
      </c>
      <c r="L3445">
        <f t="shared" si="62"/>
        <v>21</v>
      </c>
    </row>
    <row r="3446" spans="1:12">
      <c r="A3446">
        <v>775</v>
      </c>
      <c r="B3446" t="s">
        <v>408</v>
      </c>
      <c r="C3446">
        <v>2</v>
      </c>
      <c r="D3446">
        <v>26</v>
      </c>
      <c r="E3446">
        <v>2</v>
      </c>
      <c r="F3446">
        <v>0</v>
      </c>
      <c r="G3446">
        <v>0</v>
      </c>
      <c r="H3446">
        <v>418</v>
      </c>
      <c r="I3446">
        <v>1</v>
      </c>
      <c r="J3446" t="s">
        <v>659</v>
      </c>
      <c r="L3446" t="e">
        <f t="shared" si="62"/>
        <v>#N/A</v>
      </c>
    </row>
    <row r="3447" spans="1:12">
      <c r="A3447">
        <v>726</v>
      </c>
      <c r="B3447" t="s">
        <v>408</v>
      </c>
      <c r="C3447">
        <v>3</v>
      </c>
      <c r="D3447">
        <v>17</v>
      </c>
      <c r="E3447">
        <v>12</v>
      </c>
      <c r="F3447">
        <v>0</v>
      </c>
      <c r="G3447">
        <v>0</v>
      </c>
      <c r="H3447">
        <v>442</v>
      </c>
      <c r="I3447">
        <v>2</v>
      </c>
      <c r="J3447" t="s">
        <v>579</v>
      </c>
      <c r="L3447">
        <f t="shared" si="62"/>
        <v>21</v>
      </c>
    </row>
    <row r="3448" spans="1:12">
      <c r="A3448">
        <v>136</v>
      </c>
      <c r="B3448" t="s">
        <v>408</v>
      </c>
      <c r="C3448">
        <v>1</v>
      </c>
      <c r="D3448">
        <v>5</v>
      </c>
      <c r="E3448">
        <v>2</v>
      </c>
      <c r="F3448">
        <v>0</v>
      </c>
      <c r="G3448">
        <v>0</v>
      </c>
      <c r="H3448">
        <v>407</v>
      </c>
      <c r="I3448">
        <v>1</v>
      </c>
      <c r="J3448" t="s">
        <v>891</v>
      </c>
      <c r="L3448" t="e">
        <f t="shared" si="62"/>
        <v>#N/A</v>
      </c>
    </row>
    <row r="3449" spans="1:12">
      <c r="A3449">
        <v>1857</v>
      </c>
      <c r="B3449" t="s">
        <v>408</v>
      </c>
      <c r="C3449">
        <v>2</v>
      </c>
      <c r="D3449">
        <v>40</v>
      </c>
      <c r="E3449">
        <v>2</v>
      </c>
      <c r="F3449">
        <v>0</v>
      </c>
      <c r="G3449">
        <v>0</v>
      </c>
      <c r="H3449">
        <v>340</v>
      </c>
      <c r="I3449">
        <v>1</v>
      </c>
      <c r="J3449" t="s">
        <v>451</v>
      </c>
      <c r="L3449">
        <f t="shared" si="62"/>
        <v>31</v>
      </c>
    </row>
    <row r="3450" spans="1:12">
      <c r="A3450">
        <v>2767</v>
      </c>
      <c r="B3450" t="s">
        <v>408</v>
      </c>
      <c r="C3450">
        <v>1</v>
      </c>
      <c r="D3450">
        <v>27</v>
      </c>
      <c r="E3450">
        <v>1</v>
      </c>
      <c r="F3450">
        <v>0</v>
      </c>
      <c r="G3450">
        <v>0</v>
      </c>
      <c r="H3450">
        <v>326</v>
      </c>
      <c r="I3450">
        <v>2</v>
      </c>
      <c r="J3450" t="s">
        <v>415</v>
      </c>
      <c r="L3450" t="e">
        <f t="shared" si="62"/>
        <v>#N/A</v>
      </c>
    </row>
    <row r="3451" spans="1:12">
      <c r="A3451">
        <v>6013</v>
      </c>
      <c r="B3451" t="s">
        <v>408</v>
      </c>
      <c r="C3451">
        <v>2</v>
      </c>
      <c r="D3451">
        <v>7</v>
      </c>
      <c r="E3451">
        <v>4</v>
      </c>
      <c r="F3451">
        <v>0</v>
      </c>
      <c r="G3451">
        <v>0</v>
      </c>
      <c r="H3451">
        <v>255</v>
      </c>
      <c r="I3451">
        <v>2</v>
      </c>
      <c r="J3451" t="s">
        <v>438</v>
      </c>
      <c r="L3451" t="e">
        <f t="shared" si="62"/>
        <v>#N/A</v>
      </c>
    </row>
    <row r="3452" spans="1:12">
      <c r="A3452">
        <v>4562</v>
      </c>
      <c r="B3452" t="s">
        <v>408</v>
      </c>
      <c r="C3452">
        <v>6</v>
      </c>
      <c r="D3452">
        <v>35</v>
      </c>
      <c r="E3452">
        <v>6</v>
      </c>
      <c r="F3452">
        <v>0</v>
      </c>
      <c r="G3452">
        <v>0</v>
      </c>
      <c r="H3452">
        <v>133</v>
      </c>
      <c r="I3452">
        <v>2</v>
      </c>
      <c r="J3452" t="s">
        <v>877</v>
      </c>
      <c r="L3452">
        <f t="shared" si="62"/>
        <v>12</v>
      </c>
    </row>
    <row r="3453" spans="1:12">
      <c r="A3453">
        <v>3972</v>
      </c>
      <c r="B3453" t="s">
        <v>408</v>
      </c>
      <c r="C3453">
        <v>1</v>
      </c>
      <c r="D3453">
        <v>3</v>
      </c>
      <c r="E3453">
        <v>1</v>
      </c>
      <c r="F3453">
        <v>0</v>
      </c>
      <c r="G3453">
        <v>0</v>
      </c>
      <c r="H3453">
        <v>113</v>
      </c>
      <c r="I3453">
        <v>1</v>
      </c>
      <c r="J3453" t="s">
        <v>925</v>
      </c>
      <c r="L3453" t="e">
        <f t="shared" si="62"/>
        <v>#N/A</v>
      </c>
    </row>
    <row r="3454" spans="1:12">
      <c r="A3454">
        <v>5423</v>
      </c>
      <c r="B3454" t="s">
        <v>408</v>
      </c>
      <c r="C3454">
        <v>2</v>
      </c>
      <c r="D3454">
        <v>19</v>
      </c>
      <c r="E3454">
        <v>2</v>
      </c>
      <c r="F3454">
        <v>0</v>
      </c>
      <c r="G3454">
        <v>0</v>
      </c>
      <c r="H3454">
        <v>317</v>
      </c>
      <c r="I3454">
        <v>2</v>
      </c>
      <c r="J3454" t="s">
        <v>804</v>
      </c>
      <c r="L3454" t="e">
        <f t="shared" si="62"/>
        <v>#N/A</v>
      </c>
    </row>
    <row r="3455" spans="1:12">
      <c r="A3455">
        <v>2718</v>
      </c>
      <c r="B3455" t="s">
        <v>408</v>
      </c>
      <c r="C3455">
        <v>1</v>
      </c>
      <c r="D3455">
        <v>3</v>
      </c>
      <c r="E3455">
        <v>1</v>
      </c>
      <c r="F3455">
        <v>0</v>
      </c>
      <c r="G3455">
        <v>0</v>
      </c>
      <c r="H3455">
        <v>369</v>
      </c>
      <c r="I3455">
        <v>2</v>
      </c>
      <c r="J3455" t="s">
        <v>417</v>
      </c>
      <c r="L3455">
        <f t="shared" si="62"/>
        <v>55</v>
      </c>
    </row>
    <row r="3456" spans="1:12">
      <c r="A3456">
        <v>6136</v>
      </c>
      <c r="B3456" t="s">
        <v>408</v>
      </c>
      <c r="C3456">
        <v>1</v>
      </c>
      <c r="D3456">
        <v>10</v>
      </c>
      <c r="E3456">
        <v>15</v>
      </c>
      <c r="F3456">
        <v>0</v>
      </c>
      <c r="G3456">
        <v>0</v>
      </c>
      <c r="H3456">
        <v>236</v>
      </c>
      <c r="I3456">
        <v>7</v>
      </c>
      <c r="J3456" t="s">
        <v>883</v>
      </c>
      <c r="L3456" t="e">
        <f t="shared" si="62"/>
        <v>#N/A</v>
      </c>
    </row>
    <row r="3457" spans="1:12">
      <c r="A3457">
        <v>62</v>
      </c>
      <c r="B3457" t="s">
        <v>408</v>
      </c>
      <c r="C3457">
        <v>2</v>
      </c>
      <c r="D3457">
        <v>46</v>
      </c>
      <c r="E3457">
        <v>2</v>
      </c>
      <c r="F3457">
        <v>0</v>
      </c>
      <c r="G3457">
        <v>0</v>
      </c>
      <c r="H3457">
        <v>429</v>
      </c>
      <c r="I3457">
        <v>1</v>
      </c>
      <c r="J3457" t="s">
        <v>739</v>
      </c>
      <c r="L3457" t="e">
        <f t="shared" si="62"/>
        <v>#N/A</v>
      </c>
    </row>
    <row r="3458" spans="1:12">
      <c r="A3458">
        <v>13</v>
      </c>
      <c r="B3458" t="s">
        <v>408</v>
      </c>
      <c r="C3458">
        <v>2</v>
      </c>
      <c r="D3458">
        <v>35</v>
      </c>
      <c r="E3458">
        <v>2</v>
      </c>
      <c r="F3458">
        <v>0</v>
      </c>
      <c r="G3458">
        <v>0</v>
      </c>
      <c r="H3458">
        <v>446</v>
      </c>
      <c r="I3458">
        <v>1</v>
      </c>
      <c r="J3458" t="s">
        <v>470</v>
      </c>
      <c r="L3458">
        <f t="shared" si="62"/>
        <v>22</v>
      </c>
    </row>
    <row r="3459" spans="1:12">
      <c r="A3459">
        <v>1218</v>
      </c>
      <c r="B3459" t="s">
        <v>408</v>
      </c>
      <c r="C3459">
        <v>1</v>
      </c>
      <c r="D3459">
        <v>9</v>
      </c>
      <c r="E3459">
        <v>20</v>
      </c>
      <c r="F3459">
        <v>0</v>
      </c>
      <c r="G3459">
        <v>0</v>
      </c>
      <c r="H3459">
        <v>318</v>
      </c>
      <c r="I3459">
        <v>2</v>
      </c>
      <c r="J3459" t="s">
        <v>856</v>
      </c>
      <c r="L3459" t="e">
        <f t="shared" si="62"/>
        <v>#N/A</v>
      </c>
    </row>
    <row r="3460" spans="1:12">
      <c r="A3460">
        <v>603</v>
      </c>
      <c r="B3460" t="s">
        <v>408</v>
      </c>
      <c r="C3460">
        <v>1</v>
      </c>
      <c r="D3460">
        <v>4</v>
      </c>
      <c r="E3460">
        <v>28</v>
      </c>
      <c r="F3460">
        <v>0</v>
      </c>
      <c r="G3460">
        <v>0</v>
      </c>
      <c r="H3460">
        <v>549</v>
      </c>
      <c r="I3460">
        <v>8</v>
      </c>
      <c r="J3460" t="s">
        <v>639</v>
      </c>
      <c r="L3460">
        <f t="shared" ref="L3460:L3523" si="63">VLOOKUP($J3460,$AA$3:$AB$127,2,FALSE)</f>
        <v>34</v>
      </c>
    </row>
    <row r="3461" spans="1:12">
      <c r="A3461">
        <v>1316</v>
      </c>
      <c r="B3461" t="s">
        <v>408</v>
      </c>
      <c r="C3461">
        <v>1</v>
      </c>
      <c r="D3461">
        <v>19</v>
      </c>
      <c r="E3461">
        <v>6</v>
      </c>
      <c r="F3461">
        <v>0</v>
      </c>
      <c r="G3461">
        <v>0</v>
      </c>
      <c r="H3461">
        <v>512</v>
      </c>
      <c r="I3461">
        <v>4</v>
      </c>
      <c r="J3461" t="s">
        <v>476</v>
      </c>
      <c r="L3461" t="e">
        <f t="shared" si="63"/>
        <v>#N/A</v>
      </c>
    </row>
    <row r="3462" spans="1:12">
      <c r="A3462">
        <v>3382</v>
      </c>
      <c r="B3462" t="s">
        <v>408</v>
      </c>
      <c r="C3462">
        <v>2</v>
      </c>
      <c r="D3462">
        <v>40</v>
      </c>
      <c r="E3462">
        <v>2</v>
      </c>
      <c r="F3462">
        <v>0</v>
      </c>
      <c r="G3462">
        <v>0</v>
      </c>
      <c r="H3462">
        <v>316</v>
      </c>
      <c r="I3462">
        <v>2</v>
      </c>
      <c r="J3462" t="s">
        <v>467</v>
      </c>
      <c r="L3462">
        <f t="shared" si="63"/>
        <v>51</v>
      </c>
    </row>
    <row r="3463" spans="1:12">
      <c r="A3463">
        <v>3259</v>
      </c>
      <c r="B3463" t="s">
        <v>408</v>
      </c>
      <c r="C3463">
        <v>2</v>
      </c>
      <c r="D3463">
        <v>37</v>
      </c>
      <c r="E3463">
        <v>2</v>
      </c>
      <c r="F3463">
        <v>0</v>
      </c>
      <c r="G3463">
        <v>0</v>
      </c>
      <c r="H3463">
        <v>316</v>
      </c>
      <c r="I3463">
        <v>2</v>
      </c>
      <c r="J3463" t="s">
        <v>467</v>
      </c>
      <c r="L3463">
        <f t="shared" si="63"/>
        <v>51</v>
      </c>
    </row>
    <row r="3464" spans="1:12">
      <c r="A3464">
        <v>3308</v>
      </c>
      <c r="B3464" t="s">
        <v>408</v>
      </c>
      <c r="C3464">
        <v>1</v>
      </c>
      <c r="D3464">
        <v>33</v>
      </c>
      <c r="E3464">
        <v>16</v>
      </c>
      <c r="F3464">
        <v>0</v>
      </c>
      <c r="G3464">
        <v>0</v>
      </c>
      <c r="H3464">
        <v>518</v>
      </c>
      <c r="I3464">
        <v>7</v>
      </c>
      <c r="J3464" t="s">
        <v>684</v>
      </c>
      <c r="L3464" t="e">
        <f t="shared" si="63"/>
        <v>#N/A</v>
      </c>
    </row>
    <row r="3465" spans="1:12">
      <c r="A3465">
        <v>5117</v>
      </c>
      <c r="B3465" t="s">
        <v>412</v>
      </c>
      <c r="C3465">
        <v>2</v>
      </c>
      <c r="D3465">
        <v>16</v>
      </c>
      <c r="E3465">
        <v>2</v>
      </c>
      <c r="F3465">
        <v>0</v>
      </c>
      <c r="G3465">
        <v>0</v>
      </c>
      <c r="H3465">
        <v>166</v>
      </c>
      <c r="I3465">
        <v>2</v>
      </c>
      <c r="J3465" t="s">
        <v>789</v>
      </c>
      <c r="L3465" t="e">
        <f t="shared" si="63"/>
        <v>#N/A</v>
      </c>
    </row>
    <row r="3466" spans="1:12">
      <c r="A3466">
        <v>2959</v>
      </c>
      <c r="B3466" t="s">
        <v>408</v>
      </c>
      <c r="C3466">
        <v>1</v>
      </c>
      <c r="D3466">
        <v>12</v>
      </c>
      <c r="E3466">
        <v>10</v>
      </c>
      <c r="F3466">
        <v>0</v>
      </c>
      <c r="G3466">
        <v>0</v>
      </c>
      <c r="H3466">
        <v>509</v>
      </c>
      <c r="I3466">
        <v>4</v>
      </c>
      <c r="J3466" t="s">
        <v>776</v>
      </c>
      <c r="L3466">
        <f t="shared" si="63"/>
        <v>42</v>
      </c>
    </row>
    <row r="3467" spans="1:12">
      <c r="A3467">
        <v>2947</v>
      </c>
      <c r="B3467" t="s">
        <v>408</v>
      </c>
      <c r="C3467">
        <v>1</v>
      </c>
      <c r="D3467">
        <v>33</v>
      </c>
      <c r="E3467">
        <v>6</v>
      </c>
      <c r="F3467">
        <v>0</v>
      </c>
      <c r="G3467">
        <v>0</v>
      </c>
      <c r="H3467">
        <v>520</v>
      </c>
      <c r="I3467">
        <v>4</v>
      </c>
      <c r="J3467" t="s">
        <v>414</v>
      </c>
      <c r="L3467">
        <f t="shared" si="63"/>
        <v>43</v>
      </c>
    </row>
    <row r="3468" spans="1:12">
      <c r="A3468">
        <v>3445</v>
      </c>
      <c r="B3468" t="s">
        <v>408</v>
      </c>
      <c r="C3468" t="s">
        <v>408</v>
      </c>
      <c r="D3468">
        <v>3</v>
      </c>
      <c r="E3468">
        <v>0</v>
      </c>
      <c r="F3468">
        <v>0</v>
      </c>
      <c r="G3468">
        <v>0</v>
      </c>
      <c r="H3468">
        <v>608</v>
      </c>
      <c r="I3468" t="s">
        <v>408</v>
      </c>
      <c r="J3468" t="s">
        <v>1040</v>
      </c>
      <c r="L3468" t="e">
        <f t="shared" si="63"/>
        <v>#N/A</v>
      </c>
    </row>
    <row r="3469" spans="1:12">
      <c r="A3469">
        <v>3694</v>
      </c>
      <c r="B3469" t="s">
        <v>408</v>
      </c>
      <c r="C3469">
        <v>1</v>
      </c>
      <c r="D3469">
        <v>6</v>
      </c>
      <c r="E3469">
        <v>0</v>
      </c>
      <c r="F3469">
        <v>1</v>
      </c>
      <c r="G3469">
        <v>0</v>
      </c>
      <c r="H3469">
        <v>550</v>
      </c>
      <c r="I3469">
        <v>1</v>
      </c>
      <c r="J3469" t="s">
        <v>655</v>
      </c>
      <c r="L3469" t="e">
        <f t="shared" si="63"/>
        <v>#N/A</v>
      </c>
    </row>
    <row r="3470" spans="1:12">
      <c r="A3470">
        <v>1287</v>
      </c>
      <c r="B3470" t="s">
        <v>408</v>
      </c>
      <c r="C3470">
        <v>2</v>
      </c>
      <c r="D3470">
        <v>17</v>
      </c>
      <c r="E3470">
        <v>8</v>
      </c>
      <c r="F3470">
        <v>0</v>
      </c>
      <c r="G3470">
        <v>0</v>
      </c>
      <c r="H3470">
        <v>533</v>
      </c>
      <c r="I3470">
        <v>2</v>
      </c>
      <c r="J3470" t="s">
        <v>637</v>
      </c>
      <c r="L3470">
        <f t="shared" si="63"/>
        <v>35</v>
      </c>
    </row>
    <row r="3471" spans="1:12">
      <c r="A3471">
        <v>5864</v>
      </c>
      <c r="B3471" t="s">
        <v>408</v>
      </c>
      <c r="C3471">
        <v>1</v>
      </c>
      <c r="D3471">
        <v>10</v>
      </c>
      <c r="E3471">
        <v>1</v>
      </c>
      <c r="F3471">
        <v>0</v>
      </c>
      <c r="G3471">
        <v>0</v>
      </c>
      <c r="H3471">
        <v>281</v>
      </c>
      <c r="I3471">
        <v>2</v>
      </c>
      <c r="J3471" t="s">
        <v>963</v>
      </c>
      <c r="L3471" t="e">
        <f t="shared" si="63"/>
        <v>#N/A</v>
      </c>
    </row>
    <row r="3472" spans="1:12">
      <c r="A3472">
        <v>4121</v>
      </c>
      <c r="B3472" t="s">
        <v>408</v>
      </c>
      <c r="C3472">
        <v>1</v>
      </c>
      <c r="D3472">
        <v>3</v>
      </c>
      <c r="E3472">
        <v>1</v>
      </c>
      <c r="F3472">
        <v>0</v>
      </c>
      <c r="G3472">
        <v>0</v>
      </c>
      <c r="H3472">
        <v>282</v>
      </c>
      <c r="I3472">
        <v>2</v>
      </c>
      <c r="J3472" t="s">
        <v>997</v>
      </c>
      <c r="L3472" t="e">
        <f t="shared" si="63"/>
        <v>#N/A</v>
      </c>
    </row>
    <row r="3473" spans="1:12">
      <c r="A3473">
        <v>789</v>
      </c>
      <c r="B3473" t="s">
        <v>408</v>
      </c>
      <c r="C3473">
        <v>1</v>
      </c>
      <c r="D3473">
        <v>28</v>
      </c>
      <c r="E3473">
        <v>1</v>
      </c>
      <c r="F3473">
        <v>0</v>
      </c>
      <c r="G3473">
        <v>0</v>
      </c>
      <c r="H3473">
        <v>418</v>
      </c>
      <c r="I3473">
        <v>1</v>
      </c>
      <c r="J3473" t="s">
        <v>659</v>
      </c>
      <c r="L3473" t="e">
        <f t="shared" si="63"/>
        <v>#N/A</v>
      </c>
    </row>
    <row r="3474" spans="1:12">
      <c r="A3474">
        <v>1536</v>
      </c>
      <c r="B3474" t="s">
        <v>408</v>
      </c>
      <c r="C3474">
        <v>1</v>
      </c>
      <c r="D3474">
        <v>6</v>
      </c>
      <c r="E3474">
        <v>1</v>
      </c>
      <c r="F3474">
        <v>0</v>
      </c>
      <c r="G3474">
        <v>0</v>
      </c>
      <c r="H3474">
        <v>403</v>
      </c>
      <c r="I3474">
        <v>2</v>
      </c>
      <c r="J3474" t="s">
        <v>956</v>
      </c>
      <c r="L3474" t="e">
        <f t="shared" si="63"/>
        <v>#N/A</v>
      </c>
    </row>
    <row r="3475" spans="1:12">
      <c r="A3475">
        <v>3208</v>
      </c>
      <c r="B3475" t="s">
        <v>408</v>
      </c>
      <c r="C3475">
        <v>2</v>
      </c>
      <c r="D3475">
        <v>11</v>
      </c>
      <c r="E3475">
        <v>4</v>
      </c>
      <c r="F3475">
        <v>0</v>
      </c>
      <c r="G3475">
        <v>0</v>
      </c>
      <c r="H3475">
        <v>312</v>
      </c>
      <c r="I3475">
        <v>2</v>
      </c>
      <c r="J3475" t="s">
        <v>518</v>
      </c>
      <c r="L3475" t="e">
        <f t="shared" si="63"/>
        <v>#N/A</v>
      </c>
    </row>
    <row r="3476" spans="1:12">
      <c r="A3476">
        <v>2449</v>
      </c>
      <c r="B3476" t="s">
        <v>408</v>
      </c>
      <c r="C3476">
        <v>1</v>
      </c>
      <c r="D3476">
        <v>5</v>
      </c>
      <c r="E3476">
        <v>1</v>
      </c>
      <c r="F3476">
        <v>0</v>
      </c>
      <c r="G3476">
        <v>0</v>
      </c>
      <c r="H3476">
        <v>315</v>
      </c>
      <c r="I3476">
        <v>1</v>
      </c>
      <c r="J3476" t="s">
        <v>876</v>
      </c>
      <c r="L3476" t="e">
        <f t="shared" si="63"/>
        <v>#N/A</v>
      </c>
    </row>
    <row r="3477" spans="1:12">
      <c r="A3477">
        <v>4370</v>
      </c>
      <c r="B3477" t="s">
        <v>408</v>
      </c>
      <c r="C3477">
        <v>1</v>
      </c>
      <c r="D3477">
        <v>3</v>
      </c>
      <c r="E3477">
        <v>12</v>
      </c>
      <c r="F3477">
        <v>2</v>
      </c>
      <c r="G3477">
        <v>0</v>
      </c>
      <c r="H3477">
        <v>115</v>
      </c>
      <c r="I3477">
        <v>6</v>
      </c>
      <c r="J3477" t="s">
        <v>466</v>
      </c>
      <c r="L3477" t="e">
        <f t="shared" si="63"/>
        <v>#N/A</v>
      </c>
    </row>
    <row r="3478" spans="1:12">
      <c r="A3478">
        <v>42</v>
      </c>
      <c r="B3478" t="s">
        <v>408</v>
      </c>
      <c r="C3478">
        <v>1</v>
      </c>
      <c r="D3478">
        <v>1</v>
      </c>
      <c r="E3478">
        <v>1</v>
      </c>
      <c r="F3478">
        <v>0</v>
      </c>
      <c r="G3478">
        <v>0</v>
      </c>
      <c r="H3478">
        <v>456</v>
      </c>
      <c r="I3478">
        <v>2</v>
      </c>
      <c r="J3478" t="s">
        <v>894</v>
      </c>
      <c r="L3478" t="e">
        <f t="shared" si="63"/>
        <v>#N/A</v>
      </c>
    </row>
    <row r="3479" spans="1:12">
      <c r="A3479">
        <v>2698</v>
      </c>
      <c r="B3479" t="s">
        <v>408</v>
      </c>
      <c r="C3479">
        <v>1</v>
      </c>
      <c r="D3479">
        <v>4</v>
      </c>
      <c r="E3479">
        <v>7</v>
      </c>
      <c r="F3479">
        <v>0</v>
      </c>
      <c r="G3479">
        <v>0</v>
      </c>
      <c r="H3479">
        <v>327</v>
      </c>
      <c r="I3479">
        <v>5</v>
      </c>
      <c r="J3479" t="s">
        <v>688</v>
      </c>
      <c r="L3479">
        <f t="shared" si="63"/>
        <v>53</v>
      </c>
    </row>
    <row r="3480" spans="1:12">
      <c r="A3480">
        <v>2710</v>
      </c>
      <c r="B3480" t="s">
        <v>408</v>
      </c>
      <c r="C3480">
        <v>1</v>
      </c>
      <c r="D3480">
        <v>7</v>
      </c>
      <c r="E3480">
        <v>1</v>
      </c>
      <c r="F3480">
        <v>0</v>
      </c>
      <c r="G3480">
        <v>0</v>
      </c>
      <c r="H3480">
        <v>327</v>
      </c>
      <c r="I3480">
        <v>1</v>
      </c>
      <c r="J3480" t="s">
        <v>688</v>
      </c>
      <c r="L3480">
        <f t="shared" si="63"/>
        <v>53</v>
      </c>
    </row>
    <row r="3481" spans="1:12">
      <c r="A3481">
        <v>5366</v>
      </c>
      <c r="B3481" t="s">
        <v>408</v>
      </c>
      <c r="C3481">
        <v>2</v>
      </c>
      <c r="D3481">
        <v>37</v>
      </c>
      <c r="E3481">
        <v>2</v>
      </c>
      <c r="F3481">
        <v>0</v>
      </c>
      <c r="G3481">
        <v>0</v>
      </c>
      <c r="H3481">
        <v>626</v>
      </c>
      <c r="I3481">
        <v>2</v>
      </c>
      <c r="J3481" t="s">
        <v>816</v>
      </c>
      <c r="L3481" t="e">
        <f t="shared" si="63"/>
        <v>#N/A</v>
      </c>
    </row>
    <row r="3482" spans="1:12">
      <c r="A3482">
        <v>540</v>
      </c>
      <c r="B3482" t="s">
        <v>408</v>
      </c>
      <c r="C3482">
        <v>1</v>
      </c>
      <c r="D3482">
        <v>30</v>
      </c>
      <c r="E3482">
        <v>1</v>
      </c>
      <c r="F3482">
        <v>0</v>
      </c>
      <c r="G3482">
        <v>0</v>
      </c>
      <c r="H3482">
        <v>429</v>
      </c>
      <c r="I3482">
        <v>1</v>
      </c>
      <c r="J3482" t="s">
        <v>739</v>
      </c>
      <c r="L3482" t="e">
        <f t="shared" si="63"/>
        <v>#N/A</v>
      </c>
    </row>
    <row r="3483" spans="1:12">
      <c r="A3483">
        <v>291</v>
      </c>
      <c r="B3483" t="s">
        <v>408</v>
      </c>
      <c r="C3483">
        <v>1</v>
      </c>
      <c r="D3483">
        <v>29</v>
      </c>
      <c r="E3483">
        <v>1</v>
      </c>
      <c r="F3483">
        <v>0</v>
      </c>
      <c r="G3483">
        <v>0</v>
      </c>
      <c r="H3483">
        <v>446</v>
      </c>
      <c r="I3483">
        <v>2</v>
      </c>
      <c r="J3483" t="s">
        <v>470</v>
      </c>
      <c r="L3483">
        <f t="shared" si="63"/>
        <v>22</v>
      </c>
    </row>
    <row r="3484" spans="1:12">
      <c r="A3484">
        <v>3729</v>
      </c>
      <c r="B3484" t="s">
        <v>408</v>
      </c>
      <c r="C3484">
        <v>1</v>
      </c>
      <c r="D3484">
        <v>10</v>
      </c>
      <c r="E3484">
        <v>1</v>
      </c>
      <c r="F3484">
        <v>0</v>
      </c>
      <c r="G3484">
        <v>0</v>
      </c>
      <c r="H3484">
        <v>105</v>
      </c>
      <c r="I3484">
        <v>1</v>
      </c>
      <c r="J3484" t="s">
        <v>866</v>
      </c>
      <c r="L3484">
        <f t="shared" si="63"/>
        <v>45</v>
      </c>
    </row>
    <row r="3485" spans="1:12">
      <c r="A3485">
        <v>1430</v>
      </c>
      <c r="B3485" t="s">
        <v>408</v>
      </c>
      <c r="C3485">
        <v>1</v>
      </c>
      <c r="D3485">
        <v>5</v>
      </c>
      <c r="E3485">
        <v>0</v>
      </c>
      <c r="F3485">
        <v>1</v>
      </c>
      <c r="G3485">
        <v>0</v>
      </c>
      <c r="H3485">
        <v>505</v>
      </c>
      <c r="I3485">
        <v>1</v>
      </c>
      <c r="J3485" t="s">
        <v>840</v>
      </c>
      <c r="L3485">
        <f t="shared" si="63"/>
        <v>37</v>
      </c>
    </row>
    <row r="3486" spans="1:12">
      <c r="A3486">
        <v>3053</v>
      </c>
      <c r="B3486" t="s">
        <v>408</v>
      </c>
      <c r="C3486">
        <v>1</v>
      </c>
      <c r="D3486">
        <v>41</v>
      </c>
      <c r="E3486">
        <v>6</v>
      </c>
      <c r="F3486">
        <v>0</v>
      </c>
      <c r="G3486">
        <v>0</v>
      </c>
      <c r="H3486">
        <v>522</v>
      </c>
      <c r="I3486">
        <v>5</v>
      </c>
      <c r="J3486" t="s">
        <v>445</v>
      </c>
      <c r="L3486">
        <f t="shared" si="63"/>
        <v>37</v>
      </c>
    </row>
    <row r="3487" spans="1:12">
      <c r="A3487">
        <v>2057</v>
      </c>
      <c r="B3487" t="s">
        <v>408</v>
      </c>
      <c r="C3487">
        <v>1</v>
      </c>
      <c r="D3487">
        <v>93</v>
      </c>
      <c r="E3487">
        <v>0</v>
      </c>
      <c r="F3487">
        <v>1</v>
      </c>
      <c r="G3487">
        <v>0</v>
      </c>
      <c r="H3487">
        <v>523</v>
      </c>
      <c r="I3487">
        <v>1</v>
      </c>
      <c r="J3487" t="s">
        <v>428</v>
      </c>
      <c r="L3487">
        <f t="shared" si="63"/>
        <v>33</v>
      </c>
    </row>
    <row r="3488" spans="1:12">
      <c r="A3488">
        <v>2106</v>
      </c>
      <c r="B3488" t="s">
        <v>408</v>
      </c>
      <c r="C3488">
        <v>1</v>
      </c>
      <c r="D3488">
        <v>76</v>
      </c>
      <c r="E3488">
        <v>20</v>
      </c>
      <c r="F3488">
        <v>8</v>
      </c>
      <c r="G3488">
        <v>0</v>
      </c>
      <c r="H3488">
        <v>523</v>
      </c>
      <c r="I3488">
        <v>6</v>
      </c>
      <c r="J3488" t="s">
        <v>428</v>
      </c>
      <c r="L3488">
        <f t="shared" si="63"/>
        <v>33</v>
      </c>
    </row>
    <row r="3489" spans="1:12">
      <c r="A3489">
        <v>3600</v>
      </c>
      <c r="B3489" t="s">
        <v>408</v>
      </c>
      <c r="C3489">
        <v>1</v>
      </c>
      <c r="D3489">
        <v>3</v>
      </c>
      <c r="E3489">
        <v>1</v>
      </c>
      <c r="F3489">
        <v>0</v>
      </c>
      <c r="G3489">
        <v>0</v>
      </c>
      <c r="H3489">
        <v>145</v>
      </c>
      <c r="I3489">
        <v>2</v>
      </c>
      <c r="J3489" t="s">
        <v>859</v>
      </c>
      <c r="L3489" t="e">
        <f t="shared" si="63"/>
        <v>#N/A</v>
      </c>
    </row>
    <row r="3490" spans="1:12">
      <c r="A3490">
        <v>6256</v>
      </c>
      <c r="B3490" t="s">
        <v>408</v>
      </c>
      <c r="C3490">
        <v>1</v>
      </c>
      <c r="D3490">
        <v>4</v>
      </c>
      <c r="E3490">
        <v>1</v>
      </c>
      <c r="F3490">
        <v>0</v>
      </c>
      <c r="G3490">
        <v>0</v>
      </c>
      <c r="H3490">
        <v>421</v>
      </c>
      <c r="I3490">
        <v>1</v>
      </c>
      <c r="J3490" t="s">
        <v>411</v>
      </c>
      <c r="L3490" t="e">
        <f t="shared" si="63"/>
        <v>#N/A</v>
      </c>
    </row>
    <row r="3491" spans="1:12">
      <c r="A3491">
        <v>4227</v>
      </c>
      <c r="B3491" t="s">
        <v>408</v>
      </c>
      <c r="C3491">
        <v>2</v>
      </c>
      <c r="D3491">
        <v>11</v>
      </c>
      <c r="E3491">
        <v>2</v>
      </c>
      <c r="F3491">
        <v>0</v>
      </c>
      <c r="G3491">
        <v>0</v>
      </c>
      <c r="H3491">
        <v>107</v>
      </c>
      <c r="I3491">
        <v>1</v>
      </c>
      <c r="J3491" t="s">
        <v>556</v>
      </c>
      <c r="L3491">
        <f t="shared" si="63"/>
        <v>11</v>
      </c>
    </row>
    <row r="3492" spans="1:12">
      <c r="A3492">
        <v>895</v>
      </c>
      <c r="B3492" t="s">
        <v>408</v>
      </c>
      <c r="C3492">
        <v>1</v>
      </c>
      <c r="D3492">
        <v>3</v>
      </c>
      <c r="E3492">
        <v>1</v>
      </c>
      <c r="F3492">
        <v>0</v>
      </c>
      <c r="G3492">
        <v>0</v>
      </c>
      <c r="H3492">
        <v>479</v>
      </c>
      <c r="I3492">
        <v>2</v>
      </c>
      <c r="J3492" t="s">
        <v>981</v>
      </c>
      <c r="L3492" t="e">
        <f t="shared" si="63"/>
        <v>#N/A</v>
      </c>
    </row>
    <row r="3493" spans="1:12">
      <c r="A3493">
        <v>4762</v>
      </c>
      <c r="B3493" t="s">
        <v>408</v>
      </c>
      <c r="C3493">
        <v>1</v>
      </c>
      <c r="D3493">
        <v>2</v>
      </c>
      <c r="E3493">
        <v>31</v>
      </c>
      <c r="F3493">
        <v>0</v>
      </c>
      <c r="G3493">
        <v>0</v>
      </c>
      <c r="H3493">
        <v>658</v>
      </c>
      <c r="I3493">
        <v>10</v>
      </c>
      <c r="J3493" t="s">
        <v>627</v>
      </c>
      <c r="L3493" t="e">
        <f t="shared" si="63"/>
        <v>#N/A</v>
      </c>
    </row>
    <row r="3494" spans="1:12">
      <c r="A3494">
        <v>6385</v>
      </c>
      <c r="B3494" t="s">
        <v>408</v>
      </c>
      <c r="C3494">
        <v>1</v>
      </c>
      <c r="D3494">
        <v>7</v>
      </c>
      <c r="E3494">
        <v>1</v>
      </c>
      <c r="F3494">
        <v>0</v>
      </c>
      <c r="G3494">
        <v>0</v>
      </c>
      <c r="H3494">
        <v>422</v>
      </c>
      <c r="I3494">
        <v>1</v>
      </c>
      <c r="J3494" t="s">
        <v>899</v>
      </c>
      <c r="L3494" t="e">
        <f t="shared" si="63"/>
        <v>#N/A</v>
      </c>
    </row>
    <row r="3495" spans="1:12">
      <c r="A3495">
        <v>5758</v>
      </c>
      <c r="B3495" t="s">
        <v>408</v>
      </c>
      <c r="C3495">
        <v>1</v>
      </c>
      <c r="D3495">
        <v>5</v>
      </c>
      <c r="E3495">
        <v>1</v>
      </c>
      <c r="F3495">
        <v>0</v>
      </c>
      <c r="G3495">
        <v>0</v>
      </c>
      <c r="H3495">
        <v>356</v>
      </c>
      <c r="I3495">
        <v>1</v>
      </c>
      <c r="J3495" t="s">
        <v>717</v>
      </c>
      <c r="L3495" t="e">
        <f t="shared" si="63"/>
        <v>#N/A</v>
      </c>
    </row>
    <row r="3496" spans="1:12">
      <c r="A3496">
        <v>3102</v>
      </c>
      <c r="B3496" t="s">
        <v>408</v>
      </c>
      <c r="C3496">
        <v>2</v>
      </c>
      <c r="D3496">
        <v>15</v>
      </c>
      <c r="E3496">
        <v>16</v>
      </c>
      <c r="F3496">
        <v>0</v>
      </c>
      <c r="G3496">
        <v>0</v>
      </c>
      <c r="H3496">
        <v>335</v>
      </c>
      <c r="I3496">
        <v>5</v>
      </c>
      <c r="J3496" t="s">
        <v>720</v>
      </c>
      <c r="L3496" t="e">
        <f t="shared" si="63"/>
        <v>#N/A</v>
      </c>
    </row>
    <row r="3497" spans="1:12">
      <c r="A3497">
        <v>5260</v>
      </c>
      <c r="B3497" t="s">
        <v>408</v>
      </c>
      <c r="C3497">
        <v>2</v>
      </c>
      <c r="D3497">
        <v>121</v>
      </c>
      <c r="E3497">
        <v>2</v>
      </c>
      <c r="F3497">
        <v>0</v>
      </c>
      <c r="G3497">
        <v>0</v>
      </c>
      <c r="H3497">
        <v>302</v>
      </c>
      <c r="I3497">
        <v>2</v>
      </c>
      <c r="J3497" t="s">
        <v>423</v>
      </c>
      <c r="L3497">
        <f t="shared" si="63"/>
        <v>32</v>
      </c>
    </row>
    <row r="3498" spans="1:12">
      <c r="A3498">
        <v>5223</v>
      </c>
      <c r="B3498" t="s">
        <v>408</v>
      </c>
      <c r="C3498">
        <v>2</v>
      </c>
      <c r="D3498">
        <v>23</v>
      </c>
      <c r="E3498">
        <v>2</v>
      </c>
      <c r="F3498">
        <v>0</v>
      </c>
      <c r="G3498">
        <v>0</v>
      </c>
      <c r="H3498">
        <v>622</v>
      </c>
      <c r="I3498">
        <v>2</v>
      </c>
      <c r="J3498" t="s">
        <v>907</v>
      </c>
      <c r="L3498" t="e">
        <f t="shared" si="63"/>
        <v>#N/A</v>
      </c>
    </row>
    <row r="3499" spans="1:12">
      <c r="A3499">
        <v>932</v>
      </c>
      <c r="B3499" t="s">
        <v>408</v>
      </c>
      <c r="C3499">
        <v>2</v>
      </c>
      <c r="D3499">
        <v>3</v>
      </c>
      <c r="E3499">
        <v>2</v>
      </c>
      <c r="F3499">
        <v>0</v>
      </c>
      <c r="G3499">
        <v>0</v>
      </c>
      <c r="H3499">
        <v>428</v>
      </c>
      <c r="I3499">
        <v>1</v>
      </c>
      <c r="J3499" t="s">
        <v>970</v>
      </c>
      <c r="L3499" t="e">
        <f t="shared" si="63"/>
        <v>#N/A</v>
      </c>
    </row>
    <row r="3500" spans="1:12">
      <c r="A3500">
        <v>1928</v>
      </c>
      <c r="B3500" t="s">
        <v>408</v>
      </c>
      <c r="C3500">
        <v>1</v>
      </c>
      <c r="D3500">
        <v>8</v>
      </c>
      <c r="E3500">
        <v>1</v>
      </c>
      <c r="F3500">
        <v>0</v>
      </c>
      <c r="G3500">
        <v>0</v>
      </c>
      <c r="H3500">
        <v>705</v>
      </c>
      <c r="I3500">
        <v>1</v>
      </c>
      <c r="J3500" t="s">
        <v>994</v>
      </c>
      <c r="L3500" t="e">
        <f t="shared" si="63"/>
        <v>#N/A</v>
      </c>
    </row>
    <row r="3501" spans="1:12">
      <c r="A3501">
        <v>2604</v>
      </c>
      <c r="B3501" t="s">
        <v>408</v>
      </c>
      <c r="C3501">
        <v>1</v>
      </c>
      <c r="D3501">
        <v>8</v>
      </c>
      <c r="E3501">
        <v>9</v>
      </c>
      <c r="F3501">
        <v>0</v>
      </c>
      <c r="G3501">
        <v>0</v>
      </c>
      <c r="H3501">
        <v>263</v>
      </c>
      <c r="I3501">
        <v>4</v>
      </c>
      <c r="J3501" t="s">
        <v>985</v>
      </c>
      <c r="L3501" t="e">
        <f t="shared" si="63"/>
        <v>#N/A</v>
      </c>
    </row>
    <row r="3502" spans="1:12">
      <c r="A3502">
        <v>6434</v>
      </c>
      <c r="B3502" t="s">
        <v>408</v>
      </c>
      <c r="C3502">
        <v>1</v>
      </c>
      <c r="D3502">
        <v>10</v>
      </c>
      <c r="E3502">
        <v>1</v>
      </c>
      <c r="F3502">
        <v>0</v>
      </c>
      <c r="G3502">
        <v>0</v>
      </c>
      <c r="H3502">
        <v>401</v>
      </c>
      <c r="I3502">
        <v>1</v>
      </c>
      <c r="J3502" t="s">
        <v>434</v>
      </c>
      <c r="L3502" t="e">
        <f t="shared" si="63"/>
        <v>#N/A</v>
      </c>
    </row>
    <row r="3503" spans="1:12">
      <c r="A3503">
        <v>434</v>
      </c>
      <c r="B3503" t="s">
        <v>408</v>
      </c>
      <c r="C3503">
        <v>2</v>
      </c>
      <c r="D3503">
        <v>11</v>
      </c>
      <c r="E3503">
        <v>2</v>
      </c>
      <c r="F3503">
        <v>0</v>
      </c>
      <c r="G3503">
        <v>0</v>
      </c>
      <c r="H3503">
        <v>401</v>
      </c>
      <c r="I3503">
        <v>1</v>
      </c>
      <c r="J3503" t="s">
        <v>434</v>
      </c>
      <c r="L3503" t="e">
        <f t="shared" si="63"/>
        <v>#N/A</v>
      </c>
    </row>
    <row r="3504" spans="1:12">
      <c r="A3504">
        <v>397</v>
      </c>
      <c r="B3504" t="s">
        <v>408</v>
      </c>
      <c r="C3504">
        <v>1</v>
      </c>
      <c r="D3504">
        <v>7</v>
      </c>
      <c r="E3504">
        <v>0</v>
      </c>
      <c r="F3504">
        <v>1</v>
      </c>
      <c r="G3504">
        <v>0</v>
      </c>
      <c r="H3504">
        <v>347</v>
      </c>
      <c r="I3504">
        <v>1</v>
      </c>
      <c r="J3504" t="s">
        <v>1039</v>
      </c>
      <c r="L3504" t="e">
        <f t="shared" si="63"/>
        <v>#N/A</v>
      </c>
    </row>
    <row r="3505" spans="1:12">
      <c r="A3505">
        <v>385</v>
      </c>
      <c r="B3505" t="s">
        <v>408</v>
      </c>
      <c r="C3505">
        <v>1</v>
      </c>
      <c r="D3505">
        <v>3</v>
      </c>
      <c r="E3505">
        <v>1</v>
      </c>
      <c r="F3505">
        <v>0</v>
      </c>
      <c r="G3505">
        <v>0</v>
      </c>
      <c r="H3505">
        <v>347</v>
      </c>
      <c r="I3505">
        <v>1</v>
      </c>
      <c r="J3505" t="s">
        <v>1039</v>
      </c>
      <c r="L3505" t="e">
        <f t="shared" si="63"/>
        <v>#N/A</v>
      </c>
    </row>
    <row r="3506" spans="1:12">
      <c r="A3506">
        <v>3551</v>
      </c>
      <c r="B3506" t="s">
        <v>408</v>
      </c>
      <c r="C3506">
        <v>1</v>
      </c>
      <c r="D3506">
        <v>1</v>
      </c>
      <c r="E3506">
        <v>1</v>
      </c>
      <c r="F3506">
        <v>0</v>
      </c>
      <c r="G3506">
        <v>0</v>
      </c>
      <c r="H3506">
        <v>314</v>
      </c>
      <c r="I3506">
        <v>1</v>
      </c>
      <c r="J3506" t="s">
        <v>1002</v>
      </c>
      <c r="L3506" t="e">
        <f t="shared" si="63"/>
        <v>#N/A</v>
      </c>
    </row>
    <row r="3507" spans="1:12">
      <c r="A3507">
        <v>2555</v>
      </c>
      <c r="B3507" t="s">
        <v>408</v>
      </c>
      <c r="C3507">
        <v>1</v>
      </c>
      <c r="D3507">
        <v>5</v>
      </c>
      <c r="E3507">
        <v>1</v>
      </c>
      <c r="F3507">
        <v>0</v>
      </c>
      <c r="G3507">
        <v>0</v>
      </c>
      <c r="H3507">
        <v>604</v>
      </c>
      <c r="I3507">
        <v>2</v>
      </c>
      <c r="J3507" t="s">
        <v>885</v>
      </c>
      <c r="L3507" t="e">
        <f t="shared" si="63"/>
        <v>#N/A</v>
      </c>
    </row>
    <row r="3508" spans="1:12">
      <c r="A3508">
        <v>2996</v>
      </c>
      <c r="B3508" t="s">
        <v>408</v>
      </c>
      <c r="C3508">
        <v>1</v>
      </c>
      <c r="D3508">
        <v>28</v>
      </c>
      <c r="E3508">
        <v>8</v>
      </c>
      <c r="F3508">
        <v>0</v>
      </c>
      <c r="G3508">
        <v>0</v>
      </c>
      <c r="H3508">
        <v>517</v>
      </c>
      <c r="I3508">
        <v>5</v>
      </c>
      <c r="J3508" t="s">
        <v>685</v>
      </c>
      <c r="L3508">
        <f t="shared" si="63"/>
        <v>43</v>
      </c>
    </row>
    <row r="3509" spans="1:12">
      <c r="A3509">
        <v>1324</v>
      </c>
      <c r="B3509" t="s">
        <v>408</v>
      </c>
      <c r="C3509">
        <v>1</v>
      </c>
      <c r="D3509">
        <v>1</v>
      </c>
      <c r="E3509">
        <v>7</v>
      </c>
      <c r="F3509">
        <v>0</v>
      </c>
      <c r="G3509">
        <v>0</v>
      </c>
      <c r="H3509">
        <v>522</v>
      </c>
      <c r="I3509">
        <v>4</v>
      </c>
      <c r="J3509" t="s">
        <v>445</v>
      </c>
      <c r="L3509">
        <f t="shared" si="63"/>
        <v>37</v>
      </c>
    </row>
    <row r="3510" spans="1:12">
      <c r="A3510">
        <v>2910</v>
      </c>
      <c r="B3510" t="s">
        <v>408</v>
      </c>
      <c r="C3510">
        <v>1</v>
      </c>
      <c r="D3510">
        <v>9</v>
      </c>
      <c r="E3510">
        <v>4</v>
      </c>
      <c r="F3510">
        <v>0</v>
      </c>
      <c r="G3510">
        <v>0</v>
      </c>
      <c r="H3510">
        <v>538</v>
      </c>
      <c r="I3510">
        <v>2</v>
      </c>
      <c r="J3510" t="s">
        <v>875</v>
      </c>
      <c r="L3510">
        <f t="shared" si="63"/>
        <v>42</v>
      </c>
    </row>
    <row r="3511" spans="1:12">
      <c r="A3511">
        <v>5415</v>
      </c>
      <c r="B3511" t="s">
        <v>408</v>
      </c>
      <c r="C3511">
        <v>2</v>
      </c>
      <c r="D3511">
        <v>18</v>
      </c>
      <c r="E3511">
        <v>2</v>
      </c>
      <c r="F3511">
        <v>0</v>
      </c>
      <c r="G3511">
        <v>0</v>
      </c>
      <c r="H3511">
        <v>317</v>
      </c>
      <c r="I3511">
        <v>2</v>
      </c>
      <c r="J3511" t="s">
        <v>804</v>
      </c>
      <c r="L3511" t="e">
        <f t="shared" si="63"/>
        <v>#N/A</v>
      </c>
    </row>
    <row r="3512" spans="1:12">
      <c r="A3512">
        <v>3743</v>
      </c>
      <c r="B3512" t="s">
        <v>408</v>
      </c>
      <c r="C3512">
        <v>3</v>
      </c>
      <c r="D3512">
        <v>14</v>
      </c>
      <c r="E3512">
        <v>0</v>
      </c>
      <c r="F3512">
        <v>3</v>
      </c>
      <c r="G3512">
        <v>0</v>
      </c>
      <c r="H3512">
        <v>206</v>
      </c>
      <c r="I3512">
        <v>1</v>
      </c>
      <c r="J3512" t="s">
        <v>490</v>
      </c>
      <c r="L3512" t="e">
        <f t="shared" si="63"/>
        <v>#N/A</v>
      </c>
    </row>
    <row r="3513" spans="1:12">
      <c r="A3513">
        <v>1336</v>
      </c>
      <c r="B3513" t="s">
        <v>408</v>
      </c>
      <c r="C3513">
        <v>1</v>
      </c>
      <c r="D3513">
        <v>4</v>
      </c>
      <c r="E3513">
        <v>10</v>
      </c>
      <c r="F3513">
        <v>0</v>
      </c>
      <c r="G3513">
        <v>0</v>
      </c>
      <c r="H3513">
        <v>532</v>
      </c>
      <c r="I3513">
        <v>4</v>
      </c>
      <c r="J3513" t="s">
        <v>638</v>
      </c>
      <c r="L3513">
        <f t="shared" si="63"/>
        <v>36</v>
      </c>
    </row>
    <row r="3514" spans="1:12">
      <c r="A3514">
        <v>6242</v>
      </c>
      <c r="B3514" t="s">
        <v>408</v>
      </c>
      <c r="C3514">
        <v>1</v>
      </c>
      <c r="D3514">
        <v>19</v>
      </c>
      <c r="E3514">
        <v>1</v>
      </c>
      <c r="F3514">
        <v>0</v>
      </c>
      <c r="G3514">
        <v>0</v>
      </c>
      <c r="H3514">
        <v>448</v>
      </c>
      <c r="I3514">
        <v>1</v>
      </c>
      <c r="J3514" t="s">
        <v>879</v>
      </c>
      <c r="L3514" t="e">
        <f t="shared" si="63"/>
        <v>#N/A</v>
      </c>
    </row>
    <row r="3515" spans="1:12">
      <c r="A3515">
        <v>242</v>
      </c>
      <c r="B3515" t="s">
        <v>408</v>
      </c>
      <c r="C3515">
        <v>3</v>
      </c>
      <c r="D3515">
        <v>3</v>
      </c>
      <c r="E3515">
        <v>4</v>
      </c>
      <c r="F3515">
        <v>0</v>
      </c>
      <c r="G3515">
        <v>0</v>
      </c>
      <c r="H3515">
        <v>433</v>
      </c>
      <c r="I3515">
        <v>2</v>
      </c>
      <c r="J3515" t="s">
        <v>594</v>
      </c>
      <c r="L3515" t="e">
        <f t="shared" si="63"/>
        <v>#N/A</v>
      </c>
    </row>
    <row r="3516" spans="1:12">
      <c r="A3516">
        <v>254</v>
      </c>
      <c r="B3516" t="s">
        <v>390</v>
      </c>
      <c r="C3516">
        <v>1</v>
      </c>
      <c r="D3516">
        <v>16</v>
      </c>
      <c r="E3516">
        <v>1</v>
      </c>
      <c r="F3516">
        <v>0</v>
      </c>
      <c r="G3516">
        <v>0</v>
      </c>
      <c r="H3516">
        <v>448</v>
      </c>
      <c r="I3516">
        <v>2</v>
      </c>
      <c r="J3516" t="s">
        <v>879</v>
      </c>
      <c r="L3516" t="e">
        <f t="shared" si="63"/>
        <v>#N/A</v>
      </c>
    </row>
    <row r="3517" spans="1:12">
      <c r="A3517">
        <v>4570</v>
      </c>
      <c r="B3517" t="s">
        <v>408</v>
      </c>
      <c r="C3517">
        <v>6</v>
      </c>
      <c r="D3517">
        <v>30</v>
      </c>
      <c r="E3517">
        <v>6</v>
      </c>
      <c r="F3517">
        <v>0</v>
      </c>
      <c r="G3517">
        <v>0</v>
      </c>
      <c r="H3517">
        <v>133</v>
      </c>
      <c r="I3517">
        <v>2</v>
      </c>
      <c r="J3517" t="s">
        <v>877</v>
      </c>
      <c r="L3517">
        <f t="shared" si="63"/>
        <v>12</v>
      </c>
    </row>
    <row r="3518" spans="1:12">
      <c r="A3518">
        <v>1914</v>
      </c>
      <c r="B3518" t="s">
        <v>408</v>
      </c>
      <c r="C3518">
        <v>1</v>
      </c>
      <c r="D3518">
        <v>53</v>
      </c>
      <c r="E3518">
        <v>1</v>
      </c>
      <c r="F3518">
        <v>0</v>
      </c>
      <c r="G3518">
        <v>0</v>
      </c>
      <c r="H3518">
        <v>340</v>
      </c>
      <c r="I3518">
        <v>2</v>
      </c>
      <c r="J3518" t="s">
        <v>451</v>
      </c>
      <c r="L3518">
        <f t="shared" si="63"/>
        <v>31</v>
      </c>
    </row>
    <row r="3519" spans="1:12">
      <c r="A3519">
        <v>5652</v>
      </c>
      <c r="B3519" t="s">
        <v>408</v>
      </c>
      <c r="C3519">
        <v>1</v>
      </c>
      <c r="D3519">
        <v>12</v>
      </c>
      <c r="E3519">
        <v>1</v>
      </c>
      <c r="F3519">
        <v>0</v>
      </c>
      <c r="G3519">
        <v>0</v>
      </c>
      <c r="H3519">
        <v>324</v>
      </c>
      <c r="I3519">
        <v>2</v>
      </c>
      <c r="J3519" t="s">
        <v>844</v>
      </c>
      <c r="L3519" t="e">
        <f t="shared" si="63"/>
        <v>#N/A</v>
      </c>
    </row>
    <row r="3520" spans="1:12">
      <c r="A3520">
        <v>1665</v>
      </c>
      <c r="B3520" t="s">
        <v>408</v>
      </c>
      <c r="C3520">
        <v>1</v>
      </c>
      <c r="D3520">
        <v>4</v>
      </c>
      <c r="E3520">
        <v>1</v>
      </c>
      <c r="F3520">
        <v>0</v>
      </c>
      <c r="G3520">
        <v>0</v>
      </c>
      <c r="H3520">
        <v>341</v>
      </c>
      <c r="I3520">
        <v>2</v>
      </c>
      <c r="J3520" t="s">
        <v>874</v>
      </c>
      <c r="L3520" t="e">
        <f t="shared" si="63"/>
        <v>#N/A</v>
      </c>
    </row>
    <row r="3521" spans="1:12">
      <c r="A3521">
        <v>3992</v>
      </c>
      <c r="B3521" t="s">
        <v>408</v>
      </c>
      <c r="C3521">
        <v>2</v>
      </c>
      <c r="D3521">
        <v>17</v>
      </c>
      <c r="E3521">
        <v>2</v>
      </c>
      <c r="F3521">
        <v>0</v>
      </c>
      <c r="G3521">
        <v>0</v>
      </c>
      <c r="H3521">
        <v>119</v>
      </c>
      <c r="I3521">
        <v>1</v>
      </c>
      <c r="J3521" t="s">
        <v>900</v>
      </c>
      <c r="L3521" t="e">
        <f t="shared" si="63"/>
        <v>#N/A</v>
      </c>
    </row>
    <row r="3522" spans="1:12">
      <c r="A3522">
        <v>1075</v>
      </c>
      <c r="B3522" t="s">
        <v>408</v>
      </c>
      <c r="C3522">
        <v>1</v>
      </c>
      <c r="D3522">
        <v>14</v>
      </c>
      <c r="E3522">
        <v>4</v>
      </c>
      <c r="F3522">
        <v>0</v>
      </c>
      <c r="G3522">
        <v>0</v>
      </c>
      <c r="H3522">
        <v>333</v>
      </c>
      <c r="I3522">
        <v>2</v>
      </c>
      <c r="J3522" t="s">
        <v>681</v>
      </c>
      <c r="L3522">
        <f t="shared" si="63"/>
        <v>31</v>
      </c>
    </row>
    <row r="3523" spans="1:12">
      <c r="A3523">
        <v>2747</v>
      </c>
      <c r="B3523" t="s">
        <v>408</v>
      </c>
      <c r="C3523">
        <v>2</v>
      </c>
      <c r="D3523">
        <v>4</v>
      </c>
      <c r="E3523">
        <v>2</v>
      </c>
      <c r="F3523">
        <v>0</v>
      </c>
      <c r="G3523">
        <v>0</v>
      </c>
      <c r="H3523">
        <v>398</v>
      </c>
      <c r="I3523">
        <v>2</v>
      </c>
      <c r="J3523" t="s">
        <v>950</v>
      </c>
      <c r="L3523" t="e">
        <f t="shared" si="63"/>
        <v>#N/A</v>
      </c>
    </row>
    <row r="3524" spans="1:12">
      <c r="A3524">
        <v>4321</v>
      </c>
      <c r="B3524" t="s">
        <v>408</v>
      </c>
      <c r="C3524">
        <v>2</v>
      </c>
      <c r="D3524">
        <v>26</v>
      </c>
      <c r="E3524">
        <v>2</v>
      </c>
      <c r="F3524">
        <v>0</v>
      </c>
      <c r="G3524">
        <v>0</v>
      </c>
      <c r="H3524">
        <v>151</v>
      </c>
      <c r="I3524">
        <v>1</v>
      </c>
      <c r="J3524" t="s">
        <v>863</v>
      </c>
      <c r="L3524">
        <f t="shared" ref="L3524:L3587" si="64">VLOOKUP($J3524,$AA$3:$AB$127,2,FALSE)</f>
        <v>12</v>
      </c>
    </row>
    <row r="3525" spans="1:12">
      <c r="A3525">
        <v>4333</v>
      </c>
      <c r="B3525" t="s">
        <v>408</v>
      </c>
      <c r="C3525">
        <v>1</v>
      </c>
      <c r="D3525">
        <v>1</v>
      </c>
      <c r="E3525">
        <v>1</v>
      </c>
      <c r="F3525">
        <v>0</v>
      </c>
      <c r="G3525">
        <v>0</v>
      </c>
      <c r="H3525">
        <v>152</v>
      </c>
      <c r="I3525">
        <v>1</v>
      </c>
      <c r="J3525" t="s">
        <v>599</v>
      </c>
      <c r="L3525" t="e">
        <f t="shared" si="64"/>
        <v>#N/A</v>
      </c>
    </row>
    <row r="3526" spans="1:12">
      <c r="A3526">
        <v>5993</v>
      </c>
      <c r="B3526" t="s">
        <v>408</v>
      </c>
      <c r="C3526">
        <v>2</v>
      </c>
      <c r="D3526">
        <v>27</v>
      </c>
      <c r="E3526">
        <v>2</v>
      </c>
      <c r="F3526">
        <v>0</v>
      </c>
      <c r="G3526">
        <v>0</v>
      </c>
      <c r="H3526">
        <v>257</v>
      </c>
      <c r="I3526">
        <v>2</v>
      </c>
      <c r="J3526" t="s">
        <v>922</v>
      </c>
      <c r="L3526" t="e">
        <f t="shared" si="64"/>
        <v>#N/A</v>
      </c>
    </row>
    <row r="3527" spans="1:12">
      <c r="A3527">
        <v>2071</v>
      </c>
      <c r="B3527" t="s">
        <v>408</v>
      </c>
      <c r="C3527">
        <v>2</v>
      </c>
      <c r="D3527">
        <v>100</v>
      </c>
      <c r="E3527">
        <v>0</v>
      </c>
      <c r="F3527">
        <v>2</v>
      </c>
      <c r="G3527">
        <v>0</v>
      </c>
      <c r="H3527">
        <v>523</v>
      </c>
      <c r="I3527">
        <v>1</v>
      </c>
      <c r="J3527" t="s">
        <v>428</v>
      </c>
      <c r="L3527">
        <f t="shared" si="64"/>
        <v>33</v>
      </c>
    </row>
    <row r="3528" spans="1:12">
      <c r="A3528">
        <v>5403</v>
      </c>
      <c r="B3528" t="s">
        <v>408</v>
      </c>
      <c r="C3528">
        <v>1</v>
      </c>
      <c r="D3528">
        <v>2</v>
      </c>
      <c r="E3528">
        <v>1</v>
      </c>
      <c r="F3528">
        <v>0</v>
      </c>
      <c r="G3528">
        <v>0</v>
      </c>
      <c r="H3528">
        <v>632</v>
      </c>
      <c r="I3528">
        <v>2</v>
      </c>
      <c r="J3528" t="s">
        <v>862</v>
      </c>
      <c r="L3528" t="e">
        <f t="shared" si="64"/>
        <v>#N/A</v>
      </c>
    </row>
    <row r="3529" spans="1:12">
      <c r="A3529">
        <v>1087</v>
      </c>
      <c r="B3529" t="s">
        <v>408</v>
      </c>
      <c r="C3529">
        <v>1</v>
      </c>
      <c r="D3529">
        <v>49</v>
      </c>
      <c r="E3529">
        <v>1</v>
      </c>
      <c r="F3529">
        <v>0</v>
      </c>
      <c r="G3529">
        <v>0</v>
      </c>
      <c r="H3529">
        <v>313</v>
      </c>
      <c r="I3529">
        <v>1</v>
      </c>
      <c r="J3529" t="s">
        <v>407</v>
      </c>
      <c r="L3529">
        <f t="shared" si="64"/>
        <v>33</v>
      </c>
    </row>
    <row r="3530" spans="1:12">
      <c r="A3530">
        <v>2661</v>
      </c>
      <c r="B3530" t="s">
        <v>408</v>
      </c>
      <c r="C3530">
        <v>2</v>
      </c>
      <c r="D3530">
        <v>18</v>
      </c>
      <c r="E3530">
        <v>2</v>
      </c>
      <c r="F3530">
        <v>0</v>
      </c>
      <c r="G3530">
        <v>0</v>
      </c>
      <c r="H3530">
        <v>308</v>
      </c>
      <c r="I3530">
        <v>2</v>
      </c>
      <c r="J3530" t="s">
        <v>790</v>
      </c>
      <c r="L3530" t="e">
        <f t="shared" si="64"/>
        <v>#N/A</v>
      </c>
    </row>
    <row r="3531" spans="1:12">
      <c r="A3531">
        <v>5</v>
      </c>
      <c r="B3531" t="s">
        <v>408</v>
      </c>
      <c r="C3531">
        <v>1</v>
      </c>
      <c r="D3531">
        <v>42</v>
      </c>
      <c r="E3531">
        <v>1</v>
      </c>
      <c r="F3531">
        <v>0</v>
      </c>
      <c r="G3531">
        <v>0</v>
      </c>
      <c r="H3531">
        <v>429</v>
      </c>
      <c r="I3531">
        <v>2</v>
      </c>
      <c r="J3531" t="s">
        <v>739</v>
      </c>
      <c r="L3531" t="e">
        <f t="shared" si="64"/>
        <v>#N/A</v>
      </c>
    </row>
    <row r="3532" spans="1:12">
      <c r="A3532">
        <v>989</v>
      </c>
      <c r="B3532" t="s">
        <v>408</v>
      </c>
      <c r="C3532">
        <v>1</v>
      </c>
      <c r="D3532">
        <v>20</v>
      </c>
      <c r="E3532">
        <v>1</v>
      </c>
      <c r="F3532">
        <v>0</v>
      </c>
      <c r="G3532">
        <v>0</v>
      </c>
      <c r="H3532">
        <v>333</v>
      </c>
      <c r="I3532">
        <v>1</v>
      </c>
      <c r="J3532" t="s">
        <v>681</v>
      </c>
      <c r="L3532">
        <f t="shared" si="64"/>
        <v>31</v>
      </c>
    </row>
    <row r="3533" spans="1:12">
      <c r="A3533">
        <v>3929</v>
      </c>
      <c r="B3533" t="s">
        <v>408</v>
      </c>
      <c r="C3533">
        <v>1</v>
      </c>
      <c r="D3533">
        <v>2</v>
      </c>
      <c r="E3533">
        <v>1</v>
      </c>
      <c r="F3533">
        <v>0</v>
      </c>
      <c r="G3533">
        <v>0</v>
      </c>
      <c r="H3533">
        <v>144</v>
      </c>
      <c r="I3533">
        <v>2</v>
      </c>
      <c r="J3533" t="s">
        <v>931</v>
      </c>
      <c r="L3533" t="e">
        <f t="shared" si="64"/>
        <v>#N/A</v>
      </c>
    </row>
    <row r="3534" spans="1:12">
      <c r="A3534">
        <v>2269</v>
      </c>
      <c r="B3534" t="s">
        <v>408</v>
      </c>
      <c r="C3534">
        <v>1</v>
      </c>
      <c r="D3534">
        <v>22</v>
      </c>
      <c r="E3534">
        <v>7</v>
      </c>
      <c r="F3534">
        <v>0</v>
      </c>
      <c r="G3534">
        <v>0</v>
      </c>
      <c r="H3534">
        <v>503</v>
      </c>
      <c r="I3534">
        <v>5</v>
      </c>
      <c r="J3534" t="s">
        <v>719</v>
      </c>
      <c r="L3534" t="e">
        <f t="shared" si="64"/>
        <v>#N/A</v>
      </c>
    </row>
    <row r="3535" spans="1:12">
      <c r="A3535">
        <v>2306</v>
      </c>
      <c r="B3535" t="s">
        <v>408</v>
      </c>
      <c r="C3535">
        <v>1</v>
      </c>
      <c r="D3535">
        <v>9</v>
      </c>
      <c r="E3535">
        <v>1</v>
      </c>
      <c r="F3535">
        <v>0</v>
      </c>
      <c r="G3535">
        <v>0</v>
      </c>
      <c r="H3535">
        <v>524</v>
      </c>
      <c r="I3535">
        <v>1</v>
      </c>
      <c r="J3535" t="s">
        <v>666</v>
      </c>
      <c r="L3535">
        <f t="shared" si="64"/>
        <v>41</v>
      </c>
    </row>
    <row r="3536" spans="1:12">
      <c r="A3536">
        <v>5060</v>
      </c>
      <c r="B3536" t="s">
        <v>408</v>
      </c>
      <c r="C3536">
        <v>1</v>
      </c>
      <c r="D3536">
        <v>16</v>
      </c>
      <c r="E3536">
        <v>1</v>
      </c>
      <c r="F3536">
        <v>0</v>
      </c>
      <c r="G3536">
        <v>0</v>
      </c>
      <c r="H3536">
        <v>609</v>
      </c>
      <c r="I3536">
        <v>2</v>
      </c>
      <c r="J3536" t="s">
        <v>1018</v>
      </c>
      <c r="L3536" t="e">
        <f t="shared" si="64"/>
        <v>#N/A</v>
      </c>
    </row>
    <row r="3537" spans="1:12">
      <c r="A3537">
        <v>1728</v>
      </c>
      <c r="B3537" t="s">
        <v>408</v>
      </c>
      <c r="C3537">
        <v>1</v>
      </c>
      <c r="D3537">
        <v>3</v>
      </c>
      <c r="E3537">
        <v>2</v>
      </c>
      <c r="F3537">
        <v>0</v>
      </c>
      <c r="G3537">
        <v>0</v>
      </c>
      <c r="H3537">
        <v>302</v>
      </c>
      <c r="I3537">
        <v>2</v>
      </c>
      <c r="J3537" t="s">
        <v>423</v>
      </c>
      <c r="L3537">
        <f t="shared" si="64"/>
        <v>32</v>
      </c>
    </row>
    <row r="3538" spans="1:12">
      <c r="A3538">
        <v>683</v>
      </c>
      <c r="B3538" t="s">
        <v>408</v>
      </c>
      <c r="C3538">
        <v>1</v>
      </c>
      <c r="D3538">
        <v>23</v>
      </c>
      <c r="E3538">
        <v>1</v>
      </c>
      <c r="F3538">
        <v>0</v>
      </c>
      <c r="G3538">
        <v>0</v>
      </c>
      <c r="H3538">
        <v>402</v>
      </c>
      <c r="I3538">
        <v>2</v>
      </c>
      <c r="J3538" t="s">
        <v>541</v>
      </c>
      <c r="L3538">
        <f t="shared" si="64"/>
        <v>21</v>
      </c>
    </row>
    <row r="3539" spans="1:12">
      <c r="A3539">
        <v>1679</v>
      </c>
      <c r="B3539" t="s">
        <v>408</v>
      </c>
      <c r="C3539">
        <v>1</v>
      </c>
      <c r="D3539">
        <v>9</v>
      </c>
      <c r="E3539">
        <v>1</v>
      </c>
      <c r="F3539">
        <v>0</v>
      </c>
      <c r="G3539">
        <v>0</v>
      </c>
      <c r="H3539">
        <v>341</v>
      </c>
      <c r="I3539">
        <v>1</v>
      </c>
      <c r="J3539" t="s">
        <v>874</v>
      </c>
      <c r="L3539" t="e">
        <f t="shared" si="64"/>
        <v>#N/A</v>
      </c>
    </row>
    <row r="3540" spans="1:12">
      <c r="A3540">
        <v>646</v>
      </c>
      <c r="B3540" t="s">
        <v>408</v>
      </c>
      <c r="C3540">
        <v>1</v>
      </c>
      <c r="D3540">
        <v>35</v>
      </c>
      <c r="E3540">
        <v>2</v>
      </c>
      <c r="F3540">
        <v>0</v>
      </c>
      <c r="G3540">
        <v>0</v>
      </c>
      <c r="H3540">
        <v>438</v>
      </c>
      <c r="I3540">
        <v>1</v>
      </c>
      <c r="J3540" t="s">
        <v>703</v>
      </c>
      <c r="L3540">
        <f t="shared" si="64"/>
        <v>21</v>
      </c>
    </row>
    <row r="3541" spans="1:12">
      <c r="A3541">
        <v>732</v>
      </c>
      <c r="B3541" t="s">
        <v>408</v>
      </c>
      <c r="C3541">
        <v>3</v>
      </c>
      <c r="D3541">
        <v>13</v>
      </c>
      <c r="E3541">
        <v>4</v>
      </c>
      <c r="F3541">
        <v>0</v>
      </c>
      <c r="G3541">
        <v>0</v>
      </c>
      <c r="H3541">
        <v>438</v>
      </c>
      <c r="I3541">
        <v>2</v>
      </c>
      <c r="J3541" t="s">
        <v>703</v>
      </c>
      <c r="L3541">
        <f t="shared" si="64"/>
        <v>21</v>
      </c>
    </row>
    <row r="3542" spans="1:12">
      <c r="A3542">
        <v>2355</v>
      </c>
      <c r="B3542" t="s">
        <v>390</v>
      </c>
      <c r="C3542">
        <v>2</v>
      </c>
      <c r="D3542">
        <v>7</v>
      </c>
      <c r="E3542">
        <v>2</v>
      </c>
      <c r="F3542">
        <v>0</v>
      </c>
      <c r="G3542">
        <v>0</v>
      </c>
      <c r="H3542">
        <v>364</v>
      </c>
      <c r="I3542">
        <v>2</v>
      </c>
      <c r="J3542" t="s">
        <v>785</v>
      </c>
      <c r="L3542" t="e">
        <f t="shared" si="64"/>
        <v>#N/A</v>
      </c>
    </row>
    <row r="3543" spans="1:12">
      <c r="A3543">
        <v>56</v>
      </c>
      <c r="B3543" t="s">
        <v>408</v>
      </c>
      <c r="C3543">
        <v>2</v>
      </c>
      <c r="D3543">
        <v>20</v>
      </c>
      <c r="E3543">
        <v>2</v>
      </c>
      <c r="F3543">
        <v>0</v>
      </c>
      <c r="G3543">
        <v>0</v>
      </c>
      <c r="H3543">
        <v>425</v>
      </c>
      <c r="I3543">
        <v>1</v>
      </c>
      <c r="J3543" t="s">
        <v>769</v>
      </c>
      <c r="L3543" t="e">
        <f t="shared" si="64"/>
        <v>#N/A</v>
      </c>
    </row>
    <row r="3544" spans="1:12">
      <c r="A3544">
        <v>6056</v>
      </c>
      <c r="B3544" t="s">
        <v>408</v>
      </c>
      <c r="C3544">
        <v>2</v>
      </c>
      <c r="D3544">
        <v>7</v>
      </c>
      <c r="E3544">
        <v>2</v>
      </c>
      <c r="F3544">
        <v>0</v>
      </c>
      <c r="G3544">
        <v>0</v>
      </c>
      <c r="H3544">
        <v>231</v>
      </c>
      <c r="I3544">
        <v>2</v>
      </c>
      <c r="J3544" t="s">
        <v>686</v>
      </c>
      <c r="L3544" t="e">
        <f t="shared" si="64"/>
        <v>#N/A</v>
      </c>
    </row>
    <row r="3545" spans="1:12">
      <c r="A3545">
        <v>6007</v>
      </c>
      <c r="B3545" t="s">
        <v>408</v>
      </c>
      <c r="C3545">
        <v>2</v>
      </c>
      <c r="D3545">
        <v>22</v>
      </c>
      <c r="E3545">
        <v>2</v>
      </c>
      <c r="F3545">
        <v>0</v>
      </c>
      <c r="G3545">
        <v>0</v>
      </c>
      <c r="H3545">
        <v>382</v>
      </c>
      <c r="I3545">
        <v>2</v>
      </c>
      <c r="J3545" t="s">
        <v>845</v>
      </c>
      <c r="L3545">
        <f t="shared" si="64"/>
        <v>12</v>
      </c>
    </row>
    <row r="3546" spans="1:12">
      <c r="A3546">
        <v>4384</v>
      </c>
      <c r="B3546" t="s">
        <v>408</v>
      </c>
      <c r="C3546">
        <v>2</v>
      </c>
      <c r="D3546">
        <v>14</v>
      </c>
      <c r="E3546">
        <v>2</v>
      </c>
      <c r="F3546">
        <v>0</v>
      </c>
      <c r="G3546">
        <v>0</v>
      </c>
      <c r="H3546">
        <v>257</v>
      </c>
      <c r="I3546">
        <v>2</v>
      </c>
      <c r="J3546" t="s">
        <v>922</v>
      </c>
      <c r="L3546" t="e">
        <f t="shared" si="64"/>
        <v>#N/A</v>
      </c>
    </row>
    <row r="3547" spans="1:12">
      <c r="A3547">
        <v>3978</v>
      </c>
      <c r="B3547" t="s">
        <v>408</v>
      </c>
      <c r="C3547">
        <v>2</v>
      </c>
      <c r="D3547">
        <v>9</v>
      </c>
      <c r="E3547">
        <v>2</v>
      </c>
      <c r="F3547">
        <v>0</v>
      </c>
      <c r="G3547">
        <v>0</v>
      </c>
      <c r="H3547">
        <v>260</v>
      </c>
      <c r="I3547">
        <v>2</v>
      </c>
      <c r="J3547" t="s">
        <v>1027</v>
      </c>
      <c r="L3547" t="e">
        <f t="shared" si="64"/>
        <v>#N/A</v>
      </c>
    </row>
    <row r="3548" spans="1:12">
      <c r="A3548">
        <v>3351</v>
      </c>
      <c r="B3548" t="s">
        <v>408</v>
      </c>
      <c r="C3548">
        <v>1</v>
      </c>
      <c r="D3548">
        <v>3</v>
      </c>
      <c r="E3548">
        <v>14</v>
      </c>
      <c r="F3548">
        <v>0</v>
      </c>
      <c r="G3548">
        <v>0</v>
      </c>
      <c r="H3548">
        <v>566</v>
      </c>
      <c r="I3548">
        <v>4</v>
      </c>
      <c r="J3548" t="s">
        <v>854</v>
      </c>
      <c r="L3548" t="e">
        <f t="shared" si="64"/>
        <v>#N/A</v>
      </c>
    </row>
    <row r="3549" spans="1:12">
      <c r="A3549">
        <v>3388</v>
      </c>
      <c r="B3549" t="s">
        <v>408</v>
      </c>
      <c r="C3549">
        <v>1</v>
      </c>
      <c r="D3549">
        <v>2</v>
      </c>
      <c r="E3549">
        <v>26</v>
      </c>
      <c r="F3549">
        <v>0</v>
      </c>
      <c r="G3549">
        <v>0</v>
      </c>
      <c r="H3549">
        <v>316</v>
      </c>
      <c r="I3549">
        <v>4</v>
      </c>
      <c r="J3549" t="s">
        <v>467</v>
      </c>
      <c r="L3549">
        <f t="shared" si="64"/>
        <v>51</v>
      </c>
    </row>
    <row r="3550" spans="1:12">
      <c r="A3550">
        <v>597</v>
      </c>
      <c r="B3550" t="s">
        <v>408</v>
      </c>
      <c r="C3550">
        <v>1</v>
      </c>
      <c r="D3550">
        <v>3</v>
      </c>
      <c r="E3550">
        <v>21</v>
      </c>
      <c r="F3550">
        <v>0</v>
      </c>
      <c r="G3550">
        <v>0</v>
      </c>
      <c r="H3550">
        <v>549</v>
      </c>
      <c r="I3550">
        <v>7</v>
      </c>
      <c r="J3550" t="s">
        <v>639</v>
      </c>
      <c r="L3550">
        <f t="shared" si="64"/>
        <v>34</v>
      </c>
    </row>
    <row r="3551" spans="1:12">
      <c r="A3551">
        <v>1273</v>
      </c>
      <c r="B3551" t="s">
        <v>408</v>
      </c>
      <c r="C3551">
        <v>1</v>
      </c>
      <c r="D3551">
        <v>8</v>
      </c>
      <c r="E3551">
        <v>12</v>
      </c>
      <c r="F3551">
        <v>0</v>
      </c>
      <c r="G3551">
        <v>0</v>
      </c>
      <c r="H3551">
        <v>513</v>
      </c>
      <c r="I3551">
        <v>5</v>
      </c>
      <c r="J3551" t="s">
        <v>640</v>
      </c>
      <c r="L3551">
        <f t="shared" si="64"/>
        <v>35</v>
      </c>
    </row>
    <row r="3552" spans="1:12">
      <c r="A3552">
        <v>3302</v>
      </c>
      <c r="B3552" t="s">
        <v>408</v>
      </c>
      <c r="C3552">
        <v>1</v>
      </c>
      <c r="D3552">
        <v>29</v>
      </c>
      <c r="E3552">
        <v>23</v>
      </c>
      <c r="F3552">
        <v>0</v>
      </c>
      <c r="G3552">
        <v>0</v>
      </c>
      <c r="H3552">
        <v>518</v>
      </c>
      <c r="I3552">
        <v>6</v>
      </c>
      <c r="J3552" t="s">
        <v>684</v>
      </c>
      <c r="L3552" t="e">
        <f t="shared" si="64"/>
        <v>#N/A</v>
      </c>
    </row>
    <row r="3553" spans="1:12">
      <c r="A3553">
        <v>6448</v>
      </c>
      <c r="B3553" t="s">
        <v>412</v>
      </c>
      <c r="C3553">
        <v>1</v>
      </c>
      <c r="D3553">
        <v>8</v>
      </c>
      <c r="E3553">
        <v>1</v>
      </c>
      <c r="F3553">
        <v>0</v>
      </c>
      <c r="G3553">
        <v>0</v>
      </c>
      <c r="H3553">
        <v>123</v>
      </c>
      <c r="I3553">
        <v>2</v>
      </c>
      <c r="J3553" t="s">
        <v>923</v>
      </c>
      <c r="L3553" t="e">
        <f t="shared" si="64"/>
        <v>#N/A</v>
      </c>
    </row>
    <row r="3554" spans="1:12">
      <c r="A3554">
        <v>1373</v>
      </c>
      <c r="B3554" t="s">
        <v>408</v>
      </c>
      <c r="C3554">
        <v>1</v>
      </c>
      <c r="D3554">
        <v>7</v>
      </c>
      <c r="E3554">
        <v>11</v>
      </c>
      <c r="F3554">
        <v>0</v>
      </c>
      <c r="G3554">
        <v>0</v>
      </c>
      <c r="H3554">
        <v>502</v>
      </c>
      <c r="I3554">
        <v>5</v>
      </c>
      <c r="J3554" t="s">
        <v>682</v>
      </c>
      <c r="L3554" t="e">
        <f t="shared" si="64"/>
        <v>#N/A</v>
      </c>
    </row>
    <row r="3555" spans="1:12">
      <c r="A3555">
        <v>6442</v>
      </c>
      <c r="B3555" t="s">
        <v>412</v>
      </c>
      <c r="C3555">
        <v>1</v>
      </c>
      <c r="D3555">
        <v>26</v>
      </c>
      <c r="E3555">
        <v>1</v>
      </c>
      <c r="F3555">
        <v>0</v>
      </c>
      <c r="G3555">
        <v>0</v>
      </c>
      <c r="H3555">
        <v>101</v>
      </c>
      <c r="I3555">
        <v>1</v>
      </c>
      <c r="J3555" t="s">
        <v>911</v>
      </c>
      <c r="L3555" t="e">
        <f t="shared" si="64"/>
        <v>#N/A</v>
      </c>
    </row>
    <row r="3556" spans="1:12">
      <c r="A3556">
        <v>3786</v>
      </c>
      <c r="B3556" t="s">
        <v>408</v>
      </c>
      <c r="C3556">
        <v>1</v>
      </c>
      <c r="D3556">
        <v>4</v>
      </c>
      <c r="E3556">
        <v>0</v>
      </c>
      <c r="F3556">
        <v>1</v>
      </c>
      <c r="G3556">
        <v>0</v>
      </c>
      <c r="H3556">
        <v>208</v>
      </c>
      <c r="I3556">
        <v>1</v>
      </c>
      <c r="J3556" t="s">
        <v>584</v>
      </c>
      <c r="L3556" t="e">
        <f t="shared" si="64"/>
        <v>#N/A</v>
      </c>
    </row>
    <row r="3557" spans="1:12">
      <c r="A3557">
        <v>2120</v>
      </c>
      <c r="B3557" t="s">
        <v>408</v>
      </c>
      <c r="C3557">
        <v>2</v>
      </c>
      <c r="D3557">
        <v>3</v>
      </c>
      <c r="E3557">
        <v>16</v>
      </c>
      <c r="F3557">
        <v>0</v>
      </c>
      <c r="G3557">
        <v>0</v>
      </c>
      <c r="H3557">
        <v>527</v>
      </c>
      <c r="I3557">
        <v>4</v>
      </c>
      <c r="J3557" t="s">
        <v>646</v>
      </c>
      <c r="L3557" t="e">
        <f t="shared" si="64"/>
        <v>#N/A</v>
      </c>
    </row>
    <row r="3558" spans="1:12">
      <c r="A3558">
        <v>2114</v>
      </c>
      <c r="B3558" t="s">
        <v>408</v>
      </c>
      <c r="C3558">
        <v>1</v>
      </c>
      <c r="D3558">
        <v>15</v>
      </c>
      <c r="E3558">
        <v>20</v>
      </c>
      <c r="F3558">
        <v>0</v>
      </c>
      <c r="G3558">
        <v>0</v>
      </c>
      <c r="H3558">
        <v>527</v>
      </c>
      <c r="I3558">
        <v>5</v>
      </c>
      <c r="J3558" t="s">
        <v>646</v>
      </c>
      <c r="L3558" t="e">
        <f t="shared" si="64"/>
        <v>#N/A</v>
      </c>
    </row>
    <row r="3559" spans="1:12">
      <c r="A3559">
        <v>4284</v>
      </c>
      <c r="B3559" t="s">
        <v>408</v>
      </c>
      <c r="C3559">
        <v>2</v>
      </c>
      <c r="D3559">
        <v>12</v>
      </c>
      <c r="E3559">
        <v>2</v>
      </c>
      <c r="F3559">
        <v>0</v>
      </c>
      <c r="G3559">
        <v>0</v>
      </c>
      <c r="H3559">
        <v>114</v>
      </c>
      <c r="I3559">
        <v>1</v>
      </c>
      <c r="J3559" t="s">
        <v>821</v>
      </c>
      <c r="L3559" t="e">
        <f t="shared" si="64"/>
        <v>#N/A</v>
      </c>
    </row>
    <row r="3560" spans="1:12">
      <c r="A3560">
        <v>4278</v>
      </c>
      <c r="B3560" t="s">
        <v>390</v>
      </c>
      <c r="C3560">
        <v>1</v>
      </c>
      <c r="D3560">
        <v>6</v>
      </c>
      <c r="E3560">
        <v>1</v>
      </c>
      <c r="F3560">
        <v>0</v>
      </c>
      <c r="G3560">
        <v>0</v>
      </c>
      <c r="H3560">
        <v>114</v>
      </c>
      <c r="I3560">
        <v>1</v>
      </c>
      <c r="J3560" t="s">
        <v>821</v>
      </c>
      <c r="L3560" t="e">
        <f t="shared" si="64"/>
        <v>#N/A</v>
      </c>
    </row>
    <row r="3561" spans="1:12">
      <c r="A3561">
        <v>199</v>
      </c>
      <c r="B3561" t="s">
        <v>408</v>
      </c>
      <c r="C3561">
        <v>1</v>
      </c>
      <c r="D3561">
        <v>17</v>
      </c>
      <c r="E3561">
        <v>1</v>
      </c>
      <c r="F3561">
        <v>0</v>
      </c>
      <c r="G3561">
        <v>0</v>
      </c>
      <c r="H3561">
        <v>435</v>
      </c>
      <c r="I3561">
        <v>2</v>
      </c>
      <c r="J3561" t="s">
        <v>850</v>
      </c>
      <c r="L3561" t="e">
        <f t="shared" si="64"/>
        <v>#N/A</v>
      </c>
    </row>
    <row r="3562" spans="1:12">
      <c r="A3562">
        <v>5956</v>
      </c>
      <c r="B3562" t="s">
        <v>408</v>
      </c>
      <c r="C3562">
        <v>3</v>
      </c>
      <c r="D3562">
        <v>8</v>
      </c>
      <c r="E3562">
        <v>16</v>
      </c>
      <c r="F3562">
        <v>0</v>
      </c>
      <c r="G3562">
        <v>0</v>
      </c>
      <c r="H3562">
        <v>134</v>
      </c>
      <c r="I3562">
        <v>4</v>
      </c>
      <c r="J3562" t="s">
        <v>729</v>
      </c>
      <c r="L3562" t="e">
        <f t="shared" si="64"/>
        <v>#N/A</v>
      </c>
    </row>
    <row r="3563" spans="1:12">
      <c r="A3563">
        <v>4527</v>
      </c>
      <c r="B3563" t="s">
        <v>408</v>
      </c>
      <c r="C3563">
        <v>1</v>
      </c>
      <c r="D3563">
        <v>11</v>
      </c>
      <c r="E3563">
        <v>16</v>
      </c>
      <c r="F3563">
        <v>0</v>
      </c>
      <c r="G3563">
        <v>0</v>
      </c>
      <c r="H3563">
        <v>134</v>
      </c>
      <c r="I3563">
        <v>5</v>
      </c>
      <c r="J3563" t="s">
        <v>729</v>
      </c>
      <c r="L3563" t="e">
        <f t="shared" si="64"/>
        <v>#N/A</v>
      </c>
    </row>
    <row r="3564" spans="1:12">
      <c r="A3564">
        <v>1622</v>
      </c>
      <c r="B3564" t="s">
        <v>408</v>
      </c>
      <c r="C3564">
        <v>1</v>
      </c>
      <c r="D3564">
        <v>2</v>
      </c>
      <c r="E3564">
        <v>1</v>
      </c>
      <c r="F3564">
        <v>0</v>
      </c>
      <c r="G3564">
        <v>0</v>
      </c>
      <c r="H3564">
        <v>324</v>
      </c>
      <c r="I3564">
        <v>1</v>
      </c>
      <c r="J3564" t="s">
        <v>787</v>
      </c>
      <c r="L3564" t="e">
        <f t="shared" si="64"/>
        <v>#N/A</v>
      </c>
    </row>
    <row r="3565" spans="1:12">
      <c r="A3565">
        <v>1628</v>
      </c>
      <c r="B3565" t="s">
        <v>408</v>
      </c>
      <c r="C3565">
        <v>1</v>
      </c>
      <c r="D3565">
        <v>11</v>
      </c>
      <c r="E3565">
        <v>1</v>
      </c>
      <c r="F3565">
        <v>0</v>
      </c>
      <c r="G3565">
        <v>0</v>
      </c>
      <c r="H3565">
        <v>324</v>
      </c>
      <c r="I3565">
        <v>1</v>
      </c>
      <c r="J3565" t="s">
        <v>787</v>
      </c>
      <c r="L3565" t="e">
        <f t="shared" si="64"/>
        <v>#N/A</v>
      </c>
    </row>
    <row r="3566" spans="1:12">
      <c r="A3566">
        <v>4029</v>
      </c>
      <c r="B3566" t="s">
        <v>408</v>
      </c>
      <c r="C3566">
        <v>1</v>
      </c>
      <c r="D3566">
        <v>13</v>
      </c>
      <c r="E3566">
        <v>6</v>
      </c>
      <c r="F3566">
        <v>0</v>
      </c>
      <c r="G3566">
        <v>0</v>
      </c>
      <c r="H3566">
        <v>271</v>
      </c>
      <c r="I3566">
        <v>4</v>
      </c>
      <c r="J3566" t="s">
        <v>843</v>
      </c>
      <c r="L3566" t="e">
        <f t="shared" si="64"/>
        <v>#N/A</v>
      </c>
    </row>
    <row r="3567" spans="1:12">
      <c r="A3567">
        <v>2363</v>
      </c>
      <c r="B3567" t="s">
        <v>408</v>
      </c>
      <c r="C3567">
        <v>1</v>
      </c>
      <c r="D3567">
        <v>21</v>
      </c>
      <c r="E3567">
        <v>1</v>
      </c>
      <c r="F3567">
        <v>0</v>
      </c>
      <c r="G3567">
        <v>0</v>
      </c>
      <c r="H3567">
        <v>356</v>
      </c>
      <c r="I3567">
        <v>1</v>
      </c>
      <c r="J3567" t="s">
        <v>848</v>
      </c>
      <c r="L3567" t="e">
        <f t="shared" si="64"/>
        <v>#N/A</v>
      </c>
    </row>
    <row r="3568" spans="1:12">
      <c r="A3568">
        <v>3537</v>
      </c>
      <c r="B3568" t="s">
        <v>408</v>
      </c>
      <c r="C3568">
        <v>2</v>
      </c>
      <c r="D3568">
        <v>2</v>
      </c>
      <c r="E3568">
        <v>2</v>
      </c>
      <c r="F3568">
        <v>0</v>
      </c>
      <c r="G3568">
        <v>0</v>
      </c>
      <c r="H3568">
        <v>334</v>
      </c>
      <c r="I3568">
        <v>1</v>
      </c>
      <c r="J3568" t="s">
        <v>669</v>
      </c>
      <c r="L3568">
        <f t="shared" si="64"/>
        <v>54</v>
      </c>
    </row>
    <row r="3569" spans="1:12">
      <c r="A3569">
        <v>6193</v>
      </c>
      <c r="B3569" t="s">
        <v>408</v>
      </c>
      <c r="C3569">
        <v>2</v>
      </c>
      <c r="D3569">
        <v>7</v>
      </c>
      <c r="E3569">
        <v>2</v>
      </c>
      <c r="F3569">
        <v>0</v>
      </c>
      <c r="G3569">
        <v>0</v>
      </c>
      <c r="H3569">
        <v>242</v>
      </c>
      <c r="I3569">
        <v>2</v>
      </c>
      <c r="J3569" t="s">
        <v>456</v>
      </c>
      <c r="L3569">
        <f t="shared" si="64"/>
        <v>13</v>
      </c>
    </row>
    <row r="3570" spans="1:12">
      <c r="A3570">
        <v>6199</v>
      </c>
      <c r="B3570" t="s">
        <v>408</v>
      </c>
      <c r="C3570">
        <v>2</v>
      </c>
      <c r="D3570">
        <v>3</v>
      </c>
      <c r="E3570">
        <v>2</v>
      </c>
      <c r="F3570">
        <v>0</v>
      </c>
      <c r="G3570">
        <v>0</v>
      </c>
      <c r="H3570">
        <v>244</v>
      </c>
      <c r="I3570">
        <v>2</v>
      </c>
      <c r="J3570" t="s">
        <v>847</v>
      </c>
      <c r="L3570" t="e">
        <f t="shared" si="64"/>
        <v>#N/A</v>
      </c>
    </row>
    <row r="3571" spans="1:12">
      <c r="A3571">
        <v>5701</v>
      </c>
      <c r="B3571" t="s">
        <v>408</v>
      </c>
      <c r="C3571">
        <v>1</v>
      </c>
      <c r="D3571">
        <v>3</v>
      </c>
      <c r="E3571">
        <v>1</v>
      </c>
      <c r="F3571">
        <v>0</v>
      </c>
      <c r="G3571">
        <v>0</v>
      </c>
      <c r="H3571">
        <v>716</v>
      </c>
      <c r="I3571">
        <v>1</v>
      </c>
      <c r="J3571" t="s">
        <v>846</v>
      </c>
      <c r="L3571" t="e">
        <f t="shared" si="64"/>
        <v>#N/A</v>
      </c>
    </row>
    <row r="3572" spans="1:12">
      <c r="A3572">
        <v>4035</v>
      </c>
      <c r="B3572" t="s">
        <v>408</v>
      </c>
      <c r="C3572">
        <v>1</v>
      </c>
      <c r="D3572">
        <v>6</v>
      </c>
      <c r="E3572">
        <v>6</v>
      </c>
      <c r="F3572">
        <v>0</v>
      </c>
      <c r="G3572">
        <v>0</v>
      </c>
      <c r="H3572">
        <v>382</v>
      </c>
      <c r="I3572">
        <v>4</v>
      </c>
      <c r="J3572" t="s">
        <v>845</v>
      </c>
      <c r="L3572">
        <f t="shared" si="64"/>
        <v>12</v>
      </c>
    </row>
    <row r="3573" spans="1:12">
      <c r="A3573">
        <v>2612</v>
      </c>
      <c r="B3573" t="s">
        <v>408</v>
      </c>
      <c r="C3573">
        <v>1</v>
      </c>
      <c r="D3573">
        <v>65</v>
      </c>
      <c r="E3573">
        <v>9</v>
      </c>
      <c r="F3573">
        <v>0</v>
      </c>
      <c r="G3573">
        <v>0</v>
      </c>
      <c r="H3573">
        <v>321</v>
      </c>
      <c r="I3573">
        <v>6</v>
      </c>
      <c r="J3573" t="s">
        <v>714</v>
      </c>
      <c r="L3573">
        <f t="shared" si="64"/>
        <v>52</v>
      </c>
    </row>
    <row r="3574" spans="1:12">
      <c r="A3574">
        <v>448</v>
      </c>
      <c r="B3574" t="s">
        <v>408</v>
      </c>
      <c r="C3574">
        <v>1</v>
      </c>
      <c r="D3574">
        <v>2</v>
      </c>
      <c r="E3574">
        <v>1</v>
      </c>
      <c r="F3574">
        <v>0</v>
      </c>
      <c r="G3574">
        <v>0</v>
      </c>
      <c r="H3574">
        <v>401</v>
      </c>
      <c r="I3574">
        <v>1</v>
      </c>
      <c r="J3574" t="s">
        <v>434</v>
      </c>
      <c r="L3574" t="e">
        <f t="shared" si="64"/>
        <v>#N/A</v>
      </c>
    </row>
    <row r="3575" spans="1:12">
      <c r="A3575">
        <v>3543</v>
      </c>
      <c r="B3575" t="s">
        <v>408</v>
      </c>
      <c r="C3575">
        <v>1</v>
      </c>
      <c r="D3575">
        <v>6</v>
      </c>
      <c r="E3575">
        <v>1</v>
      </c>
      <c r="F3575">
        <v>0</v>
      </c>
      <c r="G3575">
        <v>0</v>
      </c>
      <c r="H3575">
        <v>314</v>
      </c>
      <c r="I3575">
        <v>2</v>
      </c>
      <c r="J3575" t="s">
        <v>1002</v>
      </c>
      <c r="L3575" t="e">
        <f t="shared" si="64"/>
        <v>#N/A</v>
      </c>
    </row>
    <row r="3576" spans="1:12">
      <c r="A3576">
        <v>5707</v>
      </c>
      <c r="B3576" t="s">
        <v>408</v>
      </c>
      <c r="C3576">
        <v>2</v>
      </c>
      <c r="D3576">
        <v>9</v>
      </c>
      <c r="E3576">
        <v>2</v>
      </c>
      <c r="F3576">
        <v>0</v>
      </c>
      <c r="G3576">
        <v>0</v>
      </c>
      <c r="H3576">
        <v>708</v>
      </c>
      <c r="I3576">
        <v>2</v>
      </c>
      <c r="J3576" t="s">
        <v>818</v>
      </c>
      <c r="L3576" t="e">
        <f t="shared" si="64"/>
        <v>#N/A</v>
      </c>
    </row>
    <row r="3577" spans="1:12">
      <c r="A3577">
        <v>1871</v>
      </c>
      <c r="B3577" t="s">
        <v>408</v>
      </c>
      <c r="C3577">
        <v>1</v>
      </c>
      <c r="D3577">
        <v>3</v>
      </c>
      <c r="E3577">
        <v>4</v>
      </c>
      <c r="F3577">
        <v>0</v>
      </c>
      <c r="G3577">
        <v>0</v>
      </c>
      <c r="H3577">
        <v>372</v>
      </c>
      <c r="I3577">
        <v>2</v>
      </c>
      <c r="J3577" t="s">
        <v>841</v>
      </c>
      <c r="L3577" t="e">
        <f t="shared" si="64"/>
        <v>#N/A</v>
      </c>
    </row>
    <row r="3578" spans="1:12">
      <c r="A3578">
        <v>1865</v>
      </c>
      <c r="B3578" t="s">
        <v>408</v>
      </c>
      <c r="C3578">
        <v>1</v>
      </c>
      <c r="D3578">
        <v>15</v>
      </c>
      <c r="E3578">
        <v>4</v>
      </c>
      <c r="F3578">
        <v>0</v>
      </c>
      <c r="G3578">
        <v>0</v>
      </c>
      <c r="H3578">
        <v>372</v>
      </c>
      <c r="I3578">
        <v>2</v>
      </c>
      <c r="J3578" t="s">
        <v>841</v>
      </c>
      <c r="L3578" t="e">
        <f t="shared" si="64"/>
        <v>#N/A</v>
      </c>
    </row>
    <row r="3579" spans="1:12">
      <c r="A3579">
        <v>3686</v>
      </c>
      <c r="B3579" t="s">
        <v>390</v>
      </c>
      <c r="C3579">
        <v>1</v>
      </c>
      <c r="D3579">
        <v>11</v>
      </c>
      <c r="E3579">
        <v>4</v>
      </c>
      <c r="F3579">
        <v>0</v>
      </c>
      <c r="G3579">
        <v>0</v>
      </c>
      <c r="H3579">
        <v>553</v>
      </c>
      <c r="I3579">
        <v>2</v>
      </c>
      <c r="J3579" t="s">
        <v>694</v>
      </c>
      <c r="L3579">
        <f t="shared" si="64"/>
        <v>44</v>
      </c>
    </row>
    <row r="3580" spans="1:12">
      <c r="A3580">
        <v>5309</v>
      </c>
      <c r="B3580" t="s">
        <v>408</v>
      </c>
      <c r="C3580">
        <v>2</v>
      </c>
      <c r="D3580">
        <v>21</v>
      </c>
      <c r="E3580">
        <v>2</v>
      </c>
      <c r="F3580">
        <v>0</v>
      </c>
      <c r="G3580">
        <v>0</v>
      </c>
      <c r="H3580">
        <v>620</v>
      </c>
      <c r="I3580">
        <v>2</v>
      </c>
      <c r="J3580" t="s">
        <v>827</v>
      </c>
      <c r="L3580">
        <f t="shared" si="64"/>
        <v>56</v>
      </c>
    </row>
    <row r="3581" spans="1:12">
      <c r="A3581">
        <v>3637</v>
      </c>
      <c r="B3581" t="s">
        <v>408</v>
      </c>
      <c r="C3581">
        <v>1</v>
      </c>
      <c r="D3581">
        <v>6</v>
      </c>
      <c r="E3581">
        <v>16</v>
      </c>
      <c r="F3581">
        <v>0</v>
      </c>
      <c r="G3581">
        <v>0</v>
      </c>
      <c r="H3581">
        <v>391</v>
      </c>
      <c r="I3581">
        <v>4</v>
      </c>
      <c r="J3581" t="s">
        <v>683</v>
      </c>
      <c r="L3581" t="e">
        <f t="shared" si="64"/>
        <v>#N/A</v>
      </c>
    </row>
    <row r="3582" spans="1:12">
      <c r="A3582">
        <v>3643</v>
      </c>
      <c r="B3582" t="s">
        <v>408</v>
      </c>
      <c r="C3582">
        <v>1</v>
      </c>
      <c r="D3582">
        <v>13</v>
      </c>
      <c r="E3582">
        <v>9</v>
      </c>
      <c r="F3582">
        <v>0</v>
      </c>
      <c r="G3582">
        <v>0</v>
      </c>
      <c r="H3582">
        <v>388</v>
      </c>
      <c r="I3582">
        <v>5</v>
      </c>
      <c r="J3582" t="s">
        <v>958</v>
      </c>
      <c r="L3582" t="e">
        <f t="shared" si="64"/>
        <v>#N/A</v>
      </c>
    </row>
    <row r="3583" spans="1:12">
      <c r="A3583">
        <v>1971</v>
      </c>
      <c r="B3583" t="s">
        <v>408</v>
      </c>
      <c r="C3583">
        <v>3</v>
      </c>
      <c r="D3583">
        <v>70</v>
      </c>
      <c r="E3583">
        <v>4</v>
      </c>
      <c r="F3583">
        <v>0</v>
      </c>
      <c r="G3583">
        <v>0</v>
      </c>
      <c r="H3583">
        <v>527</v>
      </c>
      <c r="I3583">
        <v>2</v>
      </c>
      <c r="J3583" t="s">
        <v>646</v>
      </c>
      <c r="L3583" t="e">
        <f t="shared" si="64"/>
        <v>#N/A</v>
      </c>
    </row>
    <row r="3584" spans="1:12">
      <c r="A3584">
        <v>2014</v>
      </c>
      <c r="B3584" t="s">
        <v>408</v>
      </c>
      <c r="C3584">
        <v>1</v>
      </c>
      <c r="D3584">
        <v>2</v>
      </c>
      <c r="E3584">
        <v>11</v>
      </c>
      <c r="F3584">
        <v>0</v>
      </c>
      <c r="G3584">
        <v>0</v>
      </c>
      <c r="H3584">
        <v>330</v>
      </c>
      <c r="I3584">
        <v>6</v>
      </c>
      <c r="J3584" t="s">
        <v>830</v>
      </c>
      <c r="L3584">
        <f t="shared" si="64"/>
        <v>32</v>
      </c>
    </row>
    <row r="3585" spans="1:12">
      <c r="A3585">
        <v>5850</v>
      </c>
      <c r="B3585" t="s">
        <v>408</v>
      </c>
      <c r="C3585">
        <v>1</v>
      </c>
      <c r="D3585">
        <v>5</v>
      </c>
      <c r="E3585">
        <v>1</v>
      </c>
      <c r="F3585">
        <v>0</v>
      </c>
      <c r="G3585">
        <v>0</v>
      </c>
      <c r="H3585">
        <v>283</v>
      </c>
      <c r="I3585">
        <v>2</v>
      </c>
      <c r="J3585" t="s">
        <v>766</v>
      </c>
      <c r="L3585" t="e">
        <f t="shared" si="64"/>
        <v>#N/A</v>
      </c>
    </row>
    <row r="3586" spans="1:12">
      <c r="A3586">
        <v>4135</v>
      </c>
      <c r="B3586" t="s">
        <v>408</v>
      </c>
      <c r="C3586">
        <v>2</v>
      </c>
      <c r="D3586">
        <v>15</v>
      </c>
      <c r="E3586">
        <v>2</v>
      </c>
      <c r="F3586">
        <v>0</v>
      </c>
      <c r="G3586">
        <v>0</v>
      </c>
      <c r="H3586">
        <v>118</v>
      </c>
      <c r="I3586">
        <v>1</v>
      </c>
      <c r="J3586" t="s">
        <v>612</v>
      </c>
      <c r="L3586">
        <f t="shared" si="64"/>
        <v>11</v>
      </c>
    </row>
    <row r="3587" spans="1:12">
      <c r="A3587">
        <v>1522</v>
      </c>
      <c r="B3587" t="s">
        <v>408</v>
      </c>
      <c r="C3587">
        <v>1</v>
      </c>
      <c r="D3587">
        <v>11</v>
      </c>
      <c r="E3587">
        <v>1</v>
      </c>
      <c r="F3587">
        <v>0</v>
      </c>
      <c r="G3587">
        <v>0</v>
      </c>
      <c r="H3587">
        <v>421</v>
      </c>
      <c r="I3587">
        <v>2</v>
      </c>
      <c r="J3587" t="s">
        <v>411</v>
      </c>
      <c r="L3587" t="e">
        <f t="shared" si="64"/>
        <v>#N/A</v>
      </c>
    </row>
    <row r="3588" spans="1:12">
      <c r="A3588">
        <v>1479</v>
      </c>
      <c r="B3588" t="s">
        <v>408</v>
      </c>
      <c r="C3588">
        <v>1</v>
      </c>
      <c r="D3588">
        <v>26</v>
      </c>
      <c r="E3588">
        <v>4</v>
      </c>
      <c r="F3588">
        <v>0</v>
      </c>
      <c r="G3588">
        <v>0</v>
      </c>
      <c r="H3588">
        <v>445</v>
      </c>
      <c r="I3588">
        <v>2</v>
      </c>
      <c r="J3588" t="s">
        <v>266</v>
      </c>
      <c r="L3588" t="e">
        <f t="shared" ref="L3588:L3651" si="65">VLOOKUP($J3588,$AA$3:$AB$127,2,FALSE)</f>
        <v>#N/A</v>
      </c>
    </row>
    <row r="3589" spans="1:12">
      <c r="A3589">
        <v>4676</v>
      </c>
      <c r="B3589" t="s">
        <v>408</v>
      </c>
      <c r="C3589">
        <v>1</v>
      </c>
      <c r="D3589">
        <v>6</v>
      </c>
      <c r="E3589">
        <v>54</v>
      </c>
      <c r="F3589">
        <v>0</v>
      </c>
      <c r="G3589">
        <v>0</v>
      </c>
      <c r="H3589">
        <v>679</v>
      </c>
      <c r="I3589">
        <v>15</v>
      </c>
      <c r="J3589" t="s">
        <v>872</v>
      </c>
      <c r="L3589" t="e">
        <f t="shared" si="65"/>
        <v>#N/A</v>
      </c>
    </row>
    <row r="3590" spans="1:12">
      <c r="A3590">
        <v>6348</v>
      </c>
      <c r="B3590" t="s">
        <v>473</v>
      </c>
      <c r="C3590">
        <v>1</v>
      </c>
      <c r="D3590">
        <v>34</v>
      </c>
      <c r="E3590">
        <v>1</v>
      </c>
      <c r="F3590">
        <v>0</v>
      </c>
      <c r="G3590">
        <v>0</v>
      </c>
      <c r="H3590">
        <v>302</v>
      </c>
      <c r="I3590">
        <v>1</v>
      </c>
      <c r="J3590" t="s">
        <v>423</v>
      </c>
      <c r="L3590">
        <f t="shared" si="65"/>
        <v>32</v>
      </c>
    </row>
    <row r="3591" spans="1:12">
      <c r="A3591">
        <v>5801</v>
      </c>
      <c r="B3591" t="s">
        <v>408</v>
      </c>
      <c r="C3591">
        <v>2</v>
      </c>
      <c r="D3591">
        <v>9</v>
      </c>
      <c r="E3591">
        <v>30</v>
      </c>
      <c r="F3591">
        <v>0</v>
      </c>
      <c r="G3591">
        <v>0</v>
      </c>
      <c r="H3591">
        <v>492</v>
      </c>
      <c r="I3591">
        <v>7</v>
      </c>
      <c r="J3591" t="s">
        <v>724</v>
      </c>
      <c r="L3591" t="e">
        <f t="shared" si="65"/>
        <v>#N/A</v>
      </c>
    </row>
    <row r="3592" spans="1:12">
      <c r="A3592">
        <v>5807</v>
      </c>
      <c r="B3592" t="s">
        <v>408</v>
      </c>
      <c r="C3592">
        <v>2</v>
      </c>
      <c r="D3592">
        <v>7</v>
      </c>
      <c r="E3592">
        <v>43</v>
      </c>
      <c r="F3592">
        <v>0</v>
      </c>
      <c r="G3592">
        <v>0</v>
      </c>
      <c r="H3592">
        <v>489</v>
      </c>
      <c r="I3592">
        <v>11</v>
      </c>
      <c r="J3592" t="s">
        <v>674</v>
      </c>
      <c r="L3592" t="e">
        <f t="shared" si="65"/>
        <v>#N/A</v>
      </c>
    </row>
    <row r="3593" spans="1:12">
      <c r="A3593">
        <v>4178</v>
      </c>
      <c r="B3593" t="s">
        <v>408</v>
      </c>
      <c r="C3593">
        <v>2</v>
      </c>
      <c r="D3593">
        <v>5</v>
      </c>
      <c r="E3593">
        <v>2</v>
      </c>
      <c r="F3593">
        <v>0</v>
      </c>
      <c r="G3593">
        <v>0</v>
      </c>
      <c r="H3593">
        <v>291</v>
      </c>
      <c r="I3593">
        <v>2</v>
      </c>
      <c r="J3593" t="s">
        <v>973</v>
      </c>
      <c r="L3593" t="e">
        <f t="shared" si="65"/>
        <v>#N/A</v>
      </c>
    </row>
    <row r="3594" spans="1:12">
      <c r="A3594">
        <v>4184</v>
      </c>
      <c r="B3594" t="s">
        <v>408</v>
      </c>
      <c r="C3594">
        <v>1</v>
      </c>
      <c r="D3594">
        <v>12</v>
      </c>
      <c r="E3594">
        <v>1</v>
      </c>
      <c r="F3594">
        <v>0</v>
      </c>
      <c r="G3594">
        <v>0</v>
      </c>
      <c r="H3594">
        <v>117</v>
      </c>
      <c r="I3594">
        <v>2</v>
      </c>
      <c r="J3594" t="s">
        <v>837</v>
      </c>
      <c r="L3594" t="e">
        <f t="shared" si="65"/>
        <v>#N/A</v>
      </c>
    </row>
    <row r="3595" spans="1:12">
      <c r="A3595">
        <v>2020</v>
      </c>
      <c r="B3595" t="s">
        <v>408</v>
      </c>
      <c r="C3595">
        <v>1</v>
      </c>
      <c r="D3595">
        <v>16</v>
      </c>
      <c r="E3595">
        <v>18</v>
      </c>
      <c r="F3595">
        <v>8</v>
      </c>
      <c r="G3595">
        <v>0</v>
      </c>
      <c r="H3595">
        <v>321</v>
      </c>
      <c r="I3595">
        <v>7</v>
      </c>
      <c r="J3595" t="s">
        <v>714</v>
      </c>
      <c r="L3595">
        <f t="shared" si="65"/>
        <v>52</v>
      </c>
    </row>
    <row r="3596" spans="1:12">
      <c r="A3596">
        <v>6342</v>
      </c>
      <c r="B3596" t="s">
        <v>412</v>
      </c>
      <c r="C3596">
        <v>1</v>
      </c>
      <c r="D3596">
        <v>15</v>
      </c>
      <c r="E3596">
        <v>1</v>
      </c>
      <c r="F3596">
        <v>0</v>
      </c>
      <c r="G3596">
        <v>0</v>
      </c>
      <c r="H3596">
        <v>350</v>
      </c>
      <c r="I3596">
        <v>1</v>
      </c>
      <c r="J3596" t="s">
        <v>713</v>
      </c>
      <c r="L3596" t="e">
        <f t="shared" si="65"/>
        <v>#N/A</v>
      </c>
    </row>
    <row r="3597" spans="1:12">
      <c r="A3597">
        <v>3145</v>
      </c>
      <c r="B3597" t="s">
        <v>408</v>
      </c>
      <c r="C3597">
        <v>2</v>
      </c>
      <c r="D3597">
        <v>3</v>
      </c>
      <c r="E3597">
        <v>2</v>
      </c>
      <c r="F3597">
        <v>0</v>
      </c>
      <c r="G3597">
        <v>0</v>
      </c>
      <c r="H3597">
        <v>651</v>
      </c>
      <c r="I3597">
        <v>2</v>
      </c>
      <c r="J3597" t="s">
        <v>814</v>
      </c>
      <c r="L3597" t="e">
        <f t="shared" si="65"/>
        <v>#N/A</v>
      </c>
    </row>
    <row r="3598" spans="1:12">
      <c r="A3598">
        <v>2512</v>
      </c>
      <c r="B3598" t="s">
        <v>408</v>
      </c>
      <c r="C3598">
        <v>2</v>
      </c>
      <c r="D3598">
        <v>27</v>
      </c>
      <c r="E3598">
        <v>2</v>
      </c>
      <c r="F3598">
        <v>0</v>
      </c>
      <c r="G3598">
        <v>0</v>
      </c>
      <c r="H3598">
        <v>310</v>
      </c>
      <c r="I3598">
        <v>2</v>
      </c>
      <c r="J3598" t="s">
        <v>421</v>
      </c>
      <c r="L3598">
        <f t="shared" si="65"/>
        <v>16</v>
      </c>
    </row>
    <row r="3599" spans="1:12">
      <c r="A3599">
        <v>348</v>
      </c>
      <c r="B3599" t="s">
        <v>408</v>
      </c>
      <c r="C3599">
        <v>1</v>
      </c>
      <c r="D3599">
        <v>3</v>
      </c>
      <c r="E3599">
        <v>1</v>
      </c>
      <c r="F3599">
        <v>0</v>
      </c>
      <c r="G3599">
        <v>0</v>
      </c>
      <c r="H3599">
        <v>411</v>
      </c>
      <c r="I3599">
        <v>2</v>
      </c>
      <c r="J3599" t="s">
        <v>869</v>
      </c>
      <c r="L3599" t="e">
        <f t="shared" si="65"/>
        <v>#N/A</v>
      </c>
    </row>
    <row r="3600" spans="1:12">
      <c r="A3600">
        <v>981</v>
      </c>
      <c r="B3600" t="s">
        <v>408</v>
      </c>
      <c r="C3600">
        <v>2</v>
      </c>
      <c r="D3600">
        <v>4</v>
      </c>
      <c r="E3600">
        <v>2</v>
      </c>
      <c r="F3600">
        <v>0</v>
      </c>
      <c r="G3600">
        <v>0</v>
      </c>
      <c r="H3600">
        <v>711</v>
      </c>
      <c r="I3600">
        <v>2</v>
      </c>
      <c r="J3600" t="s">
        <v>777</v>
      </c>
      <c r="L3600" t="e">
        <f t="shared" si="65"/>
        <v>#N/A</v>
      </c>
    </row>
    <row r="3601" spans="1:12">
      <c r="A3601">
        <v>5068</v>
      </c>
      <c r="B3601" t="s">
        <v>408</v>
      </c>
      <c r="C3601">
        <v>1</v>
      </c>
      <c r="D3601">
        <v>6</v>
      </c>
      <c r="E3601">
        <v>18</v>
      </c>
      <c r="F3601">
        <v>0</v>
      </c>
      <c r="G3601">
        <v>0</v>
      </c>
      <c r="H3601">
        <v>553</v>
      </c>
      <c r="I3601">
        <v>7</v>
      </c>
      <c r="J3601" t="s">
        <v>694</v>
      </c>
      <c r="L3601">
        <f t="shared" si="65"/>
        <v>44</v>
      </c>
    </row>
    <row r="3602" spans="1:12">
      <c r="A3602">
        <v>1330</v>
      </c>
      <c r="B3602" t="s">
        <v>408</v>
      </c>
      <c r="C3602">
        <v>2</v>
      </c>
      <c r="D3602">
        <v>13</v>
      </c>
      <c r="E3602">
        <v>14</v>
      </c>
      <c r="F3602">
        <v>0</v>
      </c>
      <c r="G3602">
        <v>0</v>
      </c>
      <c r="H3602">
        <v>532</v>
      </c>
      <c r="I3602">
        <v>4</v>
      </c>
      <c r="J3602" t="s">
        <v>638</v>
      </c>
      <c r="L3602">
        <f t="shared" si="65"/>
        <v>36</v>
      </c>
    </row>
    <row r="3603" spans="1:12">
      <c r="A3603">
        <v>2904</v>
      </c>
      <c r="B3603" t="s">
        <v>408</v>
      </c>
      <c r="C3603">
        <v>2</v>
      </c>
      <c r="D3603">
        <v>45</v>
      </c>
      <c r="E3603">
        <v>4</v>
      </c>
      <c r="F3603">
        <v>8</v>
      </c>
      <c r="G3603">
        <v>0</v>
      </c>
      <c r="H3603">
        <v>534</v>
      </c>
      <c r="I3603">
        <v>4</v>
      </c>
      <c r="J3603" t="s">
        <v>662</v>
      </c>
      <c r="L3603">
        <f t="shared" si="65"/>
        <v>52</v>
      </c>
    </row>
    <row r="3604" spans="1:12">
      <c r="A3604">
        <v>2163</v>
      </c>
      <c r="B3604" t="s">
        <v>408</v>
      </c>
      <c r="C3604">
        <v>1</v>
      </c>
      <c r="D3604">
        <v>14</v>
      </c>
      <c r="E3604">
        <v>14</v>
      </c>
      <c r="F3604">
        <v>0</v>
      </c>
      <c r="G3604">
        <v>0</v>
      </c>
      <c r="H3604">
        <v>510</v>
      </c>
      <c r="I3604">
        <v>5</v>
      </c>
      <c r="J3604" t="s">
        <v>828</v>
      </c>
      <c r="L3604" t="e">
        <f t="shared" si="65"/>
        <v>#N/A</v>
      </c>
    </row>
    <row r="3605" spans="1:12">
      <c r="A3605">
        <v>3494</v>
      </c>
      <c r="B3605" t="s">
        <v>408</v>
      </c>
      <c r="C3605">
        <v>1</v>
      </c>
      <c r="D3605">
        <v>5</v>
      </c>
      <c r="E3605">
        <v>14</v>
      </c>
      <c r="F3605">
        <v>0</v>
      </c>
      <c r="G3605">
        <v>0</v>
      </c>
      <c r="H3605">
        <v>566</v>
      </c>
      <c r="I3605">
        <v>3</v>
      </c>
      <c r="J3605" t="s">
        <v>854</v>
      </c>
      <c r="L3605" t="e">
        <f t="shared" si="65"/>
        <v>#N/A</v>
      </c>
    </row>
    <row r="3606" spans="1:12">
      <c r="A3606">
        <v>5409</v>
      </c>
      <c r="B3606" t="s">
        <v>408</v>
      </c>
      <c r="C3606">
        <v>2</v>
      </c>
      <c r="D3606">
        <v>16</v>
      </c>
      <c r="E3606">
        <v>2</v>
      </c>
      <c r="F3606">
        <v>0</v>
      </c>
      <c r="G3606">
        <v>0</v>
      </c>
      <c r="H3606">
        <v>632</v>
      </c>
      <c r="I3606">
        <v>2</v>
      </c>
      <c r="J3606" t="s">
        <v>862</v>
      </c>
      <c r="L3606" t="e">
        <f t="shared" si="65"/>
        <v>#N/A</v>
      </c>
    </row>
    <row r="3607" spans="1:12">
      <c r="A3607">
        <v>6248</v>
      </c>
      <c r="B3607" t="s">
        <v>408</v>
      </c>
      <c r="C3607">
        <v>1</v>
      </c>
      <c r="D3607">
        <v>52</v>
      </c>
      <c r="E3607">
        <v>1</v>
      </c>
      <c r="F3607">
        <v>0</v>
      </c>
      <c r="G3607">
        <v>0</v>
      </c>
      <c r="H3607">
        <v>438</v>
      </c>
      <c r="I3607">
        <v>1</v>
      </c>
      <c r="J3607" t="s">
        <v>703</v>
      </c>
      <c r="L3607">
        <f t="shared" si="65"/>
        <v>21</v>
      </c>
    </row>
    <row r="3608" spans="1:12">
      <c r="A3608">
        <v>4084</v>
      </c>
      <c r="B3608" t="s">
        <v>408</v>
      </c>
      <c r="C3608">
        <v>2</v>
      </c>
      <c r="D3608">
        <v>23</v>
      </c>
      <c r="E3608">
        <v>2</v>
      </c>
      <c r="F3608">
        <v>0</v>
      </c>
      <c r="G3608">
        <v>0</v>
      </c>
      <c r="H3608">
        <v>128</v>
      </c>
      <c r="I3608">
        <v>2</v>
      </c>
      <c r="J3608" t="s">
        <v>873</v>
      </c>
      <c r="L3608" t="e">
        <f t="shared" si="65"/>
        <v>#N/A</v>
      </c>
    </row>
    <row r="3609" spans="1:12">
      <c r="A3609">
        <v>3737</v>
      </c>
      <c r="B3609" t="s">
        <v>408</v>
      </c>
      <c r="C3609">
        <v>1</v>
      </c>
      <c r="D3609">
        <v>2</v>
      </c>
      <c r="E3609">
        <v>6</v>
      </c>
      <c r="F3609">
        <v>0</v>
      </c>
      <c r="G3609">
        <v>0</v>
      </c>
      <c r="H3609">
        <v>272</v>
      </c>
      <c r="I3609">
        <v>4</v>
      </c>
      <c r="J3609" t="s">
        <v>822</v>
      </c>
      <c r="L3609">
        <f t="shared" si="65"/>
        <v>15</v>
      </c>
    </row>
    <row r="3610" spans="1:12">
      <c r="A3610">
        <v>3986</v>
      </c>
      <c r="B3610" t="s">
        <v>408</v>
      </c>
      <c r="C3610">
        <v>2</v>
      </c>
      <c r="D3610">
        <v>5</v>
      </c>
      <c r="E3610">
        <v>2</v>
      </c>
      <c r="F3610">
        <v>0</v>
      </c>
      <c r="G3610">
        <v>0</v>
      </c>
      <c r="H3610">
        <v>261</v>
      </c>
      <c r="I3610">
        <v>2</v>
      </c>
      <c r="J3610" t="s">
        <v>849</v>
      </c>
      <c r="L3610" t="e">
        <f t="shared" si="65"/>
        <v>#N/A</v>
      </c>
    </row>
    <row r="3611" spans="1:12">
      <c r="A3611">
        <v>1573</v>
      </c>
      <c r="B3611" t="s">
        <v>408</v>
      </c>
      <c r="C3611">
        <v>1</v>
      </c>
      <c r="D3611">
        <v>9</v>
      </c>
      <c r="E3611">
        <v>1</v>
      </c>
      <c r="F3611">
        <v>0</v>
      </c>
      <c r="G3611">
        <v>0</v>
      </c>
      <c r="H3611">
        <v>442</v>
      </c>
      <c r="I3611">
        <v>1</v>
      </c>
      <c r="J3611" t="s">
        <v>579</v>
      </c>
      <c r="L3611">
        <f t="shared" si="65"/>
        <v>21</v>
      </c>
    </row>
    <row r="3612" spans="1:12">
      <c r="A3612">
        <v>5901</v>
      </c>
      <c r="B3612" t="s">
        <v>408</v>
      </c>
      <c r="C3612">
        <v>1</v>
      </c>
      <c r="D3612">
        <v>7</v>
      </c>
      <c r="E3612">
        <v>1</v>
      </c>
      <c r="F3612">
        <v>0</v>
      </c>
      <c r="G3612">
        <v>0</v>
      </c>
      <c r="H3612">
        <v>284</v>
      </c>
      <c r="I3612">
        <v>2</v>
      </c>
      <c r="J3612" t="s">
        <v>826</v>
      </c>
      <c r="L3612" t="e">
        <f t="shared" si="65"/>
        <v>#N/A</v>
      </c>
    </row>
    <row r="3613" spans="1:12">
      <c r="A3613">
        <v>248</v>
      </c>
      <c r="B3613" t="s">
        <v>408</v>
      </c>
      <c r="C3613">
        <v>2</v>
      </c>
      <c r="D3613">
        <v>4</v>
      </c>
      <c r="E3613">
        <v>2</v>
      </c>
      <c r="F3613">
        <v>0</v>
      </c>
      <c r="G3613">
        <v>0</v>
      </c>
      <c r="H3613">
        <v>448</v>
      </c>
      <c r="I3613">
        <v>1</v>
      </c>
      <c r="J3613" t="s">
        <v>879</v>
      </c>
      <c r="L3613" t="e">
        <f t="shared" si="65"/>
        <v>#N/A</v>
      </c>
    </row>
    <row r="3614" spans="1:12">
      <c r="A3614">
        <v>740</v>
      </c>
      <c r="B3614" t="s">
        <v>408</v>
      </c>
      <c r="C3614">
        <v>3</v>
      </c>
      <c r="D3614">
        <v>15</v>
      </c>
      <c r="E3614">
        <v>4</v>
      </c>
      <c r="F3614">
        <v>0</v>
      </c>
      <c r="G3614">
        <v>0</v>
      </c>
      <c r="H3614">
        <v>438</v>
      </c>
      <c r="I3614">
        <v>2</v>
      </c>
      <c r="J3614" t="s">
        <v>703</v>
      </c>
      <c r="L3614">
        <f t="shared" si="65"/>
        <v>21</v>
      </c>
    </row>
    <row r="3615" spans="1:12">
      <c r="A3615">
        <v>1822</v>
      </c>
      <c r="B3615" t="s">
        <v>408</v>
      </c>
      <c r="C3615">
        <v>1</v>
      </c>
      <c r="D3615">
        <v>22</v>
      </c>
      <c r="E3615">
        <v>1</v>
      </c>
      <c r="F3615">
        <v>0</v>
      </c>
      <c r="G3615">
        <v>0</v>
      </c>
      <c r="H3615">
        <v>330</v>
      </c>
      <c r="I3615">
        <v>2</v>
      </c>
      <c r="J3615" t="s">
        <v>830</v>
      </c>
      <c r="L3615">
        <f t="shared" si="65"/>
        <v>32</v>
      </c>
    </row>
    <row r="3616" spans="1:12">
      <c r="A3616">
        <v>2412</v>
      </c>
      <c r="B3616" t="s">
        <v>408</v>
      </c>
      <c r="C3616">
        <v>2</v>
      </c>
      <c r="D3616">
        <v>4</v>
      </c>
      <c r="E3616">
        <v>2</v>
      </c>
      <c r="F3616">
        <v>0</v>
      </c>
      <c r="G3616">
        <v>0</v>
      </c>
      <c r="H3616">
        <v>332</v>
      </c>
      <c r="I3616">
        <v>1</v>
      </c>
      <c r="J3616" t="s">
        <v>878</v>
      </c>
      <c r="L3616" t="e">
        <f t="shared" si="65"/>
        <v>#N/A</v>
      </c>
    </row>
    <row r="3617" spans="1:12">
      <c r="A3617">
        <v>4327</v>
      </c>
      <c r="B3617" t="s">
        <v>408</v>
      </c>
      <c r="C3617">
        <v>1</v>
      </c>
      <c r="D3617">
        <v>6</v>
      </c>
      <c r="E3617">
        <v>2</v>
      </c>
      <c r="F3617">
        <v>0</v>
      </c>
      <c r="G3617">
        <v>0</v>
      </c>
      <c r="H3617">
        <v>156</v>
      </c>
      <c r="I3617">
        <v>1</v>
      </c>
      <c r="J3617" t="s">
        <v>987</v>
      </c>
      <c r="L3617" t="e">
        <f t="shared" si="65"/>
        <v>#N/A</v>
      </c>
    </row>
    <row r="3618" spans="1:12">
      <c r="A3618">
        <v>4576</v>
      </c>
      <c r="B3618" t="s">
        <v>408</v>
      </c>
      <c r="C3618">
        <v>1</v>
      </c>
      <c r="D3618">
        <v>51</v>
      </c>
      <c r="E3618">
        <v>14</v>
      </c>
      <c r="F3618">
        <v>0</v>
      </c>
      <c r="G3618">
        <v>0</v>
      </c>
      <c r="H3618">
        <v>158</v>
      </c>
      <c r="I3618">
        <v>3</v>
      </c>
      <c r="J3618" t="s">
        <v>472</v>
      </c>
      <c r="L3618">
        <f t="shared" si="65"/>
        <v>12</v>
      </c>
    </row>
    <row r="3619" spans="1:12">
      <c r="A3619">
        <v>4819</v>
      </c>
      <c r="B3619" t="s">
        <v>408</v>
      </c>
      <c r="C3619">
        <v>3</v>
      </c>
      <c r="D3619">
        <v>24</v>
      </c>
      <c r="E3619">
        <v>3</v>
      </c>
      <c r="F3619">
        <v>0</v>
      </c>
      <c r="G3619">
        <v>0</v>
      </c>
      <c r="H3619">
        <v>415</v>
      </c>
      <c r="I3619" t="s">
        <v>408</v>
      </c>
      <c r="J3619" t="s">
        <v>819</v>
      </c>
      <c r="L3619" t="e">
        <f t="shared" si="65"/>
        <v>#N/A</v>
      </c>
    </row>
    <row r="3620" spans="1:12">
      <c r="A3620">
        <v>1081</v>
      </c>
      <c r="B3620" t="s">
        <v>390</v>
      </c>
      <c r="C3620">
        <v>1</v>
      </c>
      <c r="D3620">
        <v>43</v>
      </c>
      <c r="E3620">
        <v>1</v>
      </c>
      <c r="F3620">
        <v>0</v>
      </c>
      <c r="G3620">
        <v>0</v>
      </c>
      <c r="H3620">
        <v>313</v>
      </c>
      <c r="I3620">
        <v>2</v>
      </c>
      <c r="J3620" t="s">
        <v>407</v>
      </c>
      <c r="L3620">
        <f t="shared" si="65"/>
        <v>33</v>
      </c>
    </row>
    <row r="3621" spans="1:12">
      <c r="A3621">
        <v>2655</v>
      </c>
      <c r="B3621" t="s">
        <v>408</v>
      </c>
      <c r="C3621">
        <v>1</v>
      </c>
      <c r="D3621">
        <v>53</v>
      </c>
      <c r="E3621">
        <v>10</v>
      </c>
      <c r="F3621">
        <v>0</v>
      </c>
      <c r="G3621">
        <v>0</v>
      </c>
      <c r="H3621">
        <v>321</v>
      </c>
      <c r="I3621">
        <v>7</v>
      </c>
      <c r="J3621" t="s">
        <v>714</v>
      </c>
      <c r="L3621">
        <f t="shared" si="65"/>
        <v>52</v>
      </c>
    </row>
    <row r="3622" spans="1:12">
      <c r="A3622">
        <v>6150</v>
      </c>
      <c r="B3622" t="s">
        <v>408</v>
      </c>
      <c r="C3622">
        <v>2</v>
      </c>
      <c r="D3622">
        <v>5</v>
      </c>
      <c r="E3622">
        <v>2</v>
      </c>
      <c r="F3622">
        <v>0</v>
      </c>
      <c r="G3622">
        <v>0</v>
      </c>
      <c r="H3622">
        <v>241</v>
      </c>
      <c r="I3622">
        <v>2</v>
      </c>
      <c r="J3622" t="s">
        <v>842</v>
      </c>
      <c r="L3622" t="e">
        <f t="shared" si="65"/>
        <v>#N/A</v>
      </c>
    </row>
    <row r="3623" spans="1:12">
      <c r="A3623">
        <v>491</v>
      </c>
      <c r="B3623" t="s">
        <v>408</v>
      </c>
      <c r="C3623">
        <v>1</v>
      </c>
      <c r="D3623">
        <v>17</v>
      </c>
      <c r="E3623">
        <v>1</v>
      </c>
      <c r="F3623">
        <v>0</v>
      </c>
      <c r="G3623">
        <v>0</v>
      </c>
      <c r="H3623">
        <v>446</v>
      </c>
      <c r="I3623">
        <v>2</v>
      </c>
      <c r="J3623" t="s">
        <v>470</v>
      </c>
      <c r="L3623">
        <f t="shared" si="65"/>
        <v>22</v>
      </c>
    </row>
    <row r="3624" spans="1:12">
      <c r="A3624">
        <v>3886</v>
      </c>
      <c r="B3624" t="s">
        <v>408</v>
      </c>
      <c r="C3624">
        <v>1</v>
      </c>
      <c r="D3624">
        <v>13</v>
      </c>
      <c r="E3624">
        <v>1</v>
      </c>
      <c r="F3624">
        <v>0</v>
      </c>
      <c r="G3624">
        <v>0</v>
      </c>
      <c r="H3624">
        <v>106</v>
      </c>
      <c r="I3624">
        <v>1</v>
      </c>
      <c r="J3624" t="s">
        <v>718</v>
      </c>
      <c r="L3624" t="e">
        <f t="shared" si="65"/>
        <v>#N/A</v>
      </c>
    </row>
    <row r="3625" spans="1:12">
      <c r="A3625">
        <v>2312</v>
      </c>
      <c r="B3625" t="s">
        <v>408</v>
      </c>
      <c r="C3625">
        <v>1</v>
      </c>
      <c r="D3625">
        <v>8</v>
      </c>
      <c r="E3625">
        <v>8</v>
      </c>
      <c r="F3625">
        <v>0</v>
      </c>
      <c r="G3625">
        <v>0</v>
      </c>
      <c r="H3625">
        <v>515</v>
      </c>
      <c r="I3625">
        <v>5</v>
      </c>
      <c r="J3625" t="s">
        <v>976</v>
      </c>
      <c r="L3625" t="e">
        <f t="shared" si="65"/>
        <v>#N/A</v>
      </c>
    </row>
    <row r="3626" spans="1:12">
      <c r="A3626">
        <v>2263</v>
      </c>
      <c r="B3626" t="s">
        <v>408</v>
      </c>
      <c r="C3626">
        <v>1</v>
      </c>
      <c r="D3626">
        <v>24</v>
      </c>
      <c r="E3626">
        <v>8</v>
      </c>
      <c r="F3626">
        <v>0</v>
      </c>
      <c r="G3626">
        <v>0</v>
      </c>
      <c r="H3626">
        <v>522</v>
      </c>
      <c r="I3626">
        <v>5</v>
      </c>
      <c r="J3626" t="s">
        <v>445</v>
      </c>
      <c r="L3626">
        <f t="shared" si="65"/>
        <v>37</v>
      </c>
    </row>
    <row r="3627" spans="1:12">
      <c r="A3627">
        <v>2804</v>
      </c>
      <c r="B3627" t="s">
        <v>408</v>
      </c>
      <c r="C3627">
        <v>3</v>
      </c>
      <c r="D3627">
        <v>131</v>
      </c>
      <c r="E3627">
        <v>0</v>
      </c>
      <c r="F3627">
        <v>5</v>
      </c>
      <c r="G3627">
        <v>0</v>
      </c>
      <c r="H3627">
        <v>523</v>
      </c>
      <c r="I3627">
        <v>1</v>
      </c>
      <c r="J3627" t="s">
        <v>428</v>
      </c>
      <c r="L3627">
        <f t="shared" si="65"/>
        <v>33</v>
      </c>
    </row>
    <row r="3628" spans="1:12">
      <c r="A3628">
        <v>689</v>
      </c>
      <c r="B3628" t="s">
        <v>408</v>
      </c>
      <c r="C3628">
        <v>2</v>
      </c>
      <c r="D3628">
        <v>3</v>
      </c>
      <c r="E3628">
        <v>2</v>
      </c>
      <c r="F3628">
        <v>0</v>
      </c>
      <c r="G3628">
        <v>0</v>
      </c>
      <c r="H3628">
        <v>422</v>
      </c>
      <c r="I3628">
        <v>1</v>
      </c>
      <c r="J3628" t="s">
        <v>899</v>
      </c>
      <c r="L3628" t="e">
        <f t="shared" si="65"/>
        <v>#N/A</v>
      </c>
    </row>
    <row r="3629" spans="1:12">
      <c r="A3629">
        <v>1771</v>
      </c>
      <c r="B3629" t="s">
        <v>408</v>
      </c>
      <c r="C3629">
        <v>1</v>
      </c>
      <c r="D3629">
        <v>7</v>
      </c>
      <c r="E3629">
        <v>2</v>
      </c>
      <c r="F3629">
        <v>0</v>
      </c>
      <c r="G3629">
        <v>0</v>
      </c>
      <c r="H3629">
        <v>419</v>
      </c>
      <c r="I3629">
        <v>1</v>
      </c>
      <c r="J3629" t="s">
        <v>953</v>
      </c>
      <c r="L3629" t="e">
        <f t="shared" si="65"/>
        <v>#N/A</v>
      </c>
    </row>
    <row r="3630" spans="1:12">
      <c r="A3630">
        <v>4476</v>
      </c>
      <c r="B3630" t="s">
        <v>390</v>
      </c>
      <c r="C3630">
        <v>1</v>
      </c>
      <c r="D3630">
        <v>4</v>
      </c>
      <c r="E3630">
        <v>1</v>
      </c>
      <c r="F3630">
        <v>0</v>
      </c>
      <c r="G3630">
        <v>0</v>
      </c>
      <c r="H3630">
        <v>110</v>
      </c>
      <c r="I3630">
        <v>2</v>
      </c>
      <c r="J3630" t="s">
        <v>929</v>
      </c>
      <c r="L3630">
        <f t="shared" si="65"/>
        <v>11</v>
      </c>
    </row>
    <row r="3631" spans="1:12">
      <c r="A3631">
        <v>640</v>
      </c>
      <c r="B3631" t="s">
        <v>408</v>
      </c>
      <c r="C3631">
        <v>2</v>
      </c>
      <c r="D3631">
        <v>23</v>
      </c>
      <c r="E3631">
        <v>2</v>
      </c>
      <c r="F3631">
        <v>0</v>
      </c>
      <c r="G3631">
        <v>0</v>
      </c>
      <c r="H3631">
        <v>438</v>
      </c>
      <c r="I3631">
        <v>1</v>
      </c>
      <c r="J3631" t="s">
        <v>703</v>
      </c>
      <c r="L3631">
        <f t="shared" si="65"/>
        <v>21</v>
      </c>
    </row>
    <row r="3632" spans="1:12">
      <c r="A3632">
        <v>148</v>
      </c>
      <c r="B3632" t="s">
        <v>408</v>
      </c>
      <c r="C3632">
        <v>1</v>
      </c>
      <c r="D3632">
        <v>9</v>
      </c>
      <c r="E3632">
        <v>2</v>
      </c>
      <c r="F3632">
        <v>0</v>
      </c>
      <c r="G3632">
        <v>0</v>
      </c>
      <c r="H3632">
        <v>435</v>
      </c>
      <c r="I3632">
        <v>1</v>
      </c>
      <c r="J3632" t="s">
        <v>850</v>
      </c>
      <c r="L3632" t="e">
        <f t="shared" si="65"/>
        <v>#N/A</v>
      </c>
    </row>
    <row r="3633" spans="1:12">
      <c r="A3633">
        <v>4427</v>
      </c>
      <c r="B3633" t="s">
        <v>408</v>
      </c>
      <c r="C3633">
        <v>1</v>
      </c>
      <c r="D3633">
        <v>5</v>
      </c>
      <c r="E3633">
        <v>1</v>
      </c>
      <c r="F3633">
        <v>0</v>
      </c>
      <c r="G3633">
        <v>0</v>
      </c>
      <c r="H3633">
        <v>155</v>
      </c>
      <c r="I3633">
        <v>2</v>
      </c>
      <c r="J3633" t="s">
        <v>820</v>
      </c>
      <c r="L3633" t="e">
        <f t="shared" si="65"/>
        <v>#N/A</v>
      </c>
    </row>
    <row r="3634" spans="1:12">
      <c r="A3634">
        <v>5509</v>
      </c>
      <c r="B3634" t="s">
        <v>408</v>
      </c>
      <c r="C3634">
        <v>2</v>
      </c>
      <c r="D3634">
        <v>4</v>
      </c>
      <c r="E3634">
        <v>2</v>
      </c>
      <c r="F3634">
        <v>0</v>
      </c>
      <c r="G3634">
        <v>0</v>
      </c>
      <c r="H3634">
        <v>371</v>
      </c>
      <c r="I3634">
        <v>2</v>
      </c>
      <c r="J3634" t="s">
        <v>834</v>
      </c>
      <c r="L3634" t="e">
        <f t="shared" si="65"/>
        <v>#N/A</v>
      </c>
    </row>
    <row r="3635" spans="1:12">
      <c r="A3635">
        <v>6050</v>
      </c>
      <c r="B3635" t="s">
        <v>408</v>
      </c>
      <c r="C3635">
        <v>2</v>
      </c>
      <c r="D3635">
        <v>6</v>
      </c>
      <c r="E3635">
        <v>2</v>
      </c>
      <c r="F3635">
        <v>0</v>
      </c>
      <c r="G3635">
        <v>0</v>
      </c>
      <c r="H3635">
        <v>231</v>
      </c>
      <c r="I3635">
        <v>2</v>
      </c>
      <c r="J3635" t="s">
        <v>686</v>
      </c>
      <c r="L3635" t="e">
        <f t="shared" si="65"/>
        <v>#N/A</v>
      </c>
    </row>
    <row r="3636" spans="1:12">
      <c r="A3636">
        <v>1722</v>
      </c>
      <c r="B3636" t="s">
        <v>408</v>
      </c>
      <c r="C3636">
        <v>1</v>
      </c>
      <c r="D3636">
        <v>6</v>
      </c>
      <c r="E3636">
        <v>1</v>
      </c>
      <c r="F3636">
        <v>0</v>
      </c>
      <c r="G3636">
        <v>0</v>
      </c>
      <c r="H3636">
        <v>339</v>
      </c>
      <c r="I3636">
        <v>1</v>
      </c>
      <c r="J3636" t="s">
        <v>462</v>
      </c>
      <c r="L3636" t="e">
        <f t="shared" si="65"/>
        <v>#N/A</v>
      </c>
    </row>
    <row r="3637" spans="1:12">
      <c r="A3637">
        <v>3345</v>
      </c>
      <c r="B3637" t="s">
        <v>408</v>
      </c>
      <c r="C3637">
        <v>4</v>
      </c>
      <c r="D3637">
        <v>41</v>
      </c>
      <c r="E3637">
        <v>16</v>
      </c>
      <c r="F3637">
        <v>0</v>
      </c>
      <c r="G3637">
        <v>0</v>
      </c>
      <c r="H3637">
        <v>374</v>
      </c>
      <c r="I3637">
        <v>2</v>
      </c>
      <c r="J3637" t="s">
        <v>440</v>
      </c>
      <c r="L3637">
        <f t="shared" si="65"/>
        <v>16</v>
      </c>
    </row>
    <row r="3638" spans="1:12">
      <c r="A3638">
        <v>2853</v>
      </c>
      <c r="B3638" t="s">
        <v>408</v>
      </c>
      <c r="C3638">
        <v>1</v>
      </c>
      <c r="D3638">
        <v>148</v>
      </c>
      <c r="E3638">
        <v>8</v>
      </c>
      <c r="F3638">
        <v>11</v>
      </c>
      <c r="G3638">
        <v>0</v>
      </c>
      <c r="H3638">
        <v>523</v>
      </c>
      <c r="I3638">
        <v>3</v>
      </c>
      <c r="J3638" t="s">
        <v>428</v>
      </c>
      <c r="L3638">
        <f t="shared" si="65"/>
        <v>33</v>
      </c>
    </row>
    <row r="3639" spans="1:12">
      <c r="A3639">
        <v>3394</v>
      </c>
      <c r="B3639" t="s">
        <v>408</v>
      </c>
      <c r="C3639">
        <v>2</v>
      </c>
      <c r="D3639">
        <v>5</v>
      </c>
      <c r="E3639">
        <v>2</v>
      </c>
      <c r="F3639">
        <v>0</v>
      </c>
      <c r="G3639">
        <v>0</v>
      </c>
      <c r="H3639">
        <v>317</v>
      </c>
      <c r="I3639">
        <v>2</v>
      </c>
      <c r="J3639" t="s">
        <v>804</v>
      </c>
      <c r="L3639" t="e">
        <f t="shared" si="65"/>
        <v>#N/A</v>
      </c>
    </row>
    <row r="3640" spans="1:12">
      <c r="A3640">
        <v>99</v>
      </c>
      <c r="B3640" t="s">
        <v>408</v>
      </c>
      <c r="C3640">
        <v>2</v>
      </c>
      <c r="D3640">
        <v>23</v>
      </c>
      <c r="E3640">
        <v>2</v>
      </c>
      <c r="F3640">
        <v>0</v>
      </c>
      <c r="G3640">
        <v>0</v>
      </c>
      <c r="H3640">
        <v>443</v>
      </c>
      <c r="I3640">
        <v>2</v>
      </c>
      <c r="J3640" t="s">
        <v>831</v>
      </c>
      <c r="L3640" t="e">
        <f t="shared" si="65"/>
        <v>#N/A</v>
      </c>
    </row>
    <row r="3641" spans="1:12">
      <c r="A3641">
        <v>1230</v>
      </c>
      <c r="B3641" t="s">
        <v>408</v>
      </c>
      <c r="C3641">
        <v>1</v>
      </c>
      <c r="D3641">
        <v>11</v>
      </c>
      <c r="E3641">
        <v>1</v>
      </c>
      <c r="F3641">
        <v>0</v>
      </c>
      <c r="G3641">
        <v>0</v>
      </c>
      <c r="H3641">
        <v>313</v>
      </c>
      <c r="I3641">
        <v>2</v>
      </c>
      <c r="J3641" t="s">
        <v>407</v>
      </c>
      <c r="L3641">
        <f t="shared" si="65"/>
        <v>33</v>
      </c>
    </row>
    <row r="3642" spans="1:12">
      <c r="A3642">
        <v>1181</v>
      </c>
      <c r="B3642" t="s">
        <v>408</v>
      </c>
      <c r="C3642">
        <v>1</v>
      </c>
      <c r="D3642">
        <v>17</v>
      </c>
      <c r="E3642">
        <v>1</v>
      </c>
      <c r="F3642">
        <v>0</v>
      </c>
      <c r="G3642">
        <v>0</v>
      </c>
      <c r="H3642">
        <v>523</v>
      </c>
      <c r="I3642">
        <v>1</v>
      </c>
      <c r="J3642" t="s">
        <v>428</v>
      </c>
      <c r="L3642">
        <f t="shared" si="65"/>
        <v>33</v>
      </c>
    </row>
    <row r="3643" spans="1:12">
      <c r="A3643">
        <v>3866</v>
      </c>
      <c r="B3643" t="s">
        <v>871</v>
      </c>
      <c r="C3643">
        <v>1</v>
      </c>
      <c r="D3643">
        <v>3</v>
      </c>
      <c r="E3643">
        <v>1</v>
      </c>
      <c r="F3643">
        <v>0</v>
      </c>
      <c r="G3643">
        <v>0</v>
      </c>
      <c r="H3643">
        <v>103</v>
      </c>
      <c r="I3643">
        <v>2</v>
      </c>
      <c r="J3643" t="s">
        <v>811</v>
      </c>
      <c r="L3643" t="e">
        <f t="shared" si="65"/>
        <v>#N/A</v>
      </c>
    </row>
    <row r="3644" spans="1:12">
      <c r="A3644">
        <v>2206</v>
      </c>
      <c r="B3644" t="s">
        <v>408</v>
      </c>
      <c r="C3644">
        <v>1</v>
      </c>
      <c r="D3644">
        <v>50</v>
      </c>
      <c r="E3644">
        <v>7</v>
      </c>
      <c r="F3644">
        <v>0</v>
      </c>
      <c r="G3644">
        <v>0</v>
      </c>
      <c r="H3644">
        <v>507</v>
      </c>
      <c r="I3644">
        <v>5</v>
      </c>
      <c r="J3644" t="s">
        <v>282</v>
      </c>
      <c r="L3644">
        <f t="shared" si="65"/>
        <v>37</v>
      </c>
    </row>
    <row r="3645" spans="1:12">
      <c r="A3645">
        <v>2870</v>
      </c>
      <c r="B3645" t="s">
        <v>408</v>
      </c>
      <c r="C3645">
        <v>1</v>
      </c>
      <c r="D3645">
        <v>23</v>
      </c>
      <c r="E3645">
        <v>1</v>
      </c>
      <c r="F3645">
        <v>0</v>
      </c>
      <c r="G3645">
        <v>0</v>
      </c>
      <c r="H3645">
        <v>570</v>
      </c>
      <c r="I3645">
        <v>1</v>
      </c>
      <c r="J3645" t="s">
        <v>959</v>
      </c>
      <c r="L3645">
        <f t="shared" si="65"/>
        <v>42</v>
      </c>
    </row>
    <row r="3646" spans="1:12">
      <c r="A3646">
        <v>4198</v>
      </c>
      <c r="B3646" t="s">
        <v>408</v>
      </c>
      <c r="C3646">
        <v>2</v>
      </c>
      <c r="D3646">
        <v>4</v>
      </c>
      <c r="E3646">
        <v>2</v>
      </c>
      <c r="F3646">
        <v>0</v>
      </c>
      <c r="G3646">
        <v>0</v>
      </c>
      <c r="H3646">
        <v>120</v>
      </c>
      <c r="I3646">
        <v>1</v>
      </c>
      <c r="J3646" t="s">
        <v>930</v>
      </c>
      <c r="L3646" t="e">
        <f t="shared" si="65"/>
        <v>#N/A</v>
      </c>
    </row>
    <row r="3647" spans="1:12">
      <c r="A3647">
        <v>1542</v>
      </c>
      <c r="B3647" t="s">
        <v>408</v>
      </c>
      <c r="C3647">
        <v>2</v>
      </c>
      <c r="D3647">
        <v>4</v>
      </c>
      <c r="E3647">
        <v>2</v>
      </c>
      <c r="F3647">
        <v>0</v>
      </c>
      <c r="G3647">
        <v>0</v>
      </c>
      <c r="H3647">
        <v>421</v>
      </c>
      <c r="I3647">
        <v>1</v>
      </c>
      <c r="J3647" t="s">
        <v>411</v>
      </c>
      <c r="L3647" t="e">
        <f t="shared" si="65"/>
        <v>#N/A</v>
      </c>
    </row>
    <row r="3648" spans="1:12">
      <c r="A3648">
        <v>6451</v>
      </c>
      <c r="B3648" t="s">
        <v>412</v>
      </c>
      <c r="C3648">
        <v>1</v>
      </c>
      <c r="D3648">
        <v>17</v>
      </c>
      <c r="E3648">
        <v>1</v>
      </c>
      <c r="F3648">
        <v>0</v>
      </c>
      <c r="G3648">
        <v>0</v>
      </c>
      <c r="H3648">
        <v>104</v>
      </c>
      <c r="I3648">
        <v>1</v>
      </c>
      <c r="J3648" t="s">
        <v>1029</v>
      </c>
      <c r="L3648" t="e">
        <f t="shared" si="65"/>
        <v>#N/A</v>
      </c>
    </row>
    <row r="3649" spans="1:12">
      <c r="A3649">
        <v>4530</v>
      </c>
      <c r="B3649" t="s">
        <v>408</v>
      </c>
      <c r="C3649">
        <v>1</v>
      </c>
      <c r="D3649">
        <v>14</v>
      </c>
      <c r="E3649">
        <v>16</v>
      </c>
      <c r="F3649">
        <v>0</v>
      </c>
      <c r="G3649">
        <v>0</v>
      </c>
      <c r="H3649">
        <v>134</v>
      </c>
      <c r="I3649">
        <v>4</v>
      </c>
      <c r="J3649" t="s">
        <v>729</v>
      </c>
      <c r="L3649" t="e">
        <f t="shared" si="65"/>
        <v>#N/A</v>
      </c>
    </row>
    <row r="3650" spans="1:12">
      <c r="A3650">
        <v>285</v>
      </c>
      <c r="B3650" t="s">
        <v>408</v>
      </c>
      <c r="C3650">
        <v>1</v>
      </c>
      <c r="D3650">
        <v>3</v>
      </c>
      <c r="E3650">
        <v>7</v>
      </c>
      <c r="F3650">
        <v>0</v>
      </c>
      <c r="G3650">
        <v>0</v>
      </c>
      <c r="H3650">
        <v>470</v>
      </c>
      <c r="I3650">
        <v>4</v>
      </c>
      <c r="J3650" t="s">
        <v>898</v>
      </c>
      <c r="L3650" t="e">
        <f t="shared" si="65"/>
        <v>#N/A</v>
      </c>
    </row>
    <row r="3651" spans="1:12">
      <c r="A3651">
        <v>878</v>
      </c>
      <c r="B3651" t="s">
        <v>408</v>
      </c>
      <c r="C3651">
        <v>1</v>
      </c>
      <c r="D3651">
        <v>1</v>
      </c>
      <c r="E3651">
        <v>1</v>
      </c>
      <c r="F3651">
        <v>0</v>
      </c>
      <c r="G3651">
        <v>0</v>
      </c>
      <c r="H3651">
        <v>465</v>
      </c>
      <c r="I3651">
        <v>2</v>
      </c>
      <c r="J3651" t="s">
        <v>990</v>
      </c>
      <c r="L3651" t="e">
        <f t="shared" si="65"/>
        <v>#N/A</v>
      </c>
    </row>
    <row r="3652" spans="1:12">
      <c r="A3652">
        <v>1613</v>
      </c>
      <c r="B3652" t="s">
        <v>408</v>
      </c>
      <c r="C3652">
        <v>1</v>
      </c>
      <c r="D3652">
        <v>12</v>
      </c>
      <c r="E3652">
        <v>1</v>
      </c>
      <c r="F3652">
        <v>0</v>
      </c>
      <c r="G3652">
        <v>0</v>
      </c>
      <c r="H3652">
        <v>324</v>
      </c>
      <c r="I3652">
        <v>2</v>
      </c>
      <c r="J3652" t="s">
        <v>787</v>
      </c>
      <c r="L3652" t="e">
        <f t="shared" ref="L3652:L3715" si="66">VLOOKUP($J3652,$AA$3:$AB$127,2,FALSE)</f>
        <v>#N/A</v>
      </c>
    </row>
    <row r="3653" spans="1:12">
      <c r="A3653">
        <v>5787</v>
      </c>
      <c r="B3653" t="s">
        <v>408</v>
      </c>
      <c r="C3653">
        <v>2</v>
      </c>
      <c r="D3653">
        <v>11</v>
      </c>
      <c r="E3653">
        <v>50</v>
      </c>
      <c r="F3653">
        <v>0</v>
      </c>
      <c r="G3653">
        <v>0</v>
      </c>
      <c r="H3653">
        <v>485</v>
      </c>
      <c r="I3653">
        <v>8</v>
      </c>
      <c r="J3653" t="s">
        <v>657</v>
      </c>
      <c r="L3653">
        <f t="shared" si="66"/>
        <v>15</v>
      </c>
    </row>
    <row r="3654" spans="1:12">
      <c r="A3654">
        <v>3534</v>
      </c>
      <c r="B3654" t="s">
        <v>408</v>
      </c>
      <c r="C3654">
        <v>2</v>
      </c>
      <c r="D3654">
        <v>11</v>
      </c>
      <c r="E3654">
        <v>2</v>
      </c>
      <c r="F3654">
        <v>0</v>
      </c>
      <c r="G3654">
        <v>0</v>
      </c>
      <c r="H3654">
        <v>337</v>
      </c>
      <c r="I3654">
        <v>1</v>
      </c>
      <c r="J3654" t="s">
        <v>957</v>
      </c>
      <c r="L3654" t="e">
        <f t="shared" si="66"/>
        <v>#N/A</v>
      </c>
    </row>
    <row r="3655" spans="1:12">
      <c r="A3655">
        <v>6119</v>
      </c>
      <c r="B3655" t="s">
        <v>408</v>
      </c>
      <c r="C3655">
        <v>2</v>
      </c>
      <c r="D3655">
        <v>6</v>
      </c>
      <c r="E3655">
        <v>20</v>
      </c>
      <c r="F3655">
        <v>0</v>
      </c>
      <c r="G3655">
        <v>0</v>
      </c>
      <c r="H3655">
        <v>234</v>
      </c>
      <c r="I3655">
        <v>4</v>
      </c>
      <c r="J3655" t="s">
        <v>968</v>
      </c>
      <c r="L3655" t="e">
        <f t="shared" si="66"/>
        <v>#N/A</v>
      </c>
    </row>
    <row r="3656" spans="1:12">
      <c r="A3656">
        <v>1874</v>
      </c>
      <c r="B3656" t="s">
        <v>408</v>
      </c>
      <c r="C3656">
        <v>2</v>
      </c>
      <c r="D3656">
        <v>45</v>
      </c>
      <c r="E3656">
        <v>24</v>
      </c>
      <c r="F3656">
        <v>0</v>
      </c>
      <c r="G3656">
        <v>0</v>
      </c>
      <c r="H3656">
        <v>340</v>
      </c>
      <c r="I3656">
        <v>2</v>
      </c>
      <c r="J3656" t="s">
        <v>451</v>
      </c>
      <c r="L3656">
        <f t="shared" si="66"/>
        <v>31</v>
      </c>
    </row>
    <row r="3657" spans="1:12">
      <c r="A3657">
        <v>2538</v>
      </c>
      <c r="B3657" t="s">
        <v>408</v>
      </c>
      <c r="C3657">
        <v>1</v>
      </c>
      <c r="D3657">
        <v>28</v>
      </c>
      <c r="E3657">
        <v>1</v>
      </c>
      <c r="F3657">
        <v>0</v>
      </c>
      <c r="G3657">
        <v>0</v>
      </c>
      <c r="H3657">
        <v>354</v>
      </c>
      <c r="I3657">
        <v>2</v>
      </c>
      <c r="J3657" t="s">
        <v>893</v>
      </c>
      <c r="L3657" t="e">
        <f t="shared" si="66"/>
        <v>#N/A</v>
      </c>
    </row>
    <row r="3658" spans="1:12">
      <c r="A3658">
        <v>3202</v>
      </c>
      <c r="B3658" t="s">
        <v>408</v>
      </c>
      <c r="C3658">
        <v>2</v>
      </c>
      <c r="D3658">
        <v>7</v>
      </c>
      <c r="E3658">
        <v>4</v>
      </c>
      <c r="F3658">
        <v>0</v>
      </c>
      <c r="G3658">
        <v>0</v>
      </c>
      <c r="H3658">
        <v>312</v>
      </c>
      <c r="I3658">
        <v>2</v>
      </c>
      <c r="J3658" t="s">
        <v>518</v>
      </c>
      <c r="L3658" t="e">
        <f t="shared" si="66"/>
        <v>#N/A</v>
      </c>
    </row>
    <row r="3659" spans="1:12">
      <c r="A3659">
        <v>949</v>
      </c>
      <c r="B3659" t="s">
        <v>408</v>
      </c>
      <c r="C3659">
        <v>1</v>
      </c>
      <c r="D3659">
        <v>37</v>
      </c>
      <c r="E3659">
        <v>1</v>
      </c>
      <c r="F3659">
        <v>0</v>
      </c>
      <c r="G3659">
        <v>0</v>
      </c>
      <c r="H3659">
        <v>322</v>
      </c>
      <c r="I3659">
        <v>2</v>
      </c>
      <c r="J3659" t="s">
        <v>815</v>
      </c>
      <c r="L3659">
        <f t="shared" si="66"/>
        <v>31</v>
      </c>
    </row>
    <row r="3660" spans="1:12">
      <c r="A3660">
        <v>617</v>
      </c>
      <c r="B3660" t="s">
        <v>408</v>
      </c>
      <c r="C3660">
        <v>1</v>
      </c>
      <c r="D3660">
        <v>7</v>
      </c>
      <c r="E3660">
        <v>10</v>
      </c>
      <c r="F3660">
        <v>0</v>
      </c>
      <c r="G3660">
        <v>0</v>
      </c>
      <c r="H3660">
        <v>552</v>
      </c>
      <c r="I3660">
        <v>5</v>
      </c>
      <c r="J3660" t="s">
        <v>566</v>
      </c>
      <c r="L3660">
        <f t="shared" si="66"/>
        <v>34</v>
      </c>
    </row>
    <row r="3661" spans="1:12">
      <c r="A3661">
        <v>4862</v>
      </c>
      <c r="B3661" t="s">
        <v>408</v>
      </c>
      <c r="C3661">
        <v>1</v>
      </c>
      <c r="D3661">
        <v>13</v>
      </c>
      <c r="E3661">
        <v>4</v>
      </c>
      <c r="F3661">
        <v>0</v>
      </c>
      <c r="G3661">
        <v>0</v>
      </c>
      <c r="H3661">
        <v>801</v>
      </c>
      <c r="I3661">
        <v>3</v>
      </c>
      <c r="J3661" t="s">
        <v>625</v>
      </c>
      <c r="L3661" t="e">
        <f t="shared" si="66"/>
        <v>#N/A</v>
      </c>
    </row>
    <row r="3662" spans="1:12">
      <c r="A3662">
        <v>546</v>
      </c>
      <c r="B3662" t="s">
        <v>408</v>
      </c>
      <c r="C3662">
        <v>1</v>
      </c>
      <c r="D3662">
        <v>13</v>
      </c>
      <c r="E3662">
        <v>1</v>
      </c>
      <c r="F3662">
        <v>0</v>
      </c>
      <c r="G3662">
        <v>0</v>
      </c>
      <c r="H3662">
        <v>529</v>
      </c>
      <c r="I3662">
        <v>1</v>
      </c>
      <c r="J3662" t="s">
        <v>519</v>
      </c>
      <c r="L3662" t="e">
        <f t="shared" si="66"/>
        <v>#N/A</v>
      </c>
    </row>
    <row r="3663" spans="1:12">
      <c r="A3663">
        <v>1281</v>
      </c>
      <c r="B3663" t="s">
        <v>408</v>
      </c>
      <c r="C3663">
        <v>2</v>
      </c>
      <c r="D3663">
        <v>20</v>
      </c>
      <c r="E3663">
        <v>2</v>
      </c>
      <c r="F3663">
        <v>0</v>
      </c>
      <c r="G3663">
        <v>0</v>
      </c>
      <c r="H3663">
        <v>533</v>
      </c>
      <c r="I3663">
        <v>1</v>
      </c>
      <c r="J3663" t="s">
        <v>637</v>
      </c>
      <c r="L3663">
        <f t="shared" si="66"/>
        <v>35</v>
      </c>
    </row>
    <row r="3664" spans="1:12">
      <c r="A3664">
        <v>5455</v>
      </c>
      <c r="B3664" t="s">
        <v>408</v>
      </c>
      <c r="C3664">
        <v>2</v>
      </c>
      <c r="D3664">
        <v>2</v>
      </c>
      <c r="E3664">
        <v>2</v>
      </c>
      <c r="F3664">
        <v>0</v>
      </c>
      <c r="G3664">
        <v>0</v>
      </c>
      <c r="H3664">
        <v>582</v>
      </c>
      <c r="I3664">
        <v>2</v>
      </c>
      <c r="J3664" t="s">
        <v>1038</v>
      </c>
      <c r="L3664" t="e">
        <f t="shared" si="66"/>
        <v>#N/A</v>
      </c>
    </row>
    <row r="3665" spans="1:12">
      <c r="A3665">
        <v>1210</v>
      </c>
      <c r="B3665" t="s">
        <v>408</v>
      </c>
      <c r="C3665">
        <v>1</v>
      </c>
      <c r="D3665">
        <v>12</v>
      </c>
      <c r="E3665">
        <v>1</v>
      </c>
      <c r="F3665">
        <v>0</v>
      </c>
      <c r="G3665">
        <v>0</v>
      </c>
      <c r="H3665">
        <v>313</v>
      </c>
      <c r="I3665">
        <v>1</v>
      </c>
      <c r="J3665" t="s">
        <v>407</v>
      </c>
      <c r="L3665">
        <f t="shared" si="66"/>
        <v>33</v>
      </c>
    </row>
    <row r="3666" spans="1:12">
      <c r="A3666">
        <v>5100</v>
      </c>
      <c r="B3666" t="s">
        <v>408</v>
      </c>
      <c r="C3666">
        <v>1</v>
      </c>
      <c r="D3666">
        <v>19</v>
      </c>
      <c r="E3666">
        <v>19</v>
      </c>
      <c r="F3666">
        <v>0</v>
      </c>
      <c r="G3666">
        <v>0</v>
      </c>
      <c r="H3666">
        <v>132</v>
      </c>
      <c r="I3666">
        <v>7</v>
      </c>
      <c r="J3666" t="s">
        <v>692</v>
      </c>
      <c r="L3666">
        <f t="shared" si="66"/>
        <v>45</v>
      </c>
    </row>
    <row r="3667" spans="1:12">
      <c r="A3667">
        <v>2229</v>
      </c>
      <c r="B3667" t="s">
        <v>408</v>
      </c>
      <c r="C3667">
        <v>1</v>
      </c>
      <c r="D3667">
        <v>13</v>
      </c>
      <c r="E3667">
        <v>1</v>
      </c>
      <c r="F3667">
        <v>0</v>
      </c>
      <c r="G3667">
        <v>0</v>
      </c>
      <c r="H3667">
        <v>502</v>
      </c>
      <c r="I3667">
        <v>2</v>
      </c>
      <c r="J3667" t="s">
        <v>682</v>
      </c>
      <c r="L3667" t="e">
        <f t="shared" si="66"/>
        <v>#N/A</v>
      </c>
    </row>
    <row r="3668" spans="1:12">
      <c r="A3668">
        <v>5432</v>
      </c>
      <c r="B3668" t="s">
        <v>408</v>
      </c>
      <c r="C3668">
        <v>2</v>
      </c>
      <c r="D3668">
        <v>10</v>
      </c>
      <c r="E3668">
        <v>2</v>
      </c>
      <c r="F3668">
        <v>0</v>
      </c>
      <c r="G3668">
        <v>0</v>
      </c>
      <c r="H3668">
        <v>634</v>
      </c>
      <c r="I3668">
        <v>2</v>
      </c>
      <c r="J3668" t="s">
        <v>975</v>
      </c>
      <c r="L3668" t="e">
        <f t="shared" si="66"/>
        <v>#N/A</v>
      </c>
    </row>
    <row r="3669" spans="1:12">
      <c r="A3669">
        <v>594</v>
      </c>
      <c r="B3669" t="s">
        <v>408</v>
      </c>
      <c r="C3669">
        <v>1</v>
      </c>
      <c r="D3669">
        <v>37</v>
      </c>
      <c r="E3669">
        <v>12</v>
      </c>
      <c r="F3669">
        <v>0</v>
      </c>
      <c r="G3669">
        <v>0</v>
      </c>
      <c r="H3669">
        <v>533</v>
      </c>
      <c r="I3669">
        <v>8</v>
      </c>
      <c r="J3669" t="s">
        <v>637</v>
      </c>
      <c r="L3669">
        <f t="shared" si="66"/>
        <v>35</v>
      </c>
    </row>
    <row r="3670" spans="1:12">
      <c r="A3670">
        <v>2893</v>
      </c>
      <c r="B3670" t="s">
        <v>408</v>
      </c>
      <c r="C3670">
        <v>1</v>
      </c>
      <c r="D3670">
        <v>60</v>
      </c>
      <c r="E3670">
        <v>0</v>
      </c>
      <c r="F3670">
        <v>4</v>
      </c>
      <c r="G3670">
        <v>0</v>
      </c>
      <c r="H3670">
        <v>534</v>
      </c>
      <c r="I3670">
        <v>2</v>
      </c>
      <c r="J3670" t="s">
        <v>662</v>
      </c>
      <c r="L3670">
        <f t="shared" si="66"/>
        <v>52</v>
      </c>
    </row>
    <row r="3671" spans="1:12">
      <c r="A3671">
        <v>5881</v>
      </c>
      <c r="B3671" t="s">
        <v>408</v>
      </c>
      <c r="C3671">
        <v>2</v>
      </c>
      <c r="D3671">
        <v>9</v>
      </c>
      <c r="E3671">
        <v>2</v>
      </c>
      <c r="F3671">
        <v>0</v>
      </c>
      <c r="G3671">
        <v>0</v>
      </c>
      <c r="H3671">
        <v>127</v>
      </c>
      <c r="I3671">
        <v>1</v>
      </c>
      <c r="J3671" t="s">
        <v>929</v>
      </c>
      <c r="L3671">
        <f t="shared" si="66"/>
        <v>11</v>
      </c>
    </row>
    <row r="3672" spans="1:12">
      <c r="A3672">
        <v>4104</v>
      </c>
      <c r="B3672" t="s">
        <v>408</v>
      </c>
      <c r="C3672">
        <v>2</v>
      </c>
      <c r="D3672">
        <v>6</v>
      </c>
      <c r="E3672">
        <v>2</v>
      </c>
      <c r="F3672">
        <v>0</v>
      </c>
      <c r="G3672">
        <v>0</v>
      </c>
      <c r="H3672">
        <v>130</v>
      </c>
      <c r="I3672">
        <v>2</v>
      </c>
      <c r="J3672" t="s">
        <v>1004</v>
      </c>
      <c r="L3672" t="e">
        <f t="shared" si="66"/>
        <v>#N/A</v>
      </c>
    </row>
    <row r="3673" spans="1:12">
      <c r="A3673">
        <v>4553</v>
      </c>
      <c r="B3673" t="s">
        <v>408</v>
      </c>
      <c r="C3673">
        <v>4</v>
      </c>
      <c r="D3673">
        <v>7</v>
      </c>
      <c r="E3673">
        <v>4</v>
      </c>
      <c r="F3673">
        <v>0</v>
      </c>
      <c r="G3673">
        <v>0</v>
      </c>
      <c r="H3673">
        <v>135</v>
      </c>
      <c r="I3673">
        <v>2</v>
      </c>
      <c r="J3673" t="s">
        <v>663</v>
      </c>
      <c r="L3673" t="e">
        <f t="shared" si="66"/>
        <v>#N/A</v>
      </c>
    </row>
    <row r="3674" spans="1:12">
      <c r="A3674">
        <v>4768</v>
      </c>
      <c r="B3674" t="s">
        <v>408</v>
      </c>
      <c r="C3674">
        <v>1</v>
      </c>
      <c r="D3674">
        <v>3</v>
      </c>
      <c r="E3674">
        <v>18</v>
      </c>
      <c r="F3674">
        <v>0</v>
      </c>
      <c r="G3674">
        <v>0</v>
      </c>
      <c r="H3674">
        <v>682</v>
      </c>
      <c r="I3674">
        <v>9</v>
      </c>
      <c r="J3674" t="s">
        <v>823</v>
      </c>
      <c r="L3674" t="e">
        <f t="shared" si="66"/>
        <v>#N/A</v>
      </c>
    </row>
    <row r="3675" spans="1:12">
      <c r="A3675">
        <v>4885</v>
      </c>
      <c r="B3675" t="s">
        <v>408</v>
      </c>
      <c r="C3675">
        <v>2</v>
      </c>
      <c r="D3675">
        <v>27</v>
      </c>
      <c r="E3675">
        <v>30</v>
      </c>
      <c r="F3675">
        <v>0</v>
      </c>
      <c r="G3675">
        <v>0</v>
      </c>
      <c r="H3675">
        <v>430</v>
      </c>
      <c r="I3675">
        <v>6</v>
      </c>
      <c r="J3675" t="s">
        <v>267</v>
      </c>
      <c r="L3675" t="e">
        <f t="shared" si="66"/>
        <v>#N/A</v>
      </c>
    </row>
    <row r="3676" spans="1:12">
      <c r="A3676">
        <v>1565</v>
      </c>
      <c r="B3676" t="s">
        <v>408</v>
      </c>
      <c r="C3676">
        <v>1</v>
      </c>
      <c r="D3676">
        <v>3</v>
      </c>
      <c r="E3676">
        <v>1</v>
      </c>
      <c r="F3676">
        <v>0</v>
      </c>
      <c r="G3676">
        <v>0</v>
      </c>
      <c r="H3676">
        <v>402</v>
      </c>
      <c r="I3676">
        <v>2</v>
      </c>
      <c r="J3676" t="s">
        <v>541</v>
      </c>
      <c r="L3676">
        <f t="shared" si="66"/>
        <v>21</v>
      </c>
    </row>
    <row r="3677" spans="1:12">
      <c r="A3677">
        <v>5764</v>
      </c>
      <c r="B3677" t="s">
        <v>408</v>
      </c>
      <c r="C3677">
        <v>1</v>
      </c>
      <c r="D3677">
        <v>18</v>
      </c>
      <c r="E3677">
        <v>1</v>
      </c>
      <c r="F3677">
        <v>0</v>
      </c>
      <c r="G3677">
        <v>0</v>
      </c>
      <c r="H3677">
        <v>341</v>
      </c>
      <c r="I3677">
        <v>2</v>
      </c>
      <c r="J3677" t="s">
        <v>874</v>
      </c>
      <c r="L3677" t="e">
        <f t="shared" si="66"/>
        <v>#N/A</v>
      </c>
    </row>
    <row r="3678" spans="1:12">
      <c r="A3678">
        <v>6213</v>
      </c>
      <c r="B3678" t="s">
        <v>408</v>
      </c>
      <c r="C3678" t="s">
        <v>408</v>
      </c>
      <c r="D3678">
        <v>1</v>
      </c>
      <c r="E3678">
        <v>1</v>
      </c>
      <c r="F3678">
        <v>0</v>
      </c>
      <c r="G3678">
        <v>0</v>
      </c>
      <c r="H3678">
        <v>441</v>
      </c>
      <c r="I3678">
        <v>1</v>
      </c>
      <c r="J3678" t="s">
        <v>568</v>
      </c>
      <c r="L3678" t="e">
        <f t="shared" si="66"/>
        <v>#N/A</v>
      </c>
    </row>
    <row r="3679" spans="1:12">
      <c r="A3679">
        <v>2561</v>
      </c>
      <c r="B3679" t="s">
        <v>408</v>
      </c>
      <c r="C3679">
        <v>1</v>
      </c>
      <c r="D3679">
        <v>5</v>
      </c>
      <c r="E3679">
        <v>1</v>
      </c>
      <c r="F3679">
        <v>0</v>
      </c>
      <c r="G3679">
        <v>0</v>
      </c>
      <c r="H3679">
        <v>354</v>
      </c>
      <c r="I3679">
        <v>2</v>
      </c>
      <c r="J3679" t="s">
        <v>893</v>
      </c>
      <c r="L3679" t="e">
        <f t="shared" si="66"/>
        <v>#N/A</v>
      </c>
    </row>
    <row r="3680" spans="1:12">
      <c r="A3680">
        <v>5217</v>
      </c>
      <c r="B3680" t="s">
        <v>408</v>
      </c>
      <c r="C3680">
        <v>1</v>
      </c>
      <c r="D3680">
        <v>21</v>
      </c>
      <c r="E3680">
        <v>1</v>
      </c>
      <c r="F3680">
        <v>0</v>
      </c>
      <c r="G3680">
        <v>0</v>
      </c>
      <c r="H3680">
        <v>623</v>
      </c>
      <c r="I3680">
        <v>2</v>
      </c>
      <c r="J3680" t="s">
        <v>921</v>
      </c>
      <c r="L3680" t="e">
        <f t="shared" si="66"/>
        <v>#N/A</v>
      </c>
    </row>
    <row r="3681" spans="1:12">
      <c r="A3681">
        <v>4436</v>
      </c>
      <c r="B3681" t="s">
        <v>390</v>
      </c>
      <c r="C3681">
        <v>1</v>
      </c>
      <c r="D3681">
        <v>1</v>
      </c>
      <c r="E3681">
        <v>1</v>
      </c>
      <c r="F3681">
        <v>0</v>
      </c>
      <c r="G3681">
        <v>0</v>
      </c>
      <c r="H3681">
        <v>154</v>
      </c>
      <c r="I3681">
        <v>2</v>
      </c>
      <c r="J3681" t="s">
        <v>829</v>
      </c>
      <c r="L3681" t="e">
        <f t="shared" si="66"/>
        <v>#N/A</v>
      </c>
    </row>
    <row r="3682" spans="1:12">
      <c r="A3682">
        <v>262</v>
      </c>
      <c r="B3682" t="s">
        <v>408</v>
      </c>
      <c r="C3682">
        <v>1</v>
      </c>
      <c r="D3682">
        <v>13</v>
      </c>
      <c r="E3682">
        <v>6</v>
      </c>
      <c r="F3682">
        <v>0</v>
      </c>
      <c r="G3682">
        <v>0</v>
      </c>
      <c r="H3682">
        <v>480</v>
      </c>
      <c r="I3682">
        <v>5</v>
      </c>
      <c r="J3682" t="s">
        <v>560</v>
      </c>
      <c r="L3682">
        <f t="shared" si="66"/>
        <v>22</v>
      </c>
    </row>
    <row r="3683" spans="1:12">
      <c r="A3683">
        <v>4221</v>
      </c>
      <c r="B3683" t="s">
        <v>408</v>
      </c>
      <c r="C3683">
        <v>1</v>
      </c>
      <c r="D3683">
        <v>10</v>
      </c>
      <c r="E3683">
        <v>0</v>
      </c>
      <c r="F3683">
        <v>1</v>
      </c>
      <c r="G3683">
        <v>0</v>
      </c>
      <c r="H3683">
        <v>107</v>
      </c>
      <c r="I3683">
        <v>1</v>
      </c>
      <c r="J3683" t="s">
        <v>556</v>
      </c>
      <c r="L3683">
        <f t="shared" si="66"/>
        <v>11</v>
      </c>
    </row>
    <row r="3684" spans="1:12">
      <c r="A3684">
        <v>6428</v>
      </c>
      <c r="B3684" t="s">
        <v>412</v>
      </c>
      <c r="C3684">
        <v>1</v>
      </c>
      <c r="D3684">
        <v>2</v>
      </c>
      <c r="E3684">
        <v>1</v>
      </c>
      <c r="F3684">
        <v>0</v>
      </c>
      <c r="G3684">
        <v>0</v>
      </c>
      <c r="H3684">
        <v>401</v>
      </c>
      <c r="I3684">
        <v>1</v>
      </c>
      <c r="J3684" t="s">
        <v>434</v>
      </c>
      <c r="L3684" t="e">
        <f t="shared" si="66"/>
        <v>#N/A</v>
      </c>
    </row>
    <row r="3685" spans="1:12">
      <c r="A3685">
        <v>1233</v>
      </c>
      <c r="B3685" t="s">
        <v>408</v>
      </c>
      <c r="C3685">
        <v>1</v>
      </c>
      <c r="D3685">
        <v>28</v>
      </c>
      <c r="E3685">
        <v>16</v>
      </c>
      <c r="F3685">
        <v>0</v>
      </c>
      <c r="G3685">
        <v>0</v>
      </c>
      <c r="H3685">
        <v>318</v>
      </c>
      <c r="I3685">
        <v>4</v>
      </c>
      <c r="J3685" t="s">
        <v>856</v>
      </c>
      <c r="L3685" t="e">
        <f t="shared" si="66"/>
        <v>#N/A</v>
      </c>
    </row>
    <row r="3686" spans="1:12">
      <c r="A3686">
        <v>3225</v>
      </c>
      <c r="B3686" t="s">
        <v>408</v>
      </c>
      <c r="C3686">
        <v>1</v>
      </c>
      <c r="D3686">
        <v>14</v>
      </c>
      <c r="E3686">
        <v>1</v>
      </c>
      <c r="F3686">
        <v>0</v>
      </c>
      <c r="G3686">
        <v>0</v>
      </c>
      <c r="H3686">
        <v>350</v>
      </c>
      <c r="I3686">
        <v>1</v>
      </c>
      <c r="J3686" t="s">
        <v>713</v>
      </c>
      <c r="L3686" t="e">
        <f t="shared" si="66"/>
        <v>#N/A</v>
      </c>
    </row>
    <row r="3687" spans="1:12">
      <c r="A3687">
        <v>3557</v>
      </c>
      <c r="B3687" t="s">
        <v>408</v>
      </c>
      <c r="C3687">
        <v>1</v>
      </c>
      <c r="D3687">
        <v>54</v>
      </c>
      <c r="E3687">
        <v>1</v>
      </c>
      <c r="F3687">
        <v>0</v>
      </c>
      <c r="G3687">
        <v>0</v>
      </c>
      <c r="H3687">
        <v>316</v>
      </c>
      <c r="I3687">
        <v>1</v>
      </c>
      <c r="J3687" t="s">
        <v>467</v>
      </c>
      <c r="L3687">
        <f t="shared" si="66"/>
        <v>51</v>
      </c>
    </row>
    <row r="3688" spans="1:12">
      <c r="A3688">
        <v>6096</v>
      </c>
      <c r="B3688" t="s">
        <v>408</v>
      </c>
      <c r="C3688">
        <v>1</v>
      </c>
      <c r="D3688">
        <v>11</v>
      </c>
      <c r="E3688">
        <v>14</v>
      </c>
      <c r="F3688">
        <v>0</v>
      </c>
      <c r="G3688">
        <v>0</v>
      </c>
      <c r="H3688">
        <v>233</v>
      </c>
      <c r="I3688">
        <v>6</v>
      </c>
      <c r="J3688" t="s">
        <v>916</v>
      </c>
      <c r="L3688" t="e">
        <f t="shared" si="66"/>
        <v>#N/A</v>
      </c>
    </row>
    <row r="3689" spans="1:12">
      <c r="A3689">
        <v>1897</v>
      </c>
      <c r="B3689" t="s">
        <v>408</v>
      </c>
      <c r="C3689">
        <v>2</v>
      </c>
      <c r="D3689">
        <v>20</v>
      </c>
      <c r="E3689">
        <v>2</v>
      </c>
      <c r="F3689">
        <v>0</v>
      </c>
      <c r="G3689">
        <v>0</v>
      </c>
      <c r="H3689">
        <v>702</v>
      </c>
      <c r="I3689">
        <v>2</v>
      </c>
      <c r="J3689" t="s">
        <v>764</v>
      </c>
      <c r="L3689">
        <f t="shared" si="66"/>
        <v>31</v>
      </c>
    </row>
    <row r="3690" spans="1:12">
      <c r="A3690">
        <v>2160</v>
      </c>
      <c r="B3690" t="s">
        <v>408</v>
      </c>
      <c r="C3690">
        <v>1</v>
      </c>
      <c r="D3690">
        <v>25</v>
      </c>
      <c r="E3690">
        <v>14</v>
      </c>
      <c r="F3690">
        <v>0</v>
      </c>
      <c r="G3690">
        <v>0</v>
      </c>
      <c r="H3690">
        <v>522</v>
      </c>
      <c r="I3690">
        <v>5</v>
      </c>
      <c r="J3690" t="s">
        <v>445</v>
      </c>
      <c r="L3690">
        <f t="shared" si="66"/>
        <v>37</v>
      </c>
    </row>
    <row r="3691" spans="1:12">
      <c r="A3691">
        <v>3488</v>
      </c>
      <c r="B3691" t="s">
        <v>408</v>
      </c>
      <c r="C3691">
        <v>1</v>
      </c>
      <c r="D3691">
        <v>12</v>
      </c>
      <c r="E3691">
        <v>16</v>
      </c>
      <c r="F3691">
        <v>0</v>
      </c>
      <c r="G3691">
        <v>0</v>
      </c>
      <c r="H3691">
        <v>566</v>
      </c>
      <c r="I3691">
        <v>4</v>
      </c>
      <c r="J3691" t="s">
        <v>854</v>
      </c>
      <c r="L3691" t="e">
        <f t="shared" si="66"/>
        <v>#N/A</v>
      </c>
    </row>
    <row r="3692" spans="1:12">
      <c r="A3692">
        <v>1164</v>
      </c>
      <c r="B3692" t="s">
        <v>408</v>
      </c>
      <c r="C3692">
        <v>1</v>
      </c>
      <c r="D3692">
        <v>12</v>
      </c>
      <c r="E3692">
        <v>10</v>
      </c>
      <c r="F3692">
        <v>0</v>
      </c>
      <c r="G3692">
        <v>0</v>
      </c>
      <c r="H3692">
        <v>311</v>
      </c>
      <c r="I3692">
        <v>5</v>
      </c>
      <c r="J3692" t="s">
        <v>778</v>
      </c>
      <c r="L3692" t="e">
        <f t="shared" si="66"/>
        <v>#N/A</v>
      </c>
    </row>
    <row r="3693" spans="1:12">
      <c r="A3693">
        <v>6165</v>
      </c>
      <c r="B3693" t="s">
        <v>408</v>
      </c>
      <c r="C3693">
        <v>2</v>
      </c>
      <c r="D3693">
        <v>6</v>
      </c>
      <c r="E3693">
        <v>2</v>
      </c>
      <c r="F3693">
        <v>0</v>
      </c>
      <c r="G3693">
        <v>0</v>
      </c>
      <c r="H3693">
        <v>241</v>
      </c>
      <c r="I3693">
        <v>2</v>
      </c>
      <c r="J3693" t="s">
        <v>842</v>
      </c>
      <c r="L3693" t="e">
        <f t="shared" si="66"/>
        <v>#N/A</v>
      </c>
    </row>
    <row r="3694" spans="1:12">
      <c r="A3694">
        <v>4152</v>
      </c>
      <c r="B3694" t="s">
        <v>408</v>
      </c>
      <c r="C3694">
        <v>1</v>
      </c>
      <c r="D3694">
        <v>28</v>
      </c>
      <c r="E3694">
        <v>1</v>
      </c>
      <c r="F3694">
        <v>0</v>
      </c>
      <c r="G3694">
        <v>0</v>
      </c>
      <c r="H3694">
        <v>118</v>
      </c>
      <c r="I3694">
        <v>2</v>
      </c>
      <c r="J3694" t="s">
        <v>612</v>
      </c>
      <c r="L3694">
        <f t="shared" si="66"/>
        <v>11</v>
      </c>
    </row>
    <row r="3695" spans="1:12">
      <c r="A3695">
        <v>3820</v>
      </c>
      <c r="B3695" t="s">
        <v>408</v>
      </c>
      <c r="C3695">
        <v>1</v>
      </c>
      <c r="D3695">
        <v>11</v>
      </c>
      <c r="E3695">
        <v>1</v>
      </c>
      <c r="F3695">
        <v>0</v>
      </c>
      <c r="G3695">
        <v>0</v>
      </c>
      <c r="H3695">
        <v>125</v>
      </c>
      <c r="I3695">
        <v>1</v>
      </c>
      <c r="J3695" t="s">
        <v>870</v>
      </c>
      <c r="L3695" t="e">
        <f t="shared" si="66"/>
        <v>#N/A</v>
      </c>
    </row>
    <row r="3696" spans="1:12">
      <c r="A3696">
        <v>1828</v>
      </c>
      <c r="B3696" t="s">
        <v>408</v>
      </c>
      <c r="C3696">
        <v>1</v>
      </c>
      <c r="D3696">
        <v>75</v>
      </c>
      <c r="E3696">
        <v>1</v>
      </c>
      <c r="F3696">
        <v>0</v>
      </c>
      <c r="G3696">
        <v>0</v>
      </c>
      <c r="H3696">
        <v>527</v>
      </c>
      <c r="I3696">
        <v>2</v>
      </c>
      <c r="J3696" t="s">
        <v>646</v>
      </c>
      <c r="L3696" t="e">
        <f t="shared" si="66"/>
        <v>#N/A</v>
      </c>
    </row>
    <row r="3697" spans="1:12">
      <c r="A3697">
        <v>3156</v>
      </c>
      <c r="B3697" t="s">
        <v>408</v>
      </c>
      <c r="C3697">
        <v>2</v>
      </c>
      <c r="D3697">
        <v>12</v>
      </c>
      <c r="E3697">
        <v>2</v>
      </c>
      <c r="F3697">
        <v>0</v>
      </c>
      <c r="G3697">
        <v>0</v>
      </c>
      <c r="H3697">
        <v>651</v>
      </c>
      <c r="I3697">
        <v>2</v>
      </c>
      <c r="J3697" t="s">
        <v>814</v>
      </c>
      <c r="L3697" t="e">
        <f t="shared" si="66"/>
        <v>#N/A</v>
      </c>
    </row>
    <row r="3698" spans="1:12">
      <c r="A3698">
        <v>2492</v>
      </c>
      <c r="B3698" t="s">
        <v>408</v>
      </c>
      <c r="C3698">
        <v>2</v>
      </c>
      <c r="D3698">
        <v>6</v>
      </c>
      <c r="E3698">
        <v>2</v>
      </c>
      <c r="F3698">
        <v>0</v>
      </c>
      <c r="G3698">
        <v>0</v>
      </c>
      <c r="H3698">
        <v>360</v>
      </c>
      <c r="I3698">
        <v>1</v>
      </c>
      <c r="J3698" t="s">
        <v>903</v>
      </c>
      <c r="L3698" t="e">
        <f t="shared" si="66"/>
        <v>#N/A</v>
      </c>
    </row>
    <row r="3699" spans="1:12">
      <c r="A3699">
        <v>1496</v>
      </c>
      <c r="B3699" t="s">
        <v>408</v>
      </c>
      <c r="C3699">
        <v>1</v>
      </c>
      <c r="D3699">
        <v>16</v>
      </c>
      <c r="E3699">
        <v>1</v>
      </c>
      <c r="F3699">
        <v>0</v>
      </c>
      <c r="G3699">
        <v>0</v>
      </c>
      <c r="H3699">
        <v>445</v>
      </c>
      <c r="I3699">
        <v>1</v>
      </c>
      <c r="J3699" t="s">
        <v>266</v>
      </c>
      <c r="L3699" t="e">
        <f t="shared" si="66"/>
        <v>#N/A</v>
      </c>
    </row>
    <row r="3700" spans="1:12">
      <c r="A3700">
        <v>168</v>
      </c>
      <c r="B3700" t="s">
        <v>408</v>
      </c>
      <c r="C3700">
        <v>3</v>
      </c>
      <c r="D3700">
        <v>8</v>
      </c>
      <c r="E3700">
        <v>4</v>
      </c>
      <c r="F3700">
        <v>0</v>
      </c>
      <c r="G3700">
        <v>0</v>
      </c>
      <c r="H3700">
        <v>433</v>
      </c>
      <c r="I3700">
        <v>2</v>
      </c>
      <c r="J3700" t="s">
        <v>594</v>
      </c>
      <c r="L3700" t="e">
        <f t="shared" si="66"/>
        <v>#N/A</v>
      </c>
    </row>
    <row r="3701" spans="1:12">
      <c r="A3701">
        <v>3843</v>
      </c>
      <c r="B3701" t="s">
        <v>408</v>
      </c>
      <c r="C3701">
        <v>1</v>
      </c>
      <c r="D3701">
        <v>16</v>
      </c>
      <c r="E3701">
        <v>0</v>
      </c>
      <c r="F3701">
        <v>1</v>
      </c>
      <c r="G3701">
        <v>0</v>
      </c>
      <c r="H3701">
        <v>109</v>
      </c>
      <c r="I3701">
        <v>1</v>
      </c>
      <c r="J3701" t="s">
        <v>807</v>
      </c>
      <c r="L3701">
        <f t="shared" si="66"/>
        <v>45</v>
      </c>
    </row>
    <row r="3702" spans="1:12">
      <c r="A3702">
        <v>2183</v>
      </c>
      <c r="B3702" t="s">
        <v>408</v>
      </c>
      <c r="C3702">
        <v>1</v>
      </c>
      <c r="D3702">
        <v>7</v>
      </c>
      <c r="E3702">
        <v>8</v>
      </c>
      <c r="F3702">
        <v>0</v>
      </c>
      <c r="G3702">
        <v>0</v>
      </c>
      <c r="H3702">
        <v>515</v>
      </c>
      <c r="I3702">
        <v>5</v>
      </c>
      <c r="J3702" t="s">
        <v>976</v>
      </c>
      <c r="L3702" t="e">
        <f t="shared" si="66"/>
        <v>#N/A</v>
      </c>
    </row>
    <row r="3703" spans="1:12">
      <c r="A3703">
        <v>2847</v>
      </c>
      <c r="B3703" t="s">
        <v>408</v>
      </c>
      <c r="C3703">
        <v>1</v>
      </c>
      <c r="D3703">
        <v>63</v>
      </c>
      <c r="E3703">
        <v>26</v>
      </c>
      <c r="F3703">
        <v>1</v>
      </c>
      <c r="G3703">
        <v>0</v>
      </c>
      <c r="H3703">
        <v>534</v>
      </c>
      <c r="I3703">
        <v>8</v>
      </c>
      <c r="J3703" t="s">
        <v>662</v>
      </c>
      <c r="L3703">
        <f t="shared" si="66"/>
        <v>52</v>
      </c>
    </row>
    <row r="3704" spans="1:12">
      <c r="A3704">
        <v>523</v>
      </c>
      <c r="B3704" t="s">
        <v>408</v>
      </c>
      <c r="C3704">
        <v>1</v>
      </c>
      <c r="D3704">
        <v>14</v>
      </c>
      <c r="E3704">
        <v>1</v>
      </c>
      <c r="F3704">
        <v>0</v>
      </c>
      <c r="G3704">
        <v>0</v>
      </c>
      <c r="H3704">
        <v>440</v>
      </c>
      <c r="I3704">
        <v>1</v>
      </c>
      <c r="J3704" t="s">
        <v>812</v>
      </c>
      <c r="L3704">
        <f t="shared" si="66"/>
        <v>22</v>
      </c>
    </row>
    <row r="3705" spans="1:12">
      <c r="A3705">
        <v>1187</v>
      </c>
      <c r="B3705" t="s">
        <v>408</v>
      </c>
      <c r="C3705">
        <v>2</v>
      </c>
      <c r="D3705">
        <v>1</v>
      </c>
      <c r="E3705">
        <v>30</v>
      </c>
      <c r="F3705">
        <v>2</v>
      </c>
      <c r="G3705">
        <v>0</v>
      </c>
      <c r="H3705">
        <v>322</v>
      </c>
      <c r="I3705">
        <v>9</v>
      </c>
      <c r="J3705" t="s">
        <v>815</v>
      </c>
      <c r="L3705">
        <f t="shared" si="66"/>
        <v>31</v>
      </c>
    </row>
    <row r="3706" spans="1:12">
      <c r="A3706">
        <v>5478</v>
      </c>
      <c r="B3706" t="s">
        <v>408</v>
      </c>
      <c r="C3706">
        <v>2</v>
      </c>
      <c r="D3706">
        <v>34</v>
      </c>
      <c r="E3706">
        <v>2</v>
      </c>
      <c r="F3706">
        <v>0</v>
      </c>
      <c r="G3706">
        <v>0</v>
      </c>
      <c r="H3706">
        <v>852</v>
      </c>
      <c r="I3706">
        <v>2</v>
      </c>
      <c r="J3706" t="s">
        <v>726</v>
      </c>
      <c r="L3706">
        <f t="shared" si="66"/>
        <v>56</v>
      </c>
    </row>
    <row r="3707" spans="1:12">
      <c r="A3707">
        <v>6474</v>
      </c>
      <c r="B3707" t="s">
        <v>412</v>
      </c>
      <c r="C3707">
        <v>1</v>
      </c>
      <c r="D3707">
        <v>3</v>
      </c>
      <c r="E3707">
        <v>1</v>
      </c>
      <c r="F3707">
        <v>0</v>
      </c>
      <c r="G3707">
        <v>0</v>
      </c>
      <c r="H3707">
        <v>116</v>
      </c>
      <c r="I3707">
        <v>1</v>
      </c>
      <c r="J3707" t="s">
        <v>928</v>
      </c>
      <c r="L3707" t="e">
        <f t="shared" si="66"/>
        <v>#N/A</v>
      </c>
    </row>
    <row r="3708" spans="1:12">
      <c r="A3708">
        <v>855</v>
      </c>
      <c r="B3708" t="s">
        <v>408</v>
      </c>
      <c r="C3708">
        <v>1</v>
      </c>
      <c r="D3708">
        <v>1</v>
      </c>
      <c r="E3708">
        <v>7</v>
      </c>
      <c r="F3708">
        <v>3</v>
      </c>
      <c r="G3708">
        <v>0</v>
      </c>
      <c r="H3708">
        <v>473</v>
      </c>
      <c r="I3708">
        <v>5</v>
      </c>
      <c r="J3708" t="s">
        <v>934</v>
      </c>
      <c r="L3708" t="e">
        <f t="shared" si="66"/>
        <v>#N/A</v>
      </c>
    </row>
    <row r="3709" spans="1:12">
      <c r="A3709">
        <v>4175</v>
      </c>
      <c r="B3709" t="s">
        <v>408</v>
      </c>
      <c r="C3709">
        <v>2</v>
      </c>
      <c r="D3709">
        <v>11</v>
      </c>
      <c r="E3709">
        <v>2</v>
      </c>
      <c r="F3709">
        <v>0</v>
      </c>
      <c r="G3709">
        <v>0</v>
      </c>
      <c r="H3709">
        <v>291</v>
      </c>
      <c r="I3709">
        <v>2</v>
      </c>
      <c r="J3709" t="s">
        <v>973</v>
      </c>
      <c r="L3709" t="e">
        <f t="shared" si="66"/>
        <v>#N/A</v>
      </c>
    </row>
    <row r="3710" spans="1:12">
      <c r="A3710">
        <v>4507</v>
      </c>
      <c r="B3710" t="s">
        <v>408</v>
      </c>
      <c r="C3710">
        <v>1</v>
      </c>
      <c r="D3710">
        <v>26</v>
      </c>
      <c r="E3710">
        <v>1</v>
      </c>
      <c r="F3710">
        <v>0</v>
      </c>
      <c r="G3710">
        <v>0</v>
      </c>
      <c r="H3710">
        <v>112</v>
      </c>
      <c r="I3710">
        <v>1</v>
      </c>
      <c r="J3710" t="s">
        <v>817</v>
      </c>
      <c r="L3710" t="e">
        <f t="shared" si="66"/>
        <v>#N/A</v>
      </c>
    </row>
    <row r="3711" spans="1:12">
      <c r="A3711">
        <v>1519</v>
      </c>
      <c r="B3711" t="s">
        <v>408</v>
      </c>
      <c r="C3711">
        <v>1</v>
      </c>
      <c r="D3711">
        <v>4</v>
      </c>
      <c r="E3711">
        <v>1</v>
      </c>
      <c r="F3711">
        <v>0</v>
      </c>
      <c r="G3711">
        <v>0</v>
      </c>
      <c r="H3711">
        <v>444</v>
      </c>
      <c r="I3711">
        <v>2</v>
      </c>
      <c r="J3711" t="s">
        <v>824</v>
      </c>
      <c r="L3711" t="e">
        <f t="shared" si="66"/>
        <v>#N/A</v>
      </c>
    </row>
    <row r="3712" spans="1:12">
      <c r="A3712">
        <v>191</v>
      </c>
      <c r="B3712" t="s">
        <v>408</v>
      </c>
      <c r="C3712">
        <v>1</v>
      </c>
      <c r="D3712">
        <v>6</v>
      </c>
      <c r="E3712">
        <v>1</v>
      </c>
      <c r="F3712">
        <v>0</v>
      </c>
      <c r="G3712">
        <v>0</v>
      </c>
      <c r="H3712">
        <v>439</v>
      </c>
      <c r="I3712">
        <v>2</v>
      </c>
      <c r="J3712" t="s">
        <v>852</v>
      </c>
      <c r="L3712" t="e">
        <f t="shared" si="66"/>
        <v>#N/A</v>
      </c>
    </row>
    <row r="3713" spans="1:12">
      <c r="A3713">
        <v>6142</v>
      </c>
      <c r="B3713" t="s">
        <v>408</v>
      </c>
      <c r="C3713">
        <v>3</v>
      </c>
      <c r="D3713">
        <v>2</v>
      </c>
      <c r="E3713">
        <v>3</v>
      </c>
      <c r="F3713">
        <v>0</v>
      </c>
      <c r="G3713">
        <v>0</v>
      </c>
      <c r="H3713">
        <v>249</v>
      </c>
      <c r="I3713">
        <v>2</v>
      </c>
      <c r="J3713" t="s">
        <v>853</v>
      </c>
      <c r="L3713" t="e">
        <f t="shared" si="66"/>
        <v>#N/A</v>
      </c>
    </row>
    <row r="3714" spans="1:12">
      <c r="A3714">
        <v>4839</v>
      </c>
      <c r="B3714" t="s">
        <v>408</v>
      </c>
      <c r="C3714">
        <v>2</v>
      </c>
      <c r="D3714">
        <v>18</v>
      </c>
      <c r="E3714">
        <v>2</v>
      </c>
      <c r="F3714">
        <v>0</v>
      </c>
      <c r="G3714">
        <v>0</v>
      </c>
      <c r="H3714">
        <v>411</v>
      </c>
      <c r="I3714">
        <v>2</v>
      </c>
      <c r="J3714" t="s">
        <v>869</v>
      </c>
      <c r="L3714" t="e">
        <f t="shared" si="66"/>
        <v>#N/A</v>
      </c>
    </row>
    <row r="3715" spans="1:12">
      <c r="A3715">
        <v>1851</v>
      </c>
      <c r="B3715" t="s">
        <v>408</v>
      </c>
      <c r="C3715">
        <v>1</v>
      </c>
      <c r="D3715">
        <v>9</v>
      </c>
      <c r="E3715">
        <v>1</v>
      </c>
      <c r="F3715">
        <v>0</v>
      </c>
      <c r="G3715">
        <v>0</v>
      </c>
      <c r="H3715">
        <v>294</v>
      </c>
      <c r="I3715">
        <v>2</v>
      </c>
      <c r="J3715" t="s">
        <v>969</v>
      </c>
      <c r="L3715" t="e">
        <f t="shared" si="66"/>
        <v>#N/A</v>
      </c>
    </row>
    <row r="3716" spans="1:12">
      <c r="A3716">
        <v>2515</v>
      </c>
      <c r="B3716" t="s">
        <v>408</v>
      </c>
      <c r="C3716">
        <v>2</v>
      </c>
      <c r="D3716">
        <v>11</v>
      </c>
      <c r="E3716">
        <v>2</v>
      </c>
      <c r="F3716">
        <v>0</v>
      </c>
      <c r="G3716">
        <v>0</v>
      </c>
      <c r="H3716">
        <v>353</v>
      </c>
      <c r="I3716">
        <v>1</v>
      </c>
      <c r="J3716" t="s">
        <v>644</v>
      </c>
      <c r="L3716" t="e">
        <f t="shared" ref="L3716:L3779" si="67">VLOOKUP($J3716,$AA$3:$AB$127,2,FALSE)</f>
        <v>#N/A</v>
      </c>
    </row>
    <row r="3717" spans="1:12">
      <c r="A3717">
        <v>3179</v>
      </c>
      <c r="B3717" t="s">
        <v>408</v>
      </c>
      <c r="C3717">
        <v>3</v>
      </c>
      <c r="D3717">
        <v>8</v>
      </c>
      <c r="E3717">
        <v>4</v>
      </c>
      <c r="F3717">
        <v>0</v>
      </c>
      <c r="G3717">
        <v>0</v>
      </c>
      <c r="H3717">
        <v>335</v>
      </c>
      <c r="I3717">
        <v>2</v>
      </c>
      <c r="J3717" t="s">
        <v>720</v>
      </c>
      <c r="L3717" t="e">
        <f t="shared" si="67"/>
        <v>#N/A</v>
      </c>
    </row>
    <row r="3718" spans="1:12">
      <c r="A3718">
        <v>3511</v>
      </c>
      <c r="B3718" t="s">
        <v>408</v>
      </c>
      <c r="C3718">
        <v>1</v>
      </c>
      <c r="D3718">
        <v>59</v>
      </c>
      <c r="E3718">
        <v>4</v>
      </c>
      <c r="F3718">
        <v>0</v>
      </c>
      <c r="G3718">
        <v>0</v>
      </c>
      <c r="H3718">
        <v>316</v>
      </c>
      <c r="I3718">
        <v>2</v>
      </c>
      <c r="J3718" t="s">
        <v>467</v>
      </c>
      <c r="L3718">
        <f t="shared" si="67"/>
        <v>51</v>
      </c>
    </row>
    <row r="3719" spans="1:12">
      <c r="A3719">
        <v>116</v>
      </c>
      <c r="B3719" t="s">
        <v>408</v>
      </c>
      <c r="C3719">
        <v>1</v>
      </c>
      <c r="D3719">
        <v>9</v>
      </c>
      <c r="E3719">
        <v>2</v>
      </c>
      <c r="F3719">
        <v>0</v>
      </c>
      <c r="G3719">
        <v>0</v>
      </c>
      <c r="H3719">
        <v>459</v>
      </c>
      <c r="I3719">
        <v>2</v>
      </c>
      <c r="J3719" t="s">
        <v>1037</v>
      </c>
      <c r="L3719" t="e">
        <f t="shared" si="67"/>
        <v>#N/A</v>
      </c>
    </row>
    <row r="3720" spans="1:12">
      <c r="A3720">
        <v>3039</v>
      </c>
      <c r="B3720" t="s">
        <v>408</v>
      </c>
      <c r="C3720">
        <v>1</v>
      </c>
      <c r="D3720">
        <v>11</v>
      </c>
      <c r="E3720">
        <v>18</v>
      </c>
      <c r="F3720">
        <v>0</v>
      </c>
      <c r="G3720">
        <v>0</v>
      </c>
      <c r="H3720">
        <v>520</v>
      </c>
      <c r="I3720">
        <v>5</v>
      </c>
      <c r="J3720" t="s">
        <v>414</v>
      </c>
      <c r="L3720">
        <f t="shared" si="67"/>
        <v>43</v>
      </c>
    </row>
    <row r="3721" spans="1:12">
      <c r="A3721">
        <v>3033</v>
      </c>
      <c r="B3721" t="s">
        <v>408</v>
      </c>
      <c r="C3721">
        <v>1</v>
      </c>
      <c r="D3721">
        <v>22</v>
      </c>
      <c r="E3721">
        <v>24</v>
      </c>
      <c r="F3721">
        <v>0</v>
      </c>
      <c r="G3721">
        <v>0</v>
      </c>
      <c r="H3721">
        <v>520</v>
      </c>
      <c r="I3721">
        <v>7</v>
      </c>
      <c r="J3721" t="s">
        <v>414</v>
      </c>
      <c r="L3721">
        <f t="shared" si="67"/>
        <v>43</v>
      </c>
    </row>
    <row r="3722" spans="1:12">
      <c r="A3722">
        <v>5031</v>
      </c>
      <c r="B3722" t="s">
        <v>468</v>
      </c>
      <c r="C3722">
        <v>1</v>
      </c>
      <c r="D3722">
        <v>3</v>
      </c>
      <c r="E3722">
        <v>1</v>
      </c>
      <c r="F3722">
        <v>0</v>
      </c>
      <c r="G3722">
        <v>0</v>
      </c>
      <c r="H3722">
        <v>554</v>
      </c>
      <c r="I3722">
        <v>2</v>
      </c>
      <c r="J3722" t="s">
        <v>671</v>
      </c>
      <c r="L3722">
        <f t="shared" si="67"/>
        <v>44</v>
      </c>
    </row>
    <row r="3723" spans="1:12">
      <c r="A3723">
        <v>3697</v>
      </c>
      <c r="B3723" t="s">
        <v>408</v>
      </c>
      <c r="C3723">
        <v>1</v>
      </c>
      <c r="D3723">
        <v>17</v>
      </c>
      <c r="E3723">
        <v>4</v>
      </c>
      <c r="F3723">
        <v>0</v>
      </c>
      <c r="G3723">
        <v>0</v>
      </c>
      <c r="H3723">
        <v>550</v>
      </c>
      <c r="I3723">
        <v>2</v>
      </c>
      <c r="J3723" t="s">
        <v>655</v>
      </c>
      <c r="L3723" t="e">
        <f t="shared" si="67"/>
        <v>#N/A</v>
      </c>
    </row>
    <row r="3724" spans="1:12">
      <c r="A3724">
        <v>3703</v>
      </c>
      <c r="B3724" t="s">
        <v>408</v>
      </c>
      <c r="C3724">
        <v>1</v>
      </c>
      <c r="D3724">
        <v>13</v>
      </c>
      <c r="E3724">
        <v>4</v>
      </c>
      <c r="F3724">
        <v>0</v>
      </c>
      <c r="G3724">
        <v>0</v>
      </c>
      <c r="H3724">
        <v>550</v>
      </c>
      <c r="I3724">
        <v>2</v>
      </c>
      <c r="J3724" t="s">
        <v>655</v>
      </c>
      <c r="L3724" t="e">
        <f t="shared" si="67"/>
        <v>#N/A</v>
      </c>
    </row>
    <row r="3725" spans="1:12">
      <c r="A3725">
        <v>6288</v>
      </c>
      <c r="B3725" t="s">
        <v>412</v>
      </c>
      <c r="C3725">
        <v>2</v>
      </c>
      <c r="D3725">
        <v>5</v>
      </c>
      <c r="E3725">
        <v>2</v>
      </c>
      <c r="F3725">
        <v>0</v>
      </c>
      <c r="G3725">
        <v>0</v>
      </c>
      <c r="H3725">
        <v>445</v>
      </c>
      <c r="I3725">
        <v>1</v>
      </c>
      <c r="J3725" t="s">
        <v>266</v>
      </c>
      <c r="L3725" t="e">
        <f t="shared" si="67"/>
        <v>#N/A</v>
      </c>
    </row>
    <row r="3726" spans="1:12">
      <c r="A3726">
        <v>6359</v>
      </c>
      <c r="B3726" t="s">
        <v>412</v>
      </c>
      <c r="C3726">
        <v>2</v>
      </c>
      <c r="D3726">
        <v>6</v>
      </c>
      <c r="E3726">
        <v>2</v>
      </c>
      <c r="F3726">
        <v>0</v>
      </c>
      <c r="G3726">
        <v>0</v>
      </c>
      <c r="H3726">
        <v>419</v>
      </c>
      <c r="I3726">
        <v>1</v>
      </c>
      <c r="J3726" t="s">
        <v>953</v>
      </c>
      <c r="L3726" t="e">
        <f t="shared" si="67"/>
        <v>#N/A</v>
      </c>
    </row>
    <row r="3727" spans="1:12">
      <c r="A3727">
        <v>2369</v>
      </c>
      <c r="B3727" t="s">
        <v>408</v>
      </c>
      <c r="C3727">
        <v>1</v>
      </c>
      <c r="D3727">
        <v>22</v>
      </c>
      <c r="E3727">
        <v>1</v>
      </c>
      <c r="F3727">
        <v>0</v>
      </c>
      <c r="G3727">
        <v>0</v>
      </c>
      <c r="H3727">
        <v>356</v>
      </c>
      <c r="I3727">
        <v>1</v>
      </c>
      <c r="J3727" t="s">
        <v>848</v>
      </c>
      <c r="L3727" t="e">
        <f t="shared" si="67"/>
        <v>#N/A</v>
      </c>
    </row>
    <row r="3728" spans="1:12">
      <c r="A3728">
        <v>4367</v>
      </c>
      <c r="B3728" t="s">
        <v>408</v>
      </c>
      <c r="C3728">
        <v>1</v>
      </c>
      <c r="D3728">
        <v>32</v>
      </c>
      <c r="E3728">
        <v>16</v>
      </c>
      <c r="F3728">
        <v>0</v>
      </c>
      <c r="G3728">
        <v>0</v>
      </c>
      <c r="H3728">
        <v>111</v>
      </c>
      <c r="I3728">
        <v>5</v>
      </c>
      <c r="J3728" t="s">
        <v>511</v>
      </c>
      <c r="L3728">
        <f t="shared" si="67"/>
        <v>11</v>
      </c>
    </row>
    <row r="3729" spans="1:12">
      <c r="A3729">
        <v>4361</v>
      </c>
      <c r="B3729" t="s">
        <v>408</v>
      </c>
      <c r="C3729">
        <v>2</v>
      </c>
      <c r="D3729">
        <v>31</v>
      </c>
      <c r="E3729">
        <v>2</v>
      </c>
      <c r="F3729">
        <v>0</v>
      </c>
      <c r="G3729">
        <v>0</v>
      </c>
      <c r="H3729">
        <v>111</v>
      </c>
      <c r="I3729">
        <v>1</v>
      </c>
      <c r="J3729" t="s">
        <v>511</v>
      </c>
      <c r="L3729">
        <f t="shared" si="67"/>
        <v>11</v>
      </c>
    </row>
    <row r="3730" spans="1:12">
      <c r="A3730">
        <v>1705</v>
      </c>
      <c r="B3730" t="s">
        <v>408</v>
      </c>
      <c r="C3730">
        <v>1</v>
      </c>
      <c r="D3730">
        <v>6</v>
      </c>
      <c r="E3730">
        <v>1</v>
      </c>
      <c r="F3730">
        <v>0</v>
      </c>
      <c r="G3730">
        <v>0</v>
      </c>
      <c r="H3730">
        <v>390</v>
      </c>
      <c r="I3730">
        <v>2</v>
      </c>
      <c r="J3730" t="s">
        <v>858</v>
      </c>
      <c r="L3730" t="e">
        <f t="shared" si="67"/>
        <v>#N/A</v>
      </c>
    </row>
    <row r="3731" spans="1:12">
      <c r="A3731">
        <v>1711</v>
      </c>
      <c r="B3731" t="s">
        <v>408</v>
      </c>
      <c r="C3731">
        <v>1</v>
      </c>
      <c r="D3731">
        <v>6</v>
      </c>
      <c r="E3731">
        <v>1</v>
      </c>
      <c r="F3731">
        <v>0</v>
      </c>
      <c r="G3731">
        <v>0</v>
      </c>
      <c r="H3731">
        <v>390</v>
      </c>
      <c r="I3731">
        <v>2</v>
      </c>
      <c r="J3731" t="s">
        <v>858</v>
      </c>
      <c r="L3731" t="e">
        <f t="shared" si="67"/>
        <v>#N/A</v>
      </c>
    </row>
    <row r="3732" spans="1:12">
      <c r="A3732">
        <v>4290</v>
      </c>
      <c r="B3732" t="s">
        <v>408</v>
      </c>
      <c r="C3732">
        <v>2</v>
      </c>
      <c r="D3732">
        <v>5</v>
      </c>
      <c r="E3732">
        <v>2</v>
      </c>
      <c r="F3732">
        <v>0</v>
      </c>
      <c r="G3732">
        <v>0</v>
      </c>
      <c r="H3732">
        <v>117</v>
      </c>
      <c r="I3732">
        <v>1</v>
      </c>
      <c r="J3732" t="s">
        <v>837</v>
      </c>
      <c r="L3732" t="e">
        <f t="shared" si="67"/>
        <v>#N/A</v>
      </c>
    </row>
    <row r="3733" spans="1:12">
      <c r="A3733">
        <v>1782</v>
      </c>
      <c r="B3733" t="s">
        <v>408</v>
      </c>
      <c r="C3733">
        <v>2</v>
      </c>
      <c r="D3733">
        <v>16</v>
      </c>
      <c r="E3733">
        <v>2</v>
      </c>
      <c r="F3733">
        <v>0</v>
      </c>
      <c r="G3733">
        <v>0</v>
      </c>
      <c r="H3733">
        <v>716</v>
      </c>
      <c r="I3733">
        <v>2</v>
      </c>
      <c r="J3733" t="s">
        <v>846</v>
      </c>
      <c r="L3733" t="e">
        <f t="shared" si="67"/>
        <v>#N/A</v>
      </c>
    </row>
    <row r="3734" spans="1:12">
      <c r="A3734">
        <v>6282</v>
      </c>
      <c r="B3734" t="s">
        <v>412</v>
      </c>
      <c r="C3734">
        <v>2</v>
      </c>
      <c r="D3734">
        <v>9</v>
      </c>
      <c r="E3734">
        <v>2</v>
      </c>
      <c r="F3734">
        <v>0</v>
      </c>
      <c r="G3734">
        <v>0</v>
      </c>
      <c r="H3734">
        <v>625</v>
      </c>
      <c r="I3734">
        <v>2</v>
      </c>
      <c r="J3734" t="s">
        <v>936</v>
      </c>
      <c r="L3734" t="e">
        <f t="shared" si="67"/>
        <v>#N/A</v>
      </c>
    </row>
    <row r="3735" spans="1:12">
      <c r="A3735">
        <v>2446</v>
      </c>
      <c r="B3735" t="s">
        <v>408</v>
      </c>
      <c r="C3735">
        <v>2</v>
      </c>
      <c r="D3735">
        <v>30</v>
      </c>
      <c r="E3735">
        <v>2</v>
      </c>
      <c r="F3735">
        <v>0</v>
      </c>
      <c r="G3735">
        <v>0</v>
      </c>
      <c r="H3735">
        <v>302</v>
      </c>
      <c r="I3735">
        <v>1</v>
      </c>
      <c r="J3735" t="s">
        <v>423</v>
      </c>
      <c r="L3735">
        <f t="shared" si="67"/>
        <v>32</v>
      </c>
    </row>
    <row r="3736" spans="1:12">
      <c r="A3736">
        <v>2375</v>
      </c>
      <c r="B3736" t="s">
        <v>408</v>
      </c>
      <c r="C3736">
        <v>2</v>
      </c>
      <c r="D3736">
        <v>40</v>
      </c>
      <c r="E3736">
        <v>2</v>
      </c>
      <c r="F3736">
        <v>0</v>
      </c>
      <c r="G3736">
        <v>0</v>
      </c>
      <c r="H3736">
        <v>302</v>
      </c>
      <c r="I3736">
        <v>2</v>
      </c>
      <c r="J3736" t="s">
        <v>423</v>
      </c>
      <c r="L3736">
        <f t="shared" si="67"/>
        <v>32</v>
      </c>
    </row>
    <row r="3737" spans="1:12">
      <c r="A3737">
        <v>3626</v>
      </c>
      <c r="B3737" t="s">
        <v>871</v>
      </c>
      <c r="C3737">
        <v>1</v>
      </c>
      <c r="D3737">
        <v>4</v>
      </c>
      <c r="E3737">
        <v>18</v>
      </c>
      <c r="F3737">
        <v>0</v>
      </c>
      <c r="G3737">
        <v>0</v>
      </c>
      <c r="H3737">
        <v>851</v>
      </c>
      <c r="I3737">
        <v>5</v>
      </c>
      <c r="J3737" t="s">
        <v>1021</v>
      </c>
      <c r="L3737">
        <f t="shared" si="67"/>
        <v>56</v>
      </c>
    </row>
    <row r="3738" spans="1:12">
      <c r="A3738">
        <v>454</v>
      </c>
      <c r="B3738" t="s">
        <v>408</v>
      </c>
      <c r="C3738">
        <v>1</v>
      </c>
      <c r="D3738">
        <v>6</v>
      </c>
      <c r="E3738">
        <v>1</v>
      </c>
      <c r="F3738">
        <v>0</v>
      </c>
      <c r="G3738">
        <v>0</v>
      </c>
      <c r="H3738">
        <v>401</v>
      </c>
      <c r="I3738">
        <v>1</v>
      </c>
      <c r="J3738" t="s">
        <v>434</v>
      </c>
      <c r="L3738" t="e">
        <f t="shared" si="67"/>
        <v>#N/A</v>
      </c>
    </row>
    <row r="3739" spans="1:12">
      <c r="A3739">
        <v>377</v>
      </c>
      <c r="B3739" t="s">
        <v>408</v>
      </c>
      <c r="C3739">
        <v>1</v>
      </c>
      <c r="D3739">
        <v>1</v>
      </c>
      <c r="E3739">
        <v>1</v>
      </c>
      <c r="F3739">
        <v>1</v>
      </c>
      <c r="G3739">
        <v>0</v>
      </c>
      <c r="H3739">
        <v>523</v>
      </c>
      <c r="I3739">
        <v>1</v>
      </c>
      <c r="J3739" t="s">
        <v>428</v>
      </c>
      <c r="L3739">
        <f t="shared" si="67"/>
        <v>33</v>
      </c>
    </row>
    <row r="3740" spans="1:12">
      <c r="A3740">
        <v>1118</v>
      </c>
      <c r="B3740" t="s">
        <v>408</v>
      </c>
      <c r="C3740">
        <v>2</v>
      </c>
      <c r="D3740">
        <v>25</v>
      </c>
      <c r="E3740">
        <v>3</v>
      </c>
      <c r="F3740">
        <v>1</v>
      </c>
      <c r="G3740">
        <v>0</v>
      </c>
      <c r="H3740">
        <v>333</v>
      </c>
      <c r="I3740">
        <v>2</v>
      </c>
      <c r="J3740" t="s">
        <v>681</v>
      </c>
      <c r="L3740">
        <f t="shared" si="67"/>
        <v>31</v>
      </c>
    </row>
    <row r="3741" spans="1:12">
      <c r="A3741">
        <v>1041</v>
      </c>
      <c r="B3741" t="s">
        <v>408</v>
      </c>
      <c r="C3741">
        <v>1</v>
      </c>
      <c r="D3741">
        <v>2</v>
      </c>
      <c r="E3741">
        <v>1</v>
      </c>
      <c r="F3741">
        <v>0</v>
      </c>
      <c r="G3741">
        <v>0</v>
      </c>
      <c r="H3741">
        <v>352</v>
      </c>
      <c r="I3741">
        <v>1</v>
      </c>
      <c r="J3741" t="s">
        <v>410</v>
      </c>
      <c r="L3741" t="e">
        <f t="shared" si="67"/>
        <v>#N/A</v>
      </c>
    </row>
    <row r="3742" spans="1:12">
      <c r="A3742">
        <v>3010</v>
      </c>
      <c r="B3742" t="s">
        <v>408</v>
      </c>
      <c r="C3742">
        <v>1</v>
      </c>
      <c r="D3742">
        <v>4</v>
      </c>
      <c r="E3742">
        <v>7</v>
      </c>
      <c r="F3742">
        <v>0</v>
      </c>
      <c r="G3742">
        <v>0</v>
      </c>
      <c r="H3742">
        <v>517</v>
      </c>
      <c r="I3742">
        <v>5</v>
      </c>
      <c r="J3742" t="s">
        <v>685</v>
      </c>
      <c r="L3742">
        <f t="shared" si="67"/>
        <v>43</v>
      </c>
    </row>
    <row r="3743" spans="1:12">
      <c r="A3743">
        <v>3016</v>
      </c>
      <c r="B3743" t="s">
        <v>408</v>
      </c>
      <c r="C3743">
        <v>1</v>
      </c>
      <c r="D3743">
        <v>1</v>
      </c>
      <c r="E3743">
        <v>22</v>
      </c>
      <c r="F3743">
        <v>0</v>
      </c>
      <c r="G3743">
        <v>0</v>
      </c>
      <c r="H3743">
        <v>517</v>
      </c>
      <c r="I3743">
        <v>7</v>
      </c>
      <c r="J3743" t="s">
        <v>685</v>
      </c>
      <c r="L3743">
        <f t="shared" si="67"/>
        <v>43</v>
      </c>
    </row>
    <row r="3744" spans="1:12">
      <c r="A3744">
        <v>3674</v>
      </c>
      <c r="B3744" t="s">
        <v>408</v>
      </c>
      <c r="C3744">
        <v>2</v>
      </c>
      <c r="D3744">
        <v>4</v>
      </c>
      <c r="E3744">
        <v>16</v>
      </c>
      <c r="F3744">
        <v>0</v>
      </c>
      <c r="G3744">
        <v>0</v>
      </c>
      <c r="H3744">
        <v>548</v>
      </c>
      <c r="I3744">
        <v>4</v>
      </c>
      <c r="J3744" t="s">
        <v>1015</v>
      </c>
      <c r="L3744">
        <f t="shared" si="67"/>
        <v>44</v>
      </c>
    </row>
    <row r="3745" spans="1:12">
      <c r="A3745">
        <v>3680</v>
      </c>
      <c r="B3745" t="s">
        <v>408</v>
      </c>
      <c r="C3745">
        <v>2</v>
      </c>
      <c r="D3745">
        <v>1</v>
      </c>
      <c r="E3745">
        <v>28</v>
      </c>
      <c r="F3745">
        <v>0</v>
      </c>
      <c r="G3745">
        <v>0</v>
      </c>
      <c r="H3745">
        <v>852</v>
      </c>
      <c r="I3745">
        <v>5</v>
      </c>
      <c r="J3745" t="s">
        <v>726</v>
      </c>
      <c r="L3745">
        <f t="shared" si="67"/>
        <v>56</v>
      </c>
    </row>
    <row r="3746" spans="1:12">
      <c r="A3746">
        <v>1688</v>
      </c>
      <c r="B3746" t="s">
        <v>408</v>
      </c>
      <c r="C3746">
        <v>1</v>
      </c>
      <c r="D3746">
        <v>94</v>
      </c>
      <c r="E3746">
        <v>1</v>
      </c>
      <c r="F3746">
        <v>0</v>
      </c>
      <c r="G3746">
        <v>0</v>
      </c>
      <c r="H3746">
        <v>420</v>
      </c>
      <c r="I3746">
        <v>2</v>
      </c>
      <c r="J3746" t="s">
        <v>435</v>
      </c>
      <c r="L3746">
        <f t="shared" si="67"/>
        <v>21</v>
      </c>
    </row>
    <row r="3747" spans="1:12">
      <c r="A3747">
        <v>1682</v>
      </c>
      <c r="B3747" t="s">
        <v>408</v>
      </c>
      <c r="C3747">
        <v>1</v>
      </c>
      <c r="D3747">
        <v>11</v>
      </c>
      <c r="E3747">
        <v>1</v>
      </c>
      <c r="F3747">
        <v>0</v>
      </c>
      <c r="G3747">
        <v>0</v>
      </c>
      <c r="H3747">
        <v>341</v>
      </c>
      <c r="I3747">
        <v>1</v>
      </c>
      <c r="J3747" t="s">
        <v>874</v>
      </c>
      <c r="L3747" t="e">
        <f t="shared" si="67"/>
        <v>#N/A</v>
      </c>
    </row>
    <row r="3748" spans="1:12">
      <c r="A3748">
        <v>2346</v>
      </c>
      <c r="B3748" t="s">
        <v>408</v>
      </c>
      <c r="C3748">
        <v>1</v>
      </c>
      <c r="D3748">
        <v>12</v>
      </c>
      <c r="E3748">
        <v>1</v>
      </c>
      <c r="F3748">
        <v>0</v>
      </c>
      <c r="G3748">
        <v>0</v>
      </c>
      <c r="H3748">
        <v>364</v>
      </c>
      <c r="I3748">
        <v>1</v>
      </c>
      <c r="J3748" t="s">
        <v>785</v>
      </c>
      <c r="L3748" t="e">
        <f t="shared" si="67"/>
        <v>#N/A</v>
      </c>
    </row>
    <row r="3749" spans="1:12">
      <c r="A3749">
        <v>2352</v>
      </c>
      <c r="B3749" t="s">
        <v>408</v>
      </c>
      <c r="C3749">
        <v>1</v>
      </c>
      <c r="D3749">
        <v>13</v>
      </c>
      <c r="E3749">
        <v>1</v>
      </c>
      <c r="F3749">
        <v>0</v>
      </c>
      <c r="G3749">
        <v>0</v>
      </c>
      <c r="H3749">
        <v>364</v>
      </c>
      <c r="I3749">
        <v>1</v>
      </c>
      <c r="J3749" t="s">
        <v>785</v>
      </c>
      <c r="L3749" t="e">
        <f t="shared" si="67"/>
        <v>#N/A</v>
      </c>
    </row>
    <row r="3750" spans="1:12">
      <c r="A3750">
        <v>803</v>
      </c>
      <c r="B3750" t="s">
        <v>408</v>
      </c>
      <c r="C3750">
        <v>2</v>
      </c>
      <c r="D3750">
        <v>38</v>
      </c>
      <c r="E3750">
        <v>2</v>
      </c>
      <c r="F3750">
        <v>0</v>
      </c>
      <c r="G3750">
        <v>0</v>
      </c>
      <c r="H3750">
        <v>442</v>
      </c>
      <c r="I3750">
        <v>1</v>
      </c>
      <c r="J3750" t="s">
        <v>579</v>
      </c>
      <c r="L3750">
        <f t="shared" si="67"/>
        <v>21</v>
      </c>
    </row>
    <row r="3751" spans="1:12">
      <c r="A3751">
        <v>139</v>
      </c>
      <c r="B3751" t="s">
        <v>408</v>
      </c>
      <c r="C3751">
        <v>2</v>
      </c>
      <c r="D3751">
        <v>2</v>
      </c>
      <c r="E3751">
        <v>2</v>
      </c>
      <c r="F3751">
        <v>0</v>
      </c>
      <c r="G3751">
        <v>0</v>
      </c>
      <c r="H3751">
        <v>407</v>
      </c>
      <c r="I3751">
        <v>1</v>
      </c>
      <c r="J3751" t="s">
        <v>891</v>
      </c>
      <c r="L3751" t="e">
        <f t="shared" si="67"/>
        <v>#N/A</v>
      </c>
    </row>
    <row r="3752" spans="1:12">
      <c r="A3752">
        <v>4344</v>
      </c>
      <c r="B3752" t="s">
        <v>408</v>
      </c>
      <c r="C3752">
        <v>2</v>
      </c>
      <c r="D3752">
        <v>14</v>
      </c>
      <c r="E3752">
        <v>2</v>
      </c>
      <c r="F3752">
        <v>0</v>
      </c>
      <c r="G3752">
        <v>0</v>
      </c>
      <c r="H3752">
        <v>150</v>
      </c>
      <c r="I3752">
        <v>1</v>
      </c>
      <c r="J3752" t="s">
        <v>955</v>
      </c>
      <c r="L3752" t="e">
        <f t="shared" si="67"/>
        <v>#N/A</v>
      </c>
    </row>
    <row r="3753" spans="1:12">
      <c r="A3753">
        <v>354</v>
      </c>
      <c r="B3753" t="s">
        <v>408</v>
      </c>
      <c r="C3753">
        <v>2</v>
      </c>
      <c r="D3753">
        <v>9</v>
      </c>
      <c r="E3753">
        <v>2</v>
      </c>
      <c r="F3753">
        <v>0</v>
      </c>
      <c r="G3753">
        <v>0</v>
      </c>
      <c r="H3753">
        <v>413</v>
      </c>
      <c r="I3753">
        <v>1</v>
      </c>
      <c r="J3753" t="s">
        <v>833</v>
      </c>
      <c r="L3753" t="e">
        <f t="shared" si="67"/>
        <v>#N/A</v>
      </c>
    </row>
    <row r="3754" spans="1:12">
      <c r="A3754">
        <v>1805</v>
      </c>
      <c r="B3754" t="s">
        <v>408</v>
      </c>
      <c r="C3754">
        <v>1</v>
      </c>
      <c r="D3754">
        <v>54</v>
      </c>
      <c r="E3754">
        <v>1</v>
      </c>
      <c r="F3754">
        <v>0</v>
      </c>
      <c r="G3754">
        <v>0</v>
      </c>
      <c r="H3754">
        <v>330</v>
      </c>
      <c r="I3754">
        <v>1</v>
      </c>
      <c r="J3754" t="s">
        <v>830</v>
      </c>
      <c r="L3754">
        <f t="shared" si="67"/>
        <v>32</v>
      </c>
    </row>
    <row r="3755" spans="1:12">
      <c r="A3755">
        <v>6305</v>
      </c>
      <c r="B3755" t="s">
        <v>412</v>
      </c>
      <c r="C3755">
        <v>1</v>
      </c>
      <c r="D3755">
        <v>4</v>
      </c>
      <c r="E3755">
        <v>1</v>
      </c>
      <c r="F3755">
        <v>0</v>
      </c>
      <c r="G3755">
        <v>0</v>
      </c>
      <c r="H3755">
        <v>325</v>
      </c>
      <c r="I3755">
        <v>1</v>
      </c>
      <c r="J3755" t="s">
        <v>715</v>
      </c>
      <c r="L3755" t="e">
        <f t="shared" si="67"/>
        <v>#N/A</v>
      </c>
    </row>
    <row r="3756" spans="1:12">
      <c r="A3756">
        <v>2469</v>
      </c>
      <c r="B3756" t="s">
        <v>408</v>
      </c>
      <c r="C3756">
        <v>2</v>
      </c>
      <c r="D3756">
        <v>30</v>
      </c>
      <c r="E3756">
        <v>2</v>
      </c>
      <c r="F3756">
        <v>0</v>
      </c>
      <c r="G3756">
        <v>0</v>
      </c>
      <c r="H3756">
        <v>327</v>
      </c>
      <c r="I3756">
        <v>1</v>
      </c>
      <c r="J3756" t="s">
        <v>688</v>
      </c>
      <c r="L3756">
        <f t="shared" si="67"/>
        <v>53</v>
      </c>
    </row>
    <row r="3757" spans="1:12">
      <c r="A3757">
        <v>3133</v>
      </c>
      <c r="B3757" t="s">
        <v>408</v>
      </c>
      <c r="C3757">
        <v>1</v>
      </c>
      <c r="D3757">
        <v>69</v>
      </c>
      <c r="E3757">
        <v>6</v>
      </c>
      <c r="F3757">
        <v>0</v>
      </c>
      <c r="G3757">
        <v>0</v>
      </c>
      <c r="H3757">
        <v>302</v>
      </c>
      <c r="I3757">
        <v>5</v>
      </c>
      <c r="J3757" t="s">
        <v>423</v>
      </c>
      <c r="L3757">
        <f t="shared" si="67"/>
        <v>32</v>
      </c>
    </row>
    <row r="3758" spans="1:12">
      <c r="A3758">
        <v>477</v>
      </c>
      <c r="B3758" t="s">
        <v>408</v>
      </c>
      <c r="C3758">
        <v>1</v>
      </c>
      <c r="D3758">
        <v>11</v>
      </c>
      <c r="E3758">
        <v>1</v>
      </c>
      <c r="F3758">
        <v>0</v>
      </c>
      <c r="G3758">
        <v>0</v>
      </c>
      <c r="H3758">
        <v>429</v>
      </c>
      <c r="I3758">
        <v>2</v>
      </c>
      <c r="J3758" t="s">
        <v>739</v>
      </c>
      <c r="L3758" t="e">
        <f t="shared" si="67"/>
        <v>#N/A</v>
      </c>
    </row>
    <row r="3759" spans="1:12">
      <c r="A3759">
        <v>1141</v>
      </c>
      <c r="B3759" t="s">
        <v>408</v>
      </c>
      <c r="C3759">
        <v>2</v>
      </c>
      <c r="D3759">
        <v>10</v>
      </c>
      <c r="E3759">
        <v>7</v>
      </c>
      <c r="F3759">
        <v>0</v>
      </c>
      <c r="G3759">
        <v>0</v>
      </c>
      <c r="H3759">
        <v>307</v>
      </c>
      <c r="I3759">
        <v>4</v>
      </c>
      <c r="J3759" t="s">
        <v>695</v>
      </c>
      <c r="L3759" t="e">
        <f t="shared" si="67"/>
        <v>#N/A</v>
      </c>
    </row>
    <row r="3760" spans="1:12">
      <c r="A3760">
        <v>5672</v>
      </c>
      <c r="B3760" t="s">
        <v>408</v>
      </c>
      <c r="C3760">
        <v>2</v>
      </c>
      <c r="D3760">
        <v>20</v>
      </c>
      <c r="E3760">
        <v>23</v>
      </c>
      <c r="F3760">
        <v>0</v>
      </c>
      <c r="G3760">
        <v>0</v>
      </c>
      <c r="H3760">
        <v>340</v>
      </c>
      <c r="I3760">
        <v>8</v>
      </c>
      <c r="J3760" t="s">
        <v>451</v>
      </c>
      <c r="L3760">
        <f t="shared" si="67"/>
        <v>31</v>
      </c>
    </row>
    <row r="3761" spans="1:12">
      <c r="A3761">
        <v>1024</v>
      </c>
      <c r="B3761" t="s">
        <v>408</v>
      </c>
      <c r="C3761">
        <v>2</v>
      </c>
      <c r="D3761">
        <v>7</v>
      </c>
      <c r="E3761">
        <v>2</v>
      </c>
      <c r="F3761">
        <v>0</v>
      </c>
      <c r="G3761">
        <v>0</v>
      </c>
      <c r="H3761">
        <v>708</v>
      </c>
      <c r="I3761">
        <v>2</v>
      </c>
      <c r="J3761" t="s">
        <v>818</v>
      </c>
      <c r="L3761" t="e">
        <f t="shared" si="67"/>
        <v>#N/A</v>
      </c>
    </row>
    <row r="3762" spans="1:12">
      <c r="A3762">
        <v>1018</v>
      </c>
      <c r="B3762" t="s">
        <v>408</v>
      </c>
      <c r="C3762">
        <v>2</v>
      </c>
      <c r="D3762">
        <v>12</v>
      </c>
      <c r="E3762">
        <v>2</v>
      </c>
      <c r="F3762">
        <v>0</v>
      </c>
      <c r="G3762">
        <v>0</v>
      </c>
      <c r="H3762">
        <v>702</v>
      </c>
      <c r="I3762">
        <v>2</v>
      </c>
      <c r="J3762" t="s">
        <v>764</v>
      </c>
      <c r="L3762">
        <f t="shared" si="67"/>
        <v>31</v>
      </c>
    </row>
    <row r="3763" spans="1:12">
      <c r="A3763">
        <v>5077</v>
      </c>
      <c r="B3763" t="s">
        <v>408</v>
      </c>
      <c r="C3763">
        <v>1</v>
      </c>
      <c r="D3763">
        <v>3</v>
      </c>
      <c r="E3763">
        <v>10</v>
      </c>
      <c r="F3763">
        <v>0</v>
      </c>
      <c r="G3763">
        <v>0</v>
      </c>
      <c r="H3763">
        <v>169</v>
      </c>
      <c r="I3763">
        <v>7</v>
      </c>
      <c r="J3763" t="s">
        <v>980</v>
      </c>
      <c r="L3763" t="e">
        <f t="shared" si="67"/>
        <v>#N/A</v>
      </c>
    </row>
    <row r="3764" spans="1:12">
      <c r="A3764">
        <v>2252</v>
      </c>
      <c r="B3764" t="s">
        <v>408</v>
      </c>
      <c r="C3764">
        <v>1</v>
      </c>
      <c r="D3764">
        <v>23</v>
      </c>
      <c r="E3764">
        <v>9</v>
      </c>
      <c r="F3764">
        <v>0</v>
      </c>
      <c r="G3764">
        <v>0</v>
      </c>
      <c r="H3764">
        <v>504</v>
      </c>
      <c r="I3764">
        <v>3</v>
      </c>
      <c r="J3764" t="s">
        <v>909</v>
      </c>
      <c r="L3764" t="e">
        <f t="shared" si="67"/>
        <v>#N/A</v>
      </c>
    </row>
    <row r="3765" spans="1:12">
      <c r="A3765">
        <v>2916</v>
      </c>
      <c r="B3765" t="s">
        <v>408</v>
      </c>
      <c r="C3765">
        <v>1</v>
      </c>
      <c r="D3765">
        <v>4</v>
      </c>
      <c r="E3765">
        <v>1</v>
      </c>
      <c r="F3765">
        <v>0</v>
      </c>
      <c r="G3765">
        <v>0</v>
      </c>
      <c r="H3765">
        <v>538</v>
      </c>
      <c r="I3765">
        <v>1</v>
      </c>
      <c r="J3765" t="s">
        <v>875</v>
      </c>
      <c r="L3765">
        <f t="shared" si="67"/>
        <v>42</v>
      </c>
    </row>
    <row r="3766" spans="1:12">
      <c r="A3766">
        <v>2987</v>
      </c>
      <c r="B3766" t="s">
        <v>408</v>
      </c>
      <c r="C3766">
        <v>1</v>
      </c>
      <c r="D3766">
        <v>3</v>
      </c>
      <c r="E3766">
        <v>9</v>
      </c>
      <c r="F3766">
        <v>0</v>
      </c>
      <c r="G3766">
        <v>0</v>
      </c>
      <c r="H3766">
        <v>387</v>
      </c>
      <c r="I3766">
        <v>5</v>
      </c>
      <c r="J3766" t="s">
        <v>409</v>
      </c>
      <c r="L3766">
        <f t="shared" si="67"/>
        <v>43</v>
      </c>
    </row>
    <row r="3767" spans="1:12">
      <c r="A3767">
        <v>2154</v>
      </c>
      <c r="B3767" t="s">
        <v>408</v>
      </c>
      <c r="C3767">
        <v>1</v>
      </c>
      <c r="D3767">
        <v>5</v>
      </c>
      <c r="E3767">
        <v>10</v>
      </c>
      <c r="F3767">
        <v>0</v>
      </c>
      <c r="G3767">
        <v>0</v>
      </c>
      <c r="H3767">
        <v>532</v>
      </c>
      <c r="I3767">
        <v>5</v>
      </c>
      <c r="J3767" t="s">
        <v>638</v>
      </c>
      <c r="L3767">
        <f t="shared" si="67"/>
        <v>36</v>
      </c>
    </row>
    <row r="3768" spans="1:12">
      <c r="A3768">
        <v>1490</v>
      </c>
      <c r="B3768" t="s">
        <v>408</v>
      </c>
      <c r="C3768">
        <v>1</v>
      </c>
      <c r="D3768">
        <v>104</v>
      </c>
      <c r="E3768">
        <v>1</v>
      </c>
      <c r="F3768">
        <v>0</v>
      </c>
      <c r="G3768">
        <v>0</v>
      </c>
      <c r="H3768">
        <v>420</v>
      </c>
      <c r="I3768">
        <v>1</v>
      </c>
      <c r="J3768" t="s">
        <v>435</v>
      </c>
      <c r="L3768">
        <f t="shared" si="67"/>
        <v>21</v>
      </c>
    </row>
    <row r="3769" spans="1:12">
      <c r="A3769">
        <v>6405</v>
      </c>
      <c r="B3769" t="s">
        <v>412</v>
      </c>
      <c r="C3769">
        <v>2</v>
      </c>
      <c r="D3769">
        <v>9</v>
      </c>
      <c r="E3769">
        <v>2</v>
      </c>
      <c r="F3769">
        <v>0</v>
      </c>
      <c r="G3769">
        <v>0</v>
      </c>
      <c r="H3769">
        <v>433</v>
      </c>
      <c r="I3769">
        <v>1</v>
      </c>
      <c r="J3769" t="s">
        <v>594</v>
      </c>
      <c r="L3769" t="e">
        <f t="shared" si="67"/>
        <v>#N/A</v>
      </c>
    </row>
    <row r="3770" spans="1:12">
      <c r="A3770">
        <v>5741</v>
      </c>
      <c r="B3770" t="s">
        <v>412</v>
      </c>
      <c r="C3770">
        <v>1</v>
      </c>
      <c r="D3770">
        <v>3</v>
      </c>
      <c r="E3770">
        <v>8</v>
      </c>
      <c r="F3770">
        <v>0</v>
      </c>
      <c r="G3770">
        <v>0</v>
      </c>
      <c r="H3770">
        <v>438</v>
      </c>
      <c r="I3770">
        <v>7</v>
      </c>
      <c r="J3770" t="s">
        <v>703</v>
      </c>
      <c r="L3770">
        <f t="shared" si="67"/>
        <v>21</v>
      </c>
    </row>
    <row r="3771" spans="1:12">
      <c r="A3771">
        <v>162</v>
      </c>
      <c r="B3771" t="s">
        <v>408</v>
      </c>
      <c r="C3771">
        <v>1</v>
      </c>
      <c r="D3771">
        <v>18</v>
      </c>
      <c r="E3771">
        <v>1</v>
      </c>
      <c r="F3771">
        <v>0</v>
      </c>
      <c r="G3771">
        <v>0</v>
      </c>
      <c r="H3771">
        <v>435</v>
      </c>
      <c r="I3771">
        <v>1</v>
      </c>
      <c r="J3771" t="s">
        <v>850</v>
      </c>
      <c r="L3771" t="e">
        <f t="shared" si="67"/>
        <v>#N/A</v>
      </c>
    </row>
    <row r="3772" spans="1:12">
      <c r="A3772">
        <v>2323</v>
      </c>
      <c r="B3772" t="s">
        <v>408</v>
      </c>
      <c r="C3772">
        <v>1</v>
      </c>
      <c r="D3772">
        <v>136</v>
      </c>
      <c r="E3772">
        <v>1</v>
      </c>
      <c r="F3772">
        <v>0</v>
      </c>
      <c r="G3772">
        <v>0</v>
      </c>
      <c r="H3772">
        <v>420</v>
      </c>
      <c r="I3772">
        <v>1</v>
      </c>
      <c r="J3772" t="s">
        <v>435</v>
      </c>
      <c r="L3772">
        <f t="shared" si="67"/>
        <v>21</v>
      </c>
    </row>
    <row r="3773" spans="1:12">
      <c r="A3773">
        <v>3085</v>
      </c>
      <c r="B3773" t="s">
        <v>408</v>
      </c>
      <c r="C3773">
        <v>2</v>
      </c>
      <c r="D3773">
        <v>10</v>
      </c>
      <c r="E3773">
        <v>4</v>
      </c>
      <c r="F3773">
        <v>0</v>
      </c>
      <c r="G3773">
        <v>0</v>
      </c>
      <c r="H3773">
        <v>334</v>
      </c>
      <c r="I3773">
        <v>2</v>
      </c>
      <c r="J3773" t="s">
        <v>669</v>
      </c>
      <c r="L3773">
        <f t="shared" si="67"/>
        <v>54</v>
      </c>
    </row>
    <row r="3774" spans="1:12">
      <c r="A3774">
        <v>331</v>
      </c>
      <c r="B3774" t="s">
        <v>408</v>
      </c>
      <c r="C3774">
        <v>1</v>
      </c>
      <c r="D3774">
        <v>6</v>
      </c>
      <c r="E3774">
        <v>1</v>
      </c>
      <c r="F3774">
        <v>0</v>
      </c>
      <c r="G3774">
        <v>0</v>
      </c>
      <c r="H3774">
        <v>411</v>
      </c>
      <c r="I3774">
        <v>1</v>
      </c>
      <c r="J3774" t="s">
        <v>869</v>
      </c>
      <c r="L3774" t="e">
        <f t="shared" si="67"/>
        <v>#N/A</v>
      </c>
    </row>
    <row r="3775" spans="1:12">
      <c r="A3775">
        <v>826</v>
      </c>
      <c r="B3775" t="s">
        <v>408</v>
      </c>
      <c r="C3775">
        <v>2</v>
      </c>
      <c r="D3775">
        <v>101</v>
      </c>
      <c r="E3775">
        <v>2</v>
      </c>
      <c r="F3775">
        <v>0</v>
      </c>
      <c r="G3775">
        <v>0</v>
      </c>
      <c r="H3775">
        <v>420</v>
      </c>
      <c r="I3775">
        <v>2</v>
      </c>
      <c r="J3775" t="s">
        <v>435</v>
      </c>
      <c r="L3775">
        <f t="shared" si="67"/>
        <v>21</v>
      </c>
    </row>
    <row r="3776" spans="1:12">
      <c r="A3776">
        <v>4413</v>
      </c>
      <c r="B3776" t="s">
        <v>408</v>
      </c>
      <c r="C3776">
        <v>1</v>
      </c>
      <c r="D3776">
        <v>16</v>
      </c>
      <c r="E3776">
        <v>1</v>
      </c>
      <c r="F3776">
        <v>0</v>
      </c>
      <c r="G3776">
        <v>0</v>
      </c>
      <c r="H3776">
        <v>107</v>
      </c>
      <c r="I3776">
        <v>2</v>
      </c>
      <c r="J3776" t="s">
        <v>556</v>
      </c>
      <c r="L3776">
        <f t="shared" si="67"/>
        <v>11</v>
      </c>
    </row>
    <row r="3777" spans="1:12">
      <c r="A3777">
        <v>1659</v>
      </c>
      <c r="B3777" t="s">
        <v>408</v>
      </c>
      <c r="C3777">
        <v>1</v>
      </c>
      <c r="D3777">
        <v>3</v>
      </c>
      <c r="E3777">
        <v>1</v>
      </c>
      <c r="F3777">
        <v>0</v>
      </c>
      <c r="G3777">
        <v>0</v>
      </c>
      <c r="H3777">
        <v>355</v>
      </c>
      <c r="I3777">
        <v>1</v>
      </c>
      <c r="J3777" t="s">
        <v>838</v>
      </c>
      <c r="L3777" t="e">
        <f t="shared" si="67"/>
        <v>#N/A</v>
      </c>
    </row>
    <row r="3778" spans="1:12">
      <c r="A3778">
        <v>4244</v>
      </c>
      <c r="B3778" t="s">
        <v>408</v>
      </c>
      <c r="C3778">
        <v>1</v>
      </c>
      <c r="D3778">
        <v>5</v>
      </c>
      <c r="E3778">
        <v>1</v>
      </c>
      <c r="F3778">
        <v>0</v>
      </c>
      <c r="G3778">
        <v>0</v>
      </c>
      <c r="H3778">
        <v>112</v>
      </c>
      <c r="I3778">
        <v>1</v>
      </c>
      <c r="J3778" t="s">
        <v>817</v>
      </c>
      <c r="L3778" t="e">
        <f t="shared" si="67"/>
        <v>#N/A</v>
      </c>
    </row>
    <row r="3779" spans="1:12">
      <c r="A3779">
        <v>3580</v>
      </c>
      <c r="B3779" t="s">
        <v>408</v>
      </c>
      <c r="C3779">
        <v>1</v>
      </c>
      <c r="D3779">
        <v>5</v>
      </c>
      <c r="E3779">
        <v>1</v>
      </c>
      <c r="F3779">
        <v>0</v>
      </c>
      <c r="G3779">
        <v>0</v>
      </c>
      <c r="H3779">
        <v>157</v>
      </c>
      <c r="I3779">
        <v>2</v>
      </c>
      <c r="J3779" t="s">
        <v>993</v>
      </c>
      <c r="L3779" t="e">
        <f t="shared" si="67"/>
        <v>#N/A</v>
      </c>
    </row>
    <row r="3780" spans="1:12">
      <c r="A3780">
        <v>3749</v>
      </c>
      <c r="B3780" t="s">
        <v>408</v>
      </c>
      <c r="C3780">
        <v>1</v>
      </c>
      <c r="D3780">
        <v>6</v>
      </c>
      <c r="E3780">
        <v>0</v>
      </c>
      <c r="F3780">
        <v>1</v>
      </c>
      <c r="G3780">
        <v>0</v>
      </c>
      <c r="H3780">
        <v>1304</v>
      </c>
      <c r="I3780">
        <v>4</v>
      </c>
      <c r="J3780" t="s">
        <v>499</v>
      </c>
      <c r="L3780" t="e">
        <f t="shared" ref="L3780:L3843" si="68">VLOOKUP($J3780,$AA$3:$AB$127,2,FALSE)</f>
        <v>#N/A</v>
      </c>
    </row>
    <row r="3781" spans="1:12">
      <c r="A3781">
        <v>408</v>
      </c>
      <c r="B3781" t="s">
        <v>408</v>
      </c>
      <c r="C3781">
        <v>1</v>
      </c>
      <c r="D3781">
        <v>47</v>
      </c>
      <c r="E3781">
        <v>8</v>
      </c>
      <c r="F3781">
        <v>0</v>
      </c>
      <c r="G3781">
        <v>0</v>
      </c>
      <c r="H3781">
        <v>420</v>
      </c>
      <c r="I3781">
        <v>6</v>
      </c>
      <c r="J3781" t="s">
        <v>435</v>
      </c>
      <c r="L3781">
        <f t="shared" si="68"/>
        <v>21</v>
      </c>
    </row>
    <row r="3782" spans="1:12">
      <c r="A3782">
        <v>995</v>
      </c>
      <c r="B3782" t="s">
        <v>408</v>
      </c>
      <c r="C3782">
        <v>1</v>
      </c>
      <c r="D3782">
        <v>21</v>
      </c>
      <c r="E3782">
        <v>1</v>
      </c>
      <c r="F3782">
        <v>0</v>
      </c>
      <c r="G3782">
        <v>0</v>
      </c>
      <c r="H3782">
        <v>345</v>
      </c>
      <c r="I3782">
        <v>1</v>
      </c>
      <c r="J3782" t="s">
        <v>619</v>
      </c>
      <c r="L3782" t="e">
        <f t="shared" si="68"/>
        <v>#N/A</v>
      </c>
    </row>
    <row r="3783" spans="1:12">
      <c r="A3783">
        <v>1072</v>
      </c>
      <c r="B3783" t="s">
        <v>408</v>
      </c>
      <c r="C3783">
        <v>1</v>
      </c>
      <c r="D3783">
        <v>1</v>
      </c>
      <c r="E3783">
        <v>1</v>
      </c>
      <c r="F3783">
        <v>0</v>
      </c>
      <c r="G3783">
        <v>0</v>
      </c>
      <c r="H3783">
        <v>702</v>
      </c>
      <c r="I3783">
        <v>2</v>
      </c>
      <c r="J3783" t="s">
        <v>764</v>
      </c>
      <c r="L3783">
        <f t="shared" si="68"/>
        <v>31</v>
      </c>
    </row>
    <row r="3784" spans="1:12">
      <c r="A3784">
        <v>3726</v>
      </c>
      <c r="B3784" t="s">
        <v>408</v>
      </c>
      <c r="C3784">
        <v>1</v>
      </c>
      <c r="D3784">
        <v>14</v>
      </c>
      <c r="E3784">
        <v>1</v>
      </c>
      <c r="F3784">
        <v>0</v>
      </c>
      <c r="G3784">
        <v>0</v>
      </c>
      <c r="H3784">
        <v>105</v>
      </c>
      <c r="I3784">
        <v>1</v>
      </c>
      <c r="J3784" t="s">
        <v>866</v>
      </c>
      <c r="L3784">
        <f t="shared" si="68"/>
        <v>45</v>
      </c>
    </row>
    <row r="3785" spans="1:12">
      <c r="A3785">
        <v>2177</v>
      </c>
      <c r="B3785" t="s">
        <v>408</v>
      </c>
      <c r="C3785">
        <v>1</v>
      </c>
      <c r="D3785">
        <v>14</v>
      </c>
      <c r="E3785">
        <v>8</v>
      </c>
      <c r="F3785">
        <v>0</v>
      </c>
      <c r="G3785">
        <v>0</v>
      </c>
      <c r="H3785">
        <v>534</v>
      </c>
      <c r="I3785">
        <v>7</v>
      </c>
      <c r="J3785" t="s">
        <v>662</v>
      </c>
      <c r="L3785">
        <f t="shared" si="68"/>
        <v>52</v>
      </c>
    </row>
    <row r="3786" spans="1:12">
      <c r="A3786">
        <v>2300</v>
      </c>
      <c r="B3786" t="s">
        <v>408</v>
      </c>
      <c r="C3786">
        <v>1</v>
      </c>
      <c r="D3786">
        <v>21</v>
      </c>
      <c r="E3786">
        <v>8</v>
      </c>
      <c r="F3786">
        <v>0</v>
      </c>
      <c r="G3786">
        <v>0</v>
      </c>
      <c r="H3786">
        <v>524</v>
      </c>
      <c r="I3786">
        <v>5</v>
      </c>
      <c r="J3786" t="s">
        <v>666</v>
      </c>
      <c r="L3786">
        <f t="shared" si="68"/>
        <v>41</v>
      </c>
    </row>
    <row r="3787" spans="1:12">
      <c r="A3787">
        <v>5054</v>
      </c>
      <c r="B3787" t="s">
        <v>408</v>
      </c>
      <c r="C3787">
        <v>2</v>
      </c>
      <c r="D3787">
        <v>17</v>
      </c>
      <c r="E3787">
        <v>2</v>
      </c>
      <c r="F3787">
        <v>0</v>
      </c>
      <c r="G3787">
        <v>0</v>
      </c>
      <c r="H3787">
        <v>609</v>
      </c>
      <c r="I3787">
        <v>2</v>
      </c>
      <c r="J3787" t="s">
        <v>1018</v>
      </c>
      <c r="L3787" t="e">
        <f t="shared" si="68"/>
        <v>#N/A</v>
      </c>
    </row>
    <row r="3788" spans="1:12">
      <c r="A3788">
        <v>4931</v>
      </c>
      <c r="B3788" t="s">
        <v>408</v>
      </c>
      <c r="C3788">
        <v>1</v>
      </c>
      <c r="D3788">
        <v>28</v>
      </c>
      <c r="E3788">
        <v>16</v>
      </c>
      <c r="F3788">
        <v>0</v>
      </c>
      <c r="G3788">
        <v>0</v>
      </c>
      <c r="H3788">
        <v>549</v>
      </c>
      <c r="I3788">
        <v>6</v>
      </c>
      <c r="J3788" t="s">
        <v>639</v>
      </c>
      <c r="L3788">
        <f t="shared" si="68"/>
        <v>34</v>
      </c>
    </row>
    <row r="3789" spans="1:12">
      <c r="A3789">
        <v>2939</v>
      </c>
      <c r="B3789" t="s">
        <v>865</v>
      </c>
      <c r="C3789">
        <v>1</v>
      </c>
      <c r="D3789">
        <v>39</v>
      </c>
      <c r="E3789">
        <v>1</v>
      </c>
      <c r="F3789">
        <v>0</v>
      </c>
      <c r="G3789">
        <v>0</v>
      </c>
      <c r="H3789">
        <v>520</v>
      </c>
      <c r="I3789">
        <v>2</v>
      </c>
      <c r="J3789" t="s">
        <v>414</v>
      </c>
      <c r="L3789">
        <f t="shared" si="68"/>
        <v>43</v>
      </c>
    </row>
    <row r="3790" spans="1:12">
      <c r="A3790">
        <v>185</v>
      </c>
      <c r="B3790" t="s">
        <v>408</v>
      </c>
      <c r="C3790">
        <v>2</v>
      </c>
      <c r="D3790">
        <v>12</v>
      </c>
      <c r="E3790">
        <v>2</v>
      </c>
      <c r="F3790">
        <v>0</v>
      </c>
      <c r="G3790">
        <v>0</v>
      </c>
      <c r="H3790">
        <v>407</v>
      </c>
      <c r="I3790">
        <v>1</v>
      </c>
      <c r="J3790" t="s">
        <v>891</v>
      </c>
      <c r="L3790" t="e">
        <f t="shared" si="68"/>
        <v>#N/A</v>
      </c>
    </row>
    <row r="3791" spans="1:12">
      <c r="A3791">
        <v>1636</v>
      </c>
      <c r="B3791" t="s">
        <v>408</v>
      </c>
      <c r="C3791">
        <v>1</v>
      </c>
      <c r="D3791">
        <v>15</v>
      </c>
      <c r="E3791">
        <v>1</v>
      </c>
      <c r="F3791">
        <v>0</v>
      </c>
      <c r="G3791">
        <v>0</v>
      </c>
      <c r="H3791">
        <v>295</v>
      </c>
      <c r="I3791">
        <v>1</v>
      </c>
      <c r="J3791" t="s">
        <v>889</v>
      </c>
      <c r="L3791" t="e">
        <f t="shared" si="68"/>
        <v>#N/A</v>
      </c>
    </row>
    <row r="3792" spans="1:12">
      <c r="A3792">
        <v>4267</v>
      </c>
      <c r="B3792" t="s">
        <v>408</v>
      </c>
      <c r="C3792">
        <v>1</v>
      </c>
      <c r="D3792">
        <v>4</v>
      </c>
      <c r="E3792">
        <v>1</v>
      </c>
      <c r="F3792">
        <v>0</v>
      </c>
      <c r="G3792">
        <v>0</v>
      </c>
      <c r="H3792">
        <v>117</v>
      </c>
      <c r="I3792">
        <v>2</v>
      </c>
      <c r="J3792" t="s">
        <v>837</v>
      </c>
      <c r="L3792" t="e">
        <f t="shared" si="68"/>
        <v>#N/A</v>
      </c>
    </row>
    <row r="3793" spans="1:12">
      <c r="A3793">
        <v>1513</v>
      </c>
      <c r="B3793" t="s">
        <v>408</v>
      </c>
      <c r="C3793">
        <v>3</v>
      </c>
      <c r="D3793">
        <v>14</v>
      </c>
      <c r="E3793">
        <v>3</v>
      </c>
      <c r="F3793">
        <v>0</v>
      </c>
      <c r="G3793">
        <v>0</v>
      </c>
      <c r="H3793">
        <v>421</v>
      </c>
      <c r="I3793">
        <v>1</v>
      </c>
      <c r="J3793" t="s">
        <v>411</v>
      </c>
      <c r="L3793" t="e">
        <f t="shared" si="68"/>
        <v>#N/A</v>
      </c>
    </row>
    <row r="3794" spans="1:12">
      <c r="A3794">
        <v>6382</v>
      </c>
      <c r="B3794" t="s">
        <v>412</v>
      </c>
      <c r="C3794">
        <v>1</v>
      </c>
      <c r="D3794">
        <v>3</v>
      </c>
      <c r="E3794">
        <v>1</v>
      </c>
      <c r="F3794">
        <v>0</v>
      </c>
      <c r="G3794">
        <v>0</v>
      </c>
      <c r="H3794">
        <v>447</v>
      </c>
      <c r="I3794">
        <v>1</v>
      </c>
      <c r="J3794" t="s">
        <v>416</v>
      </c>
      <c r="L3794" t="e">
        <f t="shared" si="68"/>
        <v>#N/A</v>
      </c>
    </row>
    <row r="3795" spans="1:12">
      <c r="A3795">
        <v>3062</v>
      </c>
      <c r="B3795" t="s">
        <v>408</v>
      </c>
      <c r="C3795">
        <v>1</v>
      </c>
      <c r="D3795">
        <v>94</v>
      </c>
      <c r="E3795">
        <v>6</v>
      </c>
      <c r="F3795">
        <v>0</v>
      </c>
      <c r="G3795">
        <v>0</v>
      </c>
      <c r="H3795">
        <v>374</v>
      </c>
      <c r="I3795">
        <v>6</v>
      </c>
      <c r="J3795" t="s">
        <v>440</v>
      </c>
      <c r="L3795">
        <f t="shared" si="68"/>
        <v>16</v>
      </c>
    </row>
    <row r="3796" spans="1:12">
      <c r="A3796">
        <v>972</v>
      </c>
      <c r="B3796" t="s">
        <v>408</v>
      </c>
      <c r="C3796">
        <v>5</v>
      </c>
      <c r="D3796">
        <v>5</v>
      </c>
      <c r="E3796">
        <v>8</v>
      </c>
      <c r="F3796">
        <v>0</v>
      </c>
      <c r="G3796">
        <v>0</v>
      </c>
      <c r="H3796">
        <v>707</v>
      </c>
      <c r="I3796">
        <v>4</v>
      </c>
      <c r="J3796" t="s">
        <v>942</v>
      </c>
      <c r="L3796" t="e">
        <f t="shared" si="68"/>
        <v>#N/A</v>
      </c>
    </row>
    <row r="3797" spans="1:12">
      <c r="A3797">
        <v>849</v>
      </c>
      <c r="B3797" t="s">
        <v>408</v>
      </c>
      <c r="C3797">
        <v>2</v>
      </c>
      <c r="D3797">
        <v>2</v>
      </c>
      <c r="E3797">
        <v>2</v>
      </c>
      <c r="F3797">
        <v>0</v>
      </c>
      <c r="G3797">
        <v>0</v>
      </c>
      <c r="H3797">
        <v>449</v>
      </c>
      <c r="I3797">
        <v>1</v>
      </c>
      <c r="J3797" t="s">
        <v>1006</v>
      </c>
      <c r="L3797" t="e">
        <f t="shared" si="68"/>
        <v>#N/A</v>
      </c>
    </row>
    <row r="3798" spans="1:12">
      <c r="A3798">
        <v>4390</v>
      </c>
      <c r="B3798" t="s">
        <v>408</v>
      </c>
      <c r="C3798">
        <v>1</v>
      </c>
      <c r="D3798">
        <v>13</v>
      </c>
      <c r="E3798">
        <v>2</v>
      </c>
      <c r="F3798">
        <v>0</v>
      </c>
      <c r="G3798">
        <v>0</v>
      </c>
      <c r="H3798">
        <v>257</v>
      </c>
      <c r="I3798">
        <v>1</v>
      </c>
      <c r="J3798" t="s">
        <v>922</v>
      </c>
      <c r="L3798" t="e">
        <f t="shared" si="68"/>
        <v>#N/A</v>
      </c>
    </row>
    <row r="3799" spans="1:12">
      <c r="A3799">
        <v>1759</v>
      </c>
      <c r="B3799" t="s">
        <v>408</v>
      </c>
      <c r="C3799">
        <v>1</v>
      </c>
      <c r="D3799">
        <v>25</v>
      </c>
      <c r="E3799">
        <v>1</v>
      </c>
      <c r="F3799">
        <v>0</v>
      </c>
      <c r="G3799">
        <v>0</v>
      </c>
      <c r="H3799">
        <v>467</v>
      </c>
      <c r="I3799">
        <v>2</v>
      </c>
      <c r="J3799" t="s">
        <v>890</v>
      </c>
      <c r="L3799" t="e">
        <f t="shared" si="68"/>
        <v>#N/A</v>
      </c>
    </row>
    <row r="3800" spans="1:12">
      <c r="A3800">
        <v>3603</v>
      </c>
      <c r="B3800" t="s">
        <v>408</v>
      </c>
      <c r="C3800">
        <v>1</v>
      </c>
      <c r="D3800">
        <v>7</v>
      </c>
      <c r="E3800">
        <v>1</v>
      </c>
      <c r="F3800">
        <v>0</v>
      </c>
      <c r="G3800">
        <v>0</v>
      </c>
      <c r="H3800">
        <v>145</v>
      </c>
      <c r="I3800">
        <v>2</v>
      </c>
      <c r="J3800" t="s">
        <v>859</v>
      </c>
      <c r="L3800" t="e">
        <f t="shared" si="68"/>
        <v>#N/A</v>
      </c>
    </row>
    <row r="3801" spans="1:12">
      <c r="A3801">
        <v>2841</v>
      </c>
      <c r="B3801" t="s">
        <v>408</v>
      </c>
      <c r="C3801">
        <v>1</v>
      </c>
      <c r="D3801">
        <v>72</v>
      </c>
      <c r="E3801">
        <v>10</v>
      </c>
      <c r="F3801">
        <v>2</v>
      </c>
      <c r="G3801">
        <v>0</v>
      </c>
      <c r="H3801">
        <v>534</v>
      </c>
      <c r="I3801">
        <v>6</v>
      </c>
      <c r="J3801" t="s">
        <v>662</v>
      </c>
      <c r="L3801">
        <f t="shared" si="68"/>
        <v>52</v>
      </c>
    </row>
    <row r="3802" spans="1:12">
      <c r="A3802">
        <v>431</v>
      </c>
      <c r="B3802" t="s">
        <v>408</v>
      </c>
      <c r="C3802">
        <v>1</v>
      </c>
      <c r="D3802">
        <v>5</v>
      </c>
      <c r="E3802">
        <v>1</v>
      </c>
      <c r="F3802">
        <v>0</v>
      </c>
      <c r="G3802">
        <v>0</v>
      </c>
      <c r="H3802">
        <v>401</v>
      </c>
      <c r="I3802">
        <v>1</v>
      </c>
      <c r="J3802" t="s">
        <v>434</v>
      </c>
      <c r="L3802" t="e">
        <f t="shared" si="68"/>
        <v>#N/A</v>
      </c>
    </row>
    <row r="3803" spans="1:12">
      <c r="A3803">
        <v>1095</v>
      </c>
      <c r="B3803" t="s">
        <v>408</v>
      </c>
      <c r="C3803">
        <v>1</v>
      </c>
      <c r="D3803">
        <v>54</v>
      </c>
      <c r="E3803">
        <v>1</v>
      </c>
      <c r="F3803">
        <v>0</v>
      </c>
      <c r="G3803">
        <v>0</v>
      </c>
      <c r="H3803">
        <v>318</v>
      </c>
      <c r="I3803">
        <v>1</v>
      </c>
      <c r="J3803" t="s">
        <v>856</v>
      </c>
      <c r="L3803" t="e">
        <f t="shared" si="68"/>
        <v>#N/A</v>
      </c>
    </row>
    <row r="3804" spans="1:12">
      <c r="A3804">
        <v>308</v>
      </c>
      <c r="B3804" t="s">
        <v>408</v>
      </c>
      <c r="C3804">
        <v>2</v>
      </c>
      <c r="D3804">
        <v>1</v>
      </c>
      <c r="E3804">
        <v>2</v>
      </c>
      <c r="F3804">
        <v>0</v>
      </c>
      <c r="G3804">
        <v>0</v>
      </c>
      <c r="H3804">
        <v>408</v>
      </c>
      <c r="I3804">
        <v>2</v>
      </c>
      <c r="J3804" t="s">
        <v>965</v>
      </c>
      <c r="L3804" t="e">
        <f t="shared" si="68"/>
        <v>#N/A</v>
      </c>
    </row>
    <row r="3805" spans="1:12">
      <c r="A3805">
        <v>2398</v>
      </c>
      <c r="B3805" t="s">
        <v>408</v>
      </c>
      <c r="C3805">
        <v>1</v>
      </c>
      <c r="D3805">
        <v>10</v>
      </c>
      <c r="E3805">
        <v>1</v>
      </c>
      <c r="F3805">
        <v>1</v>
      </c>
      <c r="G3805">
        <v>0</v>
      </c>
      <c r="H3805">
        <v>362</v>
      </c>
      <c r="I3805">
        <v>1</v>
      </c>
      <c r="J3805" t="s">
        <v>672</v>
      </c>
      <c r="L3805">
        <f t="shared" si="68"/>
        <v>53</v>
      </c>
    </row>
    <row r="3806" spans="1:12">
      <c r="A3806">
        <v>2283</v>
      </c>
      <c r="B3806" t="s">
        <v>408</v>
      </c>
      <c r="C3806">
        <v>1</v>
      </c>
      <c r="D3806">
        <v>28</v>
      </c>
      <c r="E3806">
        <v>20</v>
      </c>
      <c r="F3806">
        <v>0</v>
      </c>
      <c r="G3806">
        <v>0</v>
      </c>
      <c r="H3806">
        <v>507</v>
      </c>
      <c r="I3806">
        <v>6</v>
      </c>
      <c r="J3806" t="s">
        <v>282</v>
      </c>
      <c r="L3806">
        <f t="shared" si="68"/>
        <v>37</v>
      </c>
    </row>
    <row r="3807" spans="1:12">
      <c r="A3807">
        <v>2200</v>
      </c>
      <c r="B3807" t="s">
        <v>408</v>
      </c>
      <c r="C3807">
        <v>1</v>
      </c>
      <c r="D3807">
        <v>23</v>
      </c>
      <c r="E3807">
        <v>7</v>
      </c>
      <c r="F3807">
        <v>0</v>
      </c>
      <c r="G3807">
        <v>0</v>
      </c>
      <c r="H3807">
        <v>515</v>
      </c>
      <c r="I3807">
        <v>5</v>
      </c>
      <c r="J3807" t="s">
        <v>976</v>
      </c>
      <c r="L3807" t="e">
        <f t="shared" si="68"/>
        <v>#N/A</v>
      </c>
    </row>
    <row r="3808" spans="1:12">
      <c r="A3808">
        <v>623</v>
      </c>
      <c r="B3808" t="s">
        <v>408</v>
      </c>
      <c r="C3808">
        <v>2</v>
      </c>
      <c r="D3808">
        <v>4</v>
      </c>
      <c r="E3808">
        <v>8</v>
      </c>
      <c r="F3808">
        <v>0</v>
      </c>
      <c r="G3808">
        <v>0</v>
      </c>
      <c r="H3808">
        <v>516</v>
      </c>
      <c r="I3808">
        <v>2</v>
      </c>
      <c r="J3808" t="s">
        <v>591</v>
      </c>
      <c r="L3808" t="e">
        <f t="shared" si="68"/>
        <v>#N/A</v>
      </c>
    </row>
    <row r="3809" spans="1:12">
      <c r="A3809">
        <v>2876</v>
      </c>
      <c r="B3809" t="s">
        <v>408</v>
      </c>
      <c r="C3809">
        <v>5</v>
      </c>
      <c r="D3809">
        <v>126</v>
      </c>
      <c r="E3809">
        <v>2</v>
      </c>
      <c r="F3809">
        <v>2</v>
      </c>
      <c r="G3809">
        <v>0</v>
      </c>
      <c r="H3809">
        <v>523</v>
      </c>
      <c r="I3809">
        <v>2</v>
      </c>
      <c r="J3809" t="s">
        <v>428</v>
      </c>
      <c r="L3809">
        <f t="shared" si="68"/>
        <v>33</v>
      </c>
    </row>
    <row r="3810" spans="1:12">
      <c r="A3810">
        <v>3457</v>
      </c>
      <c r="B3810" t="s">
        <v>408</v>
      </c>
      <c r="C3810">
        <v>1</v>
      </c>
      <c r="D3810">
        <v>180</v>
      </c>
      <c r="E3810">
        <v>14</v>
      </c>
      <c r="F3810">
        <v>0</v>
      </c>
      <c r="G3810">
        <v>0</v>
      </c>
      <c r="H3810">
        <v>523</v>
      </c>
      <c r="I3810">
        <v>5</v>
      </c>
      <c r="J3810" t="s">
        <v>428</v>
      </c>
      <c r="L3810">
        <f t="shared" si="68"/>
        <v>33</v>
      </c>
    </row>
    <row r="3811" spans="1:12">
      <c r="A3811">
        <v>3611</v>
      </c>
      <c r="B3811" t="s">
        <v>408</v>
      </c>
      <c r="C3811">
        <v>1</v>
      </c>
      <c r="D3811">
        <v>5</v>
      </c>
      <c r="E3811">
        <v>1</v>
      </c>
      <c r="F3811">
        <v>0</v>
      </c>
      <c r="G3811">
        <v>0</v>
      </c>
      <c r="H3811">
        <v>567</v>
      </c>
      <c r="I3811">
        <v>2</v>
      </c>
      <c r="J3811" t="s">
        <v>935</v>
      </c>
      <c r="L3811" t="e">
        <f t="shared" si="68"/>
        <v>#N/A</v>
      </c>
    </row>
    <row r="3812" spans="1:12">
      <c r="A3812">
        <v>4204</v>
      </c>
      <c r="B3812" t="s">
        <v>408</v>
      </c>
      <c r="C3812">
        <v>1</v>
      </c>
      <c r="D3812">
        <v>16</v>
      </c>
      <c r="E3812">
        <v>1</v>
      </c>
      <c r="F3812">
        <v>0</v>
      </c>
      <c r="G3812">
        <v>0</v>
      </c>
      <c r="H3812">
        <v>120</v>
      </c>
      <c r="I3812">
        <v>1</v>
      </c>
      <c r="J3812" t="s">
        <v>930</v>
      </c>
      <c r="L3812" t="e">
        <f t="shared" si="68"/>
        <v>#N/A</v>
      </c>
    </row>
    <row r="3813" spans="1:12">
      <c r="A3813">
        <v>4785</v>
      </c>
      <c r="B3813" t="s">
        <v>408</v>
      </c>
      <c r="C3813">
        <v>2</v>
      </c>
      <c r="D3813">
        <v>19</v>
      </c>
      <c r="E3813">
        <v>29</v>
      </c>
      <c r="F3813">
        <v>0</v>
      </c>
      <c r="G3813">
        <v>0</v>
      </c>
      <c r="H3813">
        <v>664</v>
      </c>
      <c r="I3813">
        <v>8</v>
      </c>
      <c r="J3813" t="s">
        <v>949</v>
      </c>
      <c r="L3813" t="e">
        <f t="shared" si="68"/>
        <v>#N/A</v>
      </c>
    </row>
    <row r="3814" spans="1:12">
      <c r="A3814">
        <v>872</v>
      </c>
      <c r="B3814" t="s">
        <v>408</v>
      </c>
      <c r="C3814">
        <v>1</v>
      </c>
      <c r="D3814">
        <v>4</v>
      </c>
      <c r="E3814">
        <v>6</v>
      </c>
      <c r="F3814">
        <v>0</v>
      </c>
      <c r="G3814">
        <v>0</v>
      </c>
      <c r="H3814">
        <v>471</v>
      </c>
      <c r="I3814">
        <v>4</v>
      </c>
      <c r="J3814" t="s">
        <v>991</v>
      </c>
      <c r="L3814" t="e">
        <f t="shared" si="68"/>
        <v>#N/A</v>
      </c>
    </row>
    <row r="3815" spans="1:12">
      <c r="A3815">
        <v>2544</v>
      </c>
      <c r="B3815" t="s">
        <v>408</v>
      </c>
      <c r="C3815">
        <v>1</v>
      </c>
      <c r="D3815">
        <v>13</v>
      </c>
      <c r="E3815">
        <v>1</v>
      </c>
      <c r="F3815">
        <v>0</v>
      </c>
      <c r="G3815">
        <v>0</v>
      </c>
      <c r="H3815">
        <v>354</v>
      </c>
      <c r="I3815">
        <v>2</v>
      </c>
      <c r="J3815" t="s">
        <v>893</v>
      </c>
      <c r="L3815" t="e">
        <f t="shared" si="68"/>
        <v>#N/A</v>
      </c>
    </row>
    <row r="3816" spans="1:12">
      <c r="A3816">
        <v>2532</v>
      </c>
      <c r="B3816" t="s">
        <v>408</v>
      </c>
      <c r="C3816">
        <v>1</v>
      </c>
      <c r="D3816">
        <v>19</v>
      </c>
      <c r="E3816">
        <v>1</v>
      </c>
      <c r="F3816">
        <v>0</v>
      </c>
      <c r="G3816">
        <v>0</v>
      </c>
      <c r="H3816">
        <v>353</v>
      </c>
      <c r="I3816">
        <v>1</v>
      </c>
      <c r="J3816" t="s">
        <v>644</v>
      </c>
      <c r="L3816" t="e">
        <f t="shared" si="68"/>
        <v>#N/A</v>
      </c>
    </row>
    <row r="3817" spans="1:12">
      <c r="A3817">
        <v>3279</v>
      </c>
      <c r="B3817" t="s">
        <v>408</v>
      </c>
      <c r="C3817">
        <v>2</v>
      </c>
      <c r="D3817">
        <v>9</v>
      </c>
      <c r="E3817">
        <v>2</v>
      </c>
      <c r="F3817">
        <v>0</v>
      </c>
      <c r="G3817">
        <v>0</v>
      </c>
      <c r="H3817">
        <v>334</v>
      </c>
      <c r="I3817">
        <v>1</v>
      </c>
      <c r="J3817" t="s">
        <v>669</v>
      </c>
      <c r="L3817">
        <f t="shared" si="68"/>
        <v>54</v>
      </c>
    </row>
    <row r="3818" spans="1:12">
      <c r="A3818">
        <v>4453</v>
      </c>
      <c r="B3818" t="s">
        <v>408</v>
      </c>
      <c r="C3818">
        <v>2</v>
      </c>
      <c r="D3818">
        <v>16</v>
      </c>
      <c r="E3818">
        <v>2</v>
      </c>
      <c r="F3818">
        <v>0</v>
      </c>
      <c r="G3818">
        <v>0</v>
      </c>
      <c r="H3818">
        <v>151</v>
      </c>
      <c r="I3818">
        <v>1</v>
      </c>
      <c r="J3818" t="s">
        <v>863</v>
      </c>
      <c r="L3818">
        <f t="shared" si="68"/>
        <v>12</v>
      </c>
    </row>
    <row r="3819" spans="1:12">
      <c r="A3819">
        <v>955</v>
      </c>
      <c r="B3819" t="s">
        <v>408</v>
      </c>
      <c r="C3819">
        <v>4</v>
      </c>
      <c r="D3819">
        <v>9</v>
      </c>
      <c r="E3819">
        <v>8</v>
      </c>
      <c r="F3819">
        <v>0</v>
      </c>
      <c r="G3819">
        <v>0</v>
      </c>
      <c r="H3819">
        <v>707</v>
      </c>
      <c r="I3819">
        <v>4</v>
      </c>
      <c r="J3819" t="s">
        <v>942</v>
      </c>
      <c r="L3819" t="e">
        <f t="shared" si="68"/>
        <v>#N/A</v>
      </c>
    </row>
    <row r="3820" spans="1:12">
      <c r="A3820">
        <v>3125</v>
      </c>
      <c r="B3820" t="s">
        <v>408</v>
      </c>
      <c r="C3820">
        <v>1</v>
      </c>
      <c r="D3820">
        <v>9</v>
      </c>
      <c r="E3820">
        <v>8</v>
      </c>
      <c r="F3820">
        <v>0</v>
      </c>
      <c r="G3820">
        <v>0</v>
      </c>
      <c r="H3820">
        <v>265</v>
      </c>
      <c r="I3820">
        <v>6</v>
      </c>
      <c r="J3820" t="s">
        <v>1009</v>
      </c>
      <c r="L3820" t="e">
        <f t="shared" si="68"/>
        <v>#N/A</v>
      </c>
    </row>
    <row r="3821" spans="1:12">
      <c r="A3821">
        <v>1204</v>
      </c>
      <c r="B3821" t="s">
        <v>390</v>
      </c>
      <c r="C3821">
        <v>1</v>
      </c>
      <c r="D3821">
        <v>5</v>
      </c>
      <c r="E3821">
        <v>1</v>
      </c>
      <c r="F3821">
        <v>0</v>
      </c>
      <c r="G3821">
        <v>0</v>
      </c>
      <c r="H3821">
        <v>319</v>
      </c>
      <c r="I3821">
        <v>2</v>
      </c>
      <c r="J3821" t="s">
        <v>469</v>
      </c>
      <c r="L3821" t="e">
        <f t="shared" si="68"/>
        <v>#N/A</v>
      </c>
    </row>
    <row r="3822" spans="1:12">
      <c r="A3822">
        <v>1951</v>
      </c>
      <c r="B3822" t="s">
        <v>408</v>
      </c>
      <c r="C3822">
        <v>1</v>
      </c>
      <c r="D3822">
        <v>3</v>
      </c>
      <c r="E3822">
        <v>7</v>
      </c>
      <c r="F3822">
        <v>0</v>
      </c>
      <c r="G3822">
        <v>0</v>
      </c>
      <c r="H3822">
        <v>326</v>
      </c>
      <c r="I3822">
        <v>5</v>
      </c>
      <c r="J3822" t="s">
        <v>415</v>
      </c>
      <c r="L3822" t="e">
        <f t="shared" si="68"/>
        <v>#N/A</v>
      </c>
    </row>
    <row r="3823" spans="1:12">
      <c r="A3823">
        <v>3528</v>
      </c>
      <c r="B3823" t="s">
        <v>408</v>
      </c>
      <c r="C3823">
        <v>2</v>
      </c>
      <c r="D3823">
        <v>8</v>
      </c>
      <c r="E3823">
        <v>2</v>
      </c>
      <c r="F3823">
        <v>0</v>
      </c>
      <c r="G3823">
        <v>0</v>
      </c>
      <c r="H3823">
        <v>337</v>
      </c>
      <c r="I3823">
        <v>1</v>
      </c>
      <c r="J3823" t="s">
        <v>957</v>
      </c>
      <c r="L3823" t="e">
        <f t="shared" si="68"/>
        <v>#N/A</v>
      </c>
    </row>
    <row r="3824" spans="1:12">
      <c r="A3824">
        <v>6113</v>
      </c>
      <c r="B3824" t="s">
        <v>408</v>
      </c>
      <c r="C3824">
        <v>1</v>
      </c>
      <c r="D3824">
        <v>7</v>
      </c>
      <c r="E3824">
        <v>14</v>
      </c>
      <c r="F3824">
        <v>0</v>
      </c>
      <c r="G3824">
        <v>0</v>
      </c>
      <c r="H3824">
        <v>234</v>
      </c>
      <c r="I3824">
        <v>6</v>
      </c>
      <c r="J3824" t="s">
        <v>968</v>
      </c>
      <c r="L3824" t="e">
        <f t="shared" si="68"/>
        <v>#N/A</v>
      </c>
    </row>
    <row r="3825" spans="1:12">
      <c r="A3825">
        <v>5094</v>
      </c>
      <c r="B3825" t="s">
        <v>408</v>
      </c>
      <c r="C3825">
        <v>2</v>
      </c>
      <c r="D3825">
        <v>40</v>
      </c>
      <c r="E3825">
        <v>21</v>
      </c>
      <c r="F3825">
        <v>0</v>
      </c>
      <c r="G3825">
        <v>0</v>
      </c>
      <c r="H3825">
        <v>535</v>
      </c>
      <c r="I3825">
        <v>8</v>
      </c>
      <c r="J3825" t="s">
        <v>514</v>
      </c>
      <c r="L3825">
        <f t="shared" si="68"/>
        <v>45</v>
      </c>
    </row>
    <row r="3826" spans="1:12">
      <c r="A3826">
        <v>563</v>
      </c>
      <c r="B3826" t="s">
        <v>408</v>
      </c>
      <c r="C3826">
        <v>2</v>
      </c>
      <c r="D3826">
        <v>9</v>
      </c>
      <c r="E3826">
        <v>10</v>
      </c>
      <c r="F3826">
        <v>1</v>
      </c>
      <c r="G3826">
        <v>0</v>
      </c>
      <c r="H3826">
        <v>544</v>
      </c>
      <c r="I3826">
        <v>4</v>
      </c>
      <c r="J3826" t="s">
        <v>868</v>
      </c>
      <c r="L3826" t="e">
        <f t="shared" si="68"/>
        <v>#N/A</v>
      </c>
    </row>
    <row r="3827" spans="1:12">
      <c r="A3827">
        <v>2924</v>
      </c>
      <c r="B3827" t="s">
        <v>408</v>
      </c>
      <c r="C3827">
        <v>1</v>
      </c>
      <c r="D3827">
        <v>36</v>
      </c>
      <c r="E3827">
        <v>21</v>
      </c>
      <c r="F3827">
        <v>6</v>
      </c>
      <c r="G3827">
        <v>0</v>
      </c>
      <c r="H3827">
        <v>534</v>
      </c>
      <c r="I3827">
        <v>7</v>
      </c>
      <c r="J3827" t="s">
        <v>662</v>
      </c>
      <c r="L3827">
        <f t="shared" si="68"/>
        <v>52</v>
      </c>
    </row>
    <row r="3828" spans="1:12">
      <c r="A3828">
        <v>2887</v>
      </c>
      <c r="B3828" t="s">
        <v>408</v>
      </c>
      <c r="C3828">
        <v>1</v>
      </c>
      <c r="D3828">
        <v>48</v>
      </c>
      <c r="E3828">
        <v>0</v>
      </c>
      <c r="F3828">
        <v>15</v>
      </c>
      <c r="G3828">
        <v>0</v>
      </c>
      <c r="H3828">
        <v>534</v>
      </c>
      <c r="I3828">
        <v>4</v>
      </c>
      <c r="J3828" t="s">
        <v>662</v>
      </c>
      <c r="L3828">
        <f t="shared" si="68"/>
        <v>52</v>
      </c>
    </row>
    <row r="3829" spans="1:12">
      <c r="A3829">
        <v>5426</v>
      </c>
      <c r="B3829" t="s">
        <v>408</v>
      </c>
      <c r="C3829">
        <v>2</v>
      </c>
      <c r="D3829">
        <v>5</v>
      </c>
      <c r="E3829">
        <v>2</v>
      </c>
      <c r="F3829">
        <v>0</v>
      </c>
      <c r="G3829">
        <v>0</v>
      </c>
      <c r="H3829">
        <v>634</v>
      </c>
      <c r="I3829">
        <v>2</v>
      </c>
      <c r="J3829" t="s">
        <v>975</v>
      </c>
      <c r="L3829" t="e">
        <f t="shared" si="68"/>
        <v>#N/A</v>
      </c>
    </row>
    <row r="3830" spans="1:12">
      <c r="A3830">
        <v>6219</v>
      </c>
      <c r="B3830" t="s">
        <v>408</v>
      </c>
      <c r="C3830">
        <v>1</v>
      </c>
      <c r="D3830">
        <v>9</v>
      </c>
      <c r="E3830">
        <v>8</v>
      </c>
      <c r="F3830">
        <v>0</v>
      </c>
      <c r="G3830">
        <v>0</v>
      </c>
      <c r="H3830">
        <v>529</v>
      </c>
      <c r="I3830">
        <v>6</v>
      </c>
      <c r="J3830" t="s">
        <v>519</v>
      </c>
      <c r="L3830" t="e">
        <f t="shared" si="68"/>
        <v>#N/A</v>
      </c>
    </row>
    <row r="3831" spans="1:12">
      <c r="A3831">
        <v>1559</v>
      </c>
      <c r="B3831" t="s">
        <v>408</v>
      </c>
      <c r="C3831">
        <v>2</v>
      </c>
      <c r="D3831">
        <v>1</v>
      </c>
      <c r="E3831">
        <v>1</v>
      </c>
      <c r="F3831">
        <v>0</v>
      </c>
      <c r="G3831">
        <v>0</v>
      </c>
      <c r="H3831">
        <v>445</v>
      </c>
      <c r="I3831">
        <v>2</v>
      </c>
      <c r="J3831" t="s">
        <v>266</v>
      </c>
      <c r="L3831" t="e">
        <f t="shared" si="68"/>
        <v>#N/A</v>
      </c>
    </row>
    <row r="3832" spans="1:12">
      <c r="A3832">
        <v>231</v>
      </c>
      <c r="B3832" t="s">
        <v>390</v>
      </c>
      <c r="C3832">
        <v>1</v>
      </c>
      <c r="D3832">
        <v>2</v>
      </c>
      <c r="E3832">
        <v>2</v>
      </c>
      <c r="F3832">
        <v>0</v>
      </c>
      <c r="G3832">
        <v>0</v>
      </c>
      <c r="H3832">
        <v>447</v>
      </c>
      <c r="I3832">
        <v>1</v>
      </c>
      <c r="J3832" t="s">
        <v>416</v>
      </c>
      <c r="L3832" t="e">
        <f t="shared" si="68"/>
        <v>#N/A</v>
      </c>
    </row>
    <row r="3833" spans="1:12">
      <c r="A3833">
        <v>1596</v>
      </c>
      <c r="B3833" t="s">
        <v>408</v>
      </c>
      <c r="C3833">
        <v>1</v>
      </c>
      <c r="D3833">
        <v>10</v>
      </c>
      <c r="E3833">
        <v>1</v>
      </c>
      <c r="F3833">
        <v>0</v>
      </c>
      <c r="G3833">
        <v>0</v>
      </c>
      <c r="H3833">
        <v>438</v>
      </c>
      <c r="I3833">
        <v>2</v>
      </c>
      <c r="J3833" t="s">
        <v>703</v>
      </c>
      <c r="L3833">
        <f t="shared" si="68"/>
        <v>21</v>
      </c>
    </row>
    <row r="3834" spans="1:12">
      <c r="A3834">
        <v>4098</v>
      </c>
      <c r="B3834" t="s">
        <v>408</v>
      </c>
      <c r="C3834">
        <v>1</v>
      </c>
      <c r="D3834">
        <v>23</v>
      </c>
      <c r="E3834">
        <v>1</v>
      </c>
      <c r="F3834">
        <v>0</v>
      </c>
      <c r="G3834">
        <v>0</v>
      </c>
      <c r="H3834">
        <v>127</v>
      </c>
      <c r="I3834">
        <v>2</v>
      </c>
      <c r="J3834" t="s">
        <v>752</v>
      </c>
      <c r="L3834">
        <f t="shared" si="68"/>
        <v>11</v>
      </c>
    </row>
    <row r="3835" spans="1:12">
      <c r="A3835">
        <v>5887</v>
      </c>
      <c r="B3835" t="s">
        <v>408</v>
      </c>
      <c r="C3835">
        <v>1</v>
      </c>
      <c r="D3835">
        <v>11</v>
      </c>
      <c r="E3835">
        <v>1</v>
      </c>
      <c r="F3835">
        <v>0</v>
      </c>
      <c r="G3835">
        <v>0</v>
      </c>
      <c r="H3835">
        <v>219</v>
      </c>
      <c r="I3835">
        <v>2</v>
      </c>
      <c r="J3835" t="s">
        <v>966</v>
      </c>
      <c r="L3835" t="e">
        <f t="shared" si="68"/>
        <v>#N/A</v>
      </c>
    </row>
    <row r="3836" spans="1:12">
      <c r="A3836">
        <v>6422</v>
      </c>
      <c r="B3836" t="s">
        <v>408</v>
      </c>
      <c r="C3836">
        <v>1</v>
      </c>
      <c r="D3836">
        <v>18</v>
      </c>
      <c r="E3836">
        <v>1</v>
      </c>
      <c r="F3836">
        <v>0</v>
      </c>
      <c r="G3836">
        <v>0</v>
      </c>
      <c r="H3836">
        <v>409</v>
      </c>
      <c r="I3836">
        <v>1</v>
      </c>
      <c r="J3836" t="s">
        <v>967</v>
      </c>
      <c r="L3836" t="e">
        <f t="shared" si="68"/>
        <v>#N/A</v>
      </c>
    </row>
    <row r="3837" spans="1:12">
      <c r="A3837">
        <v>4559</v>
      </c>
      <c r="B3837" t="s">
        <v>408</v>
      </c>
      <c r="C3837">
        <v>4</v>
      </c>
      <c r="D3837">
        <v>17</v>
      </c>
      <c r="E3837">
        <v>4</v>
      </c>
      <c r="F3837">
        <v>0</v>
      </c>
      <c r="G3837">
        <v>0</v>
      </c>
      <c r="H3837">
        <v>133</v>
      </c>
      <c r="I3837">
        <v>2</v>
      </c>
      <c r="J3837" t="s">
        <v>877</v>
      </c>
      <c r="L3837">
        <f t="shared" si="68"/>
        <v>12</v>
      </c>
    </row>
    <row r="3838" spans="1:12">
      <c r="A3838">
        <v>268</v>
      </c>
      <c r="B3838" t="s">
        <v>871</v>
      </c>
      <c r="C3838">
        <v>1</v>
      </c>
      <c r="D3838">
        <v>17</v>
      </c>
      <c r="E3838">
        <v>6</v>
      </c>
      <c r="F3838">
        <v>0</v>
      </c>
      <c r="G3838">
        <v>0</v>
      </c>
      <c r="H3838">
        <v>480</v>
      </c>
      <c r="I3838">
        <v>4</v>
      </c>
      <c r="J3838" t="s">
        <v>560</v>
      </c>
      <c r="L3838">
        <f t="shared" si="68"/>
        <v>22</v>
      </c>
    </row>
    <row r="3839" spans="1:12">
      <c r="A3839">
        <v>2438</v>
      </c>
      <c r="B3839" t="s">
        <v>408</v>
      </c>
      <c r="C3839">
        <v>1</v>
      </c>
      <c r="D3839">
        <v>12</v>
      </c>
      <c r="E3839">
        <v>1</v>
      </c>
      <c r="F3839">
        <v>0</v>
      </c>
      <c r="G3839">
        <v>0</v>
      </c>
      <c r="H3839">
        <v>361</v>
      </c>
      <c r="I3839">
        <v>1</v>
      </c>
      <c r="J3839" t="s">
        <v>780</v>
      </c>
      <c r="L3839" t="e">
        <f t="shared" si="68"/>
        <v>#N/A</v>
      </c>
    </row>
    <row r="3840" spans="1:12">
      <c r="A3840">
        <v>2592</v>
      </c>
      <c r="B3840" t="s">
        <v>408</v>
      </c>
      <c r="C3840">
        <v>2</v>
      </c>
      <c r="D3840">
        <v>8</v>
      </c>
      <c r="E3840">
        <v>2</v>
      </c>
      <c r="F3840">
        <v>0</v>
      </c>
      <c r="G3840">
        <v>0</v>
      </c>
      <c r="H3840">
        <v>358</v>
      </c>
      <c r="I3840">
        <v>1</v>
      </c>
      <c r="J3840" t="s">
        <v>716</v>
      </c>
      <c r="L3840" t="e">
        <f t="shared" si="68"/>
        <v>#N/A</v>
      </c>
    </row>
    <row r="3841" spans="1:12">
      <c r="A3841">
        <v>4215</v>
      </c>
      <c r="B3841" t="s">
        <v>408</v>
      </c>
      <c r="C3841">
        <v>1</v>
      </c>
      <c r="D3841">
        <v>4</v>
      </c>
      <c r="E3841">
        <v>1</v>
      </c>
      <c r="F3841">
        <v>0</v>
      </c>
      <c r="G3841">
        <v>0</v>
      </c>
      <c r="H3841">
        <v>121</v>
      </c>
      <c r="I3841">
        <v>2</v>
      </c>
      <c r="J3841" t="s">
        <v>940</v>
      </c>
      <c r="L3841" t="e">
        <f t="shared" si="68"/>
        <v>#N/A</v>
      </c>
    </row>
    <row r="3842" spans="1:12">
      <c r="A3842">
        <v>4891</v>
      </c>
      <c r="B3842" t="s">
        <v>408</v>
      </c>
      <c r="C3842">
        <v>2</v>
      </c>
      <c r="D3842">
        <v>4</v>
      </c>
      <c r="E3842">
        <v>2</v>
      </c>
      <c r="F3842">
        <v>0</v>
      </c>
      <c r="G3842">
        <v>0</v>
      </c>
      <c r="H3842">
        <v>479</v>
      </c>
      <c r="I3842">
        <v>2</v>
      </c>
      <c r="J3842" t="s">
        <v>981</v>
      </c>
      <c r="L3842" t="e">
        <f t="shared" si="68"/>
        <v>#N/A</v>
      </c>
    </row>
    <row r="3843" spans="1:12">
      <c r="A3843">
        <v>1264</v>
      </c>
      <c r="B3843" t="s">
        <v>408</v>
      </c>
      <c r="C3843">
        <v>1</v>
      </c>
      <c r="D3843">
        <v>3</v>
      </c>
      <c r="E3843">
        <v>4</v>
      </c>
      <c r="F3843">
        <v>0</v>
      </c>
      <c r="G3843">
        <v>0</v>
      </c>
      <c r="H3843">
        <v>541</v>
      </c>
      <c r="I3843">
        <v>2</v>
      </c>
      <c r="J3843" t="s">
        <v>1000</v>
      </c>
      <c r="L3843" t="e">
        <f t="shared" si="68"/>
        <v>#N/A</v>
      </c>
    </row>
    <row r="3844" spans="1:12">
      <c r="A3844">
        <v>3766</v>
      </c>
      <c r="B3844" t="s">
        <v>408</v>
      </c>
      <c r="C3844">
        <v>1</v>
      </c>
      <c r="D3844">
        <v>1</v>
      </c>
      <c r="E3844">
        <v>0</v>
      </c>
      <c r="F3844">
        <v>1</v>
      </c>
      <c r="G3844">
        <v>0</v>
      </c>
      <c r="H3844">
        <v>206</v>
      </c>
      <c r="I3844">
        <v>1</v>
      </c>
      <c r="J3844" t="s">
        <v>490</v>
      </c>
      <c r="L3844" t="e">
        <f t="shared" ref="L3844:L3907" si="69">VLOOKUP($J3844,$AA$3:$AB$127,2,FALSE)</f>
        <v>#N/A</v>
      </c>
    </row>
    <row r="3845" spans="1:12">
      <c r="A3845">
        <v>3219</v>
      </c>
      <c r="B3845" t="s">
        <v>390</v>
      </c>
      <c r="C3845">
        <v>1</v>
      </c>
      <c r="D3845">
        <v>21</v>
      </c>
      <c r="E3845">
        <v>1</v>
      </c>
      <c r="F3845">
        <v>0</v>
      </c>
      <c r="G3845">
        <v>0</v>
      </c>
      <c r="H3845">
        <v>350</v>
      </c>
      <c r="I3845">
        <v>2</v>
      </c>
      <c r="J3845" t="s">
        <v>713</v>
      </c>
      <c r="L3845" t="e">
        <f t="shared" si="69"/>
        <v>#N/A</v>
      </c>
    </row>
    <row r="3846" spans="1:12">
      <c r="A3846">
        <v>3563</v>
      </c>
      <c r="B3846" t="s">
        <v>408</v>
      </c>
      <c r="C3846">
        <v>2</v>
      </c>
      <c r="D3846">
        <v>1</v>
      </c>
      <c r="E3846">
        <v>2</v>
      </c>
      <c r="F3846">
        <v>0</v>
      </c>
      <c r="G3846">
        <v>0</v>
      </c>
      <c r="H3846">
        <v>138</v>
      </c>
      <c r="I3846">
        <v>2</v>
      </c>
      <c r="J3846" t="s">
        <v>917</v>
      </c>
      <c r="L3846">
        <f t="shared" si="69"/>
        <v>54</v>
      </c>
    </row>
    <row r="3847" spans="1:12">
      <c r="A3847">
        <v>1891</v>
      </c>
      <c r="B3847" t="s">
        <v>408</v>
      </c>
      <c r="C3847">
        <v>2</v>
      </c>
      <c r="D3847">
        <v>36</v>
      </c>
      <c r="E3847">
        <v>3</v>
      </c>
      <c r="F3847">
        <v>0</v>
      </c>
      <c r="G3847">
        <v>0</v>
      </c>
      <c r="H3847">
        <v>340</v>
      </c>
      <c r="I3847">
        <v>2</v>
      </c>
      <c r="J3847" t="s">
        <v>451</v>
      </c>
      <c r="L3847">
        <f t="shared" si="69"/>
        <v>31</v>
      </c>
    </row>
    <row r="3848" spans="1:12">
      <c r="A3848">
        <v>2770</v>
      </c>
      <c r="B3848" t="s">
        <v>408</v>
      </c>
      <c r="C3848">
        <v>1</v>
      </c>
      <c r="D3848">
        <v>31</v>
      </c>
      <c r="E3848">
        <v>1</v>
      </c>
      <c r="F3848">
        <v>0</v>
      </c>
      <c r="G3848">
        <v>0</v>
      </c>
      <c r="H3848">
        <v>326</v>
      </c>
      <c r="I3848">
        <v>2</v>
      </c>
      <c r="J3848" t="s">
        <v>415</v>
      </c>
      <c r="L3848" t="e">
        <f t="shared" si="69"/>
        <v>#N/A</v>
      </c>
    </row>
    <row r="3849" spans="1:12">
      <c r="A3849">
        <v>3906</v>
      </c>
      <c r="B3849" t="s">
        <v>408</v>
      </c>
      <c r="C3849">
        <v>1</v>
      </c>
      <c r="D3849">
        <v>3</v>
      </c>
      <c r="E3849">
        <v>1</v>
      </c>
      <c r="F3849">
        <v>0</v>
      </c>
      <c r="G3849">
        <v>0</v>
      </c>
      <c r="H3849">
        <v>102</v>
      </c>
      <c r="I3849">
        <v>1</v>
      </c>
      <c r="J3849" t="s">
        <v>810</v>
      </c>
      <c r="L3849" t="e">
        <f t="shared" si="69"/>
        <v>#N/A</v>
      </c>
    </row>
    <row r="3850" spans="1:12">
      <c r="A3850">
        <v>2246</v>
      </c>
      <c r="B3850" t="s">
        <v>408</v>
      </c>
      <c r="C3850">
        <v>1</v>
      </c>
      <c r="D3850">
        <v>18</v>
      </c>
      <c r="E3850">
        <v>10</v>
      </c>
      <c r="F3850">
        <v>0</v>
      </c>
      <c r="G3850">
        <v>0</v>
      </c>
      <c r="H3850">
        <v>522</v>
      </c>
      <c r="I3850">
        <v>6</v>
      </c>
      <c r="J3850" t="s">
        <v>445</v>
      </c>
      <c r="L3850">
        <f t="shared" si="69"/>
        <v>37</v>
      </c>
    </row>
    <row r="3851" spans="1:12">
      <c r="A3851">
        <v>2083</v>
      </c>
      <c r="B3851" t="s">
        <v>408</v>
      </c>
      <c r="C3851" t="s">
        <v>408</v>
      </c>
      <c r="D3851">
        <v>24</v>
      </c>
      <c r="E3851">
        <v>54</v>
      </c>
      <c r="F3851">
        <v>0</v>
      </c>
      <c r="G3851">
        <v>0</v>
      </c>
      <c r="H3851">
        <v>527</v>
      </c>
      <c r="I3851">
        <v>17</v>
      </c>
      <c r="J3851" t="s">
        <v>646</v>
      </c>
      <c r="L3851" t="e">
        <f t="shared" si="69"/>
        <v>#N/A</v>
      </c>
    </row>
    <row r="3852" spans="1:12">
      <c r="A3852">
        <v>3411</v>
      </c>
      <c r="B3852" t="s">
        <v>408</v>
      </c>
      <c r="C3852">
        <v>1</v>
      </c>
      <c r="D3852">
        <v>5</v>
      </c>
      <c r="E3852">
        <v>16</v>
      </c>
      <c r="F3852">
        <v>0</v>
      </c>
      <c r="G3852">
        <v>0</v>
      </c>
      <c r="H3852">
        <v>316</v>
      </c>
      <c r="I3852">
        <v>5</v>
      </c>
      <c r="J3852" t="s">
        <v>467</v>
      </c>
      <c r="L3852">
        <f t="shared" si="69"/>
        <v>51</v>
      </c>
    </row>
    <row r="3853" spans="1:12">
      <c r="A3853">
        <v>3657</v>
      </c>
      <c r="B3853" t="s">
        <v>408</v>
      </c>
      <c r="C3853">
        <v>1</v>
      </c>
      <c r="D3853">
        <v>5</v>
      </c>
      <c r="E3853">
        <v>9</v>
      </c>
      <c r="F3853">
        <v>0</v>
      </c>
      <c r="G3853">
        <v>0</v>
      </c>
      <c r="H3853">
        <v>388</v>
      </c>
      <c r="I3853">
        <v>4</v>
      </c>
      <c r="J3853" t="s">
        <v>958</v>
      </c>
      <c r="L3853" t="e">
        <f t="shared" si="69"/>
        <v>#N/A</v>
      </c>
    </row>
    <row r="3854" spans="1:12">
      <c r="A3854">
        <v>657</v>
      </c>
      <c r="B3854" t="s">
        <v>408</v>
      </c>
      <c r="C3854">
        <v>1</v>
      </c>
      <c r="D3854">
        <v>44</v>
      </c>
      <c r="E3854">
        <v>1</v>
      </c>
      <c r="F3854">
        <v>0</v>
      </c>
      <c r="G3854">
        <v>0</v>
      </c>
      <c r="H3854">
        <v>438</v>
      </c>
      <c r="I3854">
        <v>2</v>
      </c>
      <c r="J3854" t="s">
        <v>703</v>
      </c>
      <c r="L3854">
        <f t="shared" si="69"/>
        <v>21</v>
      </c>
    </row>
    <row r="3855" spans="1:12">
      <c r="A3855">
        <v>669</v>
      </c>
      <c r="B3855" t="s">
        <v>408</v>
      </c>
      <c r="C3855">
        <v>2</v>
      </c>
      <c r="D3855">
        <v>13</v>
      </c>
      <c r="E3855">
        <v>2</v>
      </c>
      <c r="F3855">
        <v>0</v>
      </c>
      <c r="G3855">
        <v>0</v>
      </c>
      <c r="H3855">
        <v>441</v>
      </c>
      <c r="I3855">
        <v>1</v>
      </c>
      <c r="J3855" t="s">
        <v>568</v>
      </c>
      <c r="L3855" t="e">
        <f t="shared" si="69"/>
        <v>#N/A</v>
      </c>
    </row>
    <row r="3856" spans="1:12">
      <c r="A3856">
        <v>4653</v>
      </c>
      <c r="B3856" t="s">
        <v>408</v>
      </c>
      <c r="C3856">
        <v>1</v>
      </c>
      <c r="D3856">
        <v>14</v>
      </c>
      <c r="E3856">
        <v>19</v>
      </c>
      <c r="F3856">
        <v>0</v>
      </c>
      <c r="G3856">
        <v>0</v>
      </c>
      <c r="H3856">
        <v>670</v>
      </c>
      <c r="I3856">
        <v>9</v>
      </c>
      <c r="J3856" t="s">
        <v>781</v>
      </c>
      <c r="L3856" t="e">
        <f t="shared" si="69"/>
        <v>#N/A</v>
      </c>
    </row>
    <row r="3857" spans="1:12">
      <c r="A3857">
        <v>4250</v>
      </c>
      <c r="B3857" t="s">
        <v>408</v>
      </c>
      <c r="C3857">
        <v>2</v>
      </c>
      <c r="D3857">
        <v>15</v>
      </c>
      <c r="E3857">
        <v>2</v>
      </c>
      <c r="F3857">
        <v>0</v>
      </c>
      <c r="G3857">
        <v>0</v>
      </c>
      <c r="H3857">
        <v>111</v>
      </c>
      <c r="I3857">
        <v>1</v>
      </c>
      <c r="J3857" t="s">
        <v>511</v>
      </c>
      <c r="L3857">
        <f t="shared" si="69"/>
        <v>11</v>
      </c>
    </row>
    <row r="3858" spans="1:12">
      <c r="A3858">
        <v>4739</v>
      </c>
      <c r="B3858" t="s">
        <v>408</v>
      </c>
      <c r="C3858">
        <v>1</v>
      </c>
      <c r="D3858">
        <v>1</v>
      </c>
      <c r="E3858">
        <v>15</v>
      </c>
      <c r="F3858">
        <v>0</v>
      </c>
      <c r="G3858">
        <v>0</v>
      </c>
      <c r="H3858">
        <v>662</v>
      </c>
      <c r="I3858">
        <v>8</v>
      </c>
      <c r="J3858" t="s">
        <v>508</v>
      </c>
      <c r="L3858" t="e">
        <f t="shared" si="69"/>
        <v>#N/A</v>
      </c>
    </row>
    <row r="3859" spans="1:12">
      <c r="A3859">
        <v>6411</v>
      </c>
      <c r="B3859" t="s">
        <v>412</v>
      </c>
      <c r="C3859">
        <v>1</v>
      </c>
      <c r="D3859">
        <v>23</v>
      </c>
      <c r="E3859">
        <v>1</v>
      </c>
      <c r="F3859">
        <v>0</v>
      </c>
      <c r="G3859">
        <v>0</v>
      </c>
      <c r="H3859">
        <v>402</v>
      </c>
      <c r="I3859">
        <v>1</v>
      </c>
      <c r="J3859" t="s">
        <v>541</v>
      </c>
      <c r="L3859">
        <f t="shared" si="69"/>
        <v>21</v>
      </c>
    </row>
    <row r="3860" spans="1:12">
      <c r="A3860">
        <v>2329</v>
      </c>
      <c r="B3860" t="s">
        <v>408</v>
      </c>
      <c r="C3860">
        <v>1</v>
      </c>
      <c r="D3860">
        <v>28</v>
      </c>
      <c r="E3860">
        <v>1</v>
      </c>
      <c r="F3860">
        <v>0</v>
      </c>
      <c r="G3860">
        <v>0</v>
      </c>
      <c r="H3860">
        <v>364</v>
      </c>
      <c r="I3860">
        <v>1</v>
      </c>
      <c r="J3860" t="s">
        <v>785</v>
      </c>
      <c r="L3860" t="e">
        <f t="shared" si="69"/>
        <v>#N/A</v>
      </c>
    </row>
    <row r="3861" spans="1:12">
      <c r="A3861">
        <v>6328</v>
      </c>
      <c r="B3861" t="s">
        <v>412</v>
      </c>
      <c r="C3861">
        <v>1</v>
      </c>
      <c r="D3861">
        <v>5</v>
      </c>
      <c r="E3861">
        <v>1</v>
      </c>
      <c r="F3861">
        <v>0</v>
      </c>
      <c r="G3861">
        <v>0</v>
      </c>
      <c r="H3861">
        <v>284</v>
      </c>
      <c r="I3861">
        <v>1</v>
      </c>
      <c r="J3861" t="s">
        <v>826</v>
      </c>
      <c r="L3861" t="e">
        <f t="shared" si="69"/>
        <v>#N/A</v>
      </c>
    </row>
    <row r="3862" spans="1:12">
      <c r="A3862">
        <v>6067</v>
      </c>
      <c r="B3862" t="s">
        <v>408</v>
      </c>
      <c r="C3862">
        <v>2</v>
      </c>
      <c r="D3862">
        <v>3</v>
      </c>
      <c r="E3862">
        <v>2</v>
      </c>
      <c r="F3862">
        <v>0</v>
      </c>
      <c r="G3862">
        <v>0</v>
      </c>
      <c r="H3862">
        <v>232</v>
      </c>
      <c r="I3862">
        <v>2</v>
      </c>
      <c r="J3862" t="s">
        <v>896</v>
      </c>
      <c r="L3862">
        <f t="shared" si="69"/>
        <v>13</v>
      </c>
    </row>
    <row r="3863" spans="1:12">
      <c r="A3863">
        <v>6079</v>
      </c>
      <c r="B3863" t="s">
        <v>408</v>
      </c>
      <c r="C3863">
        <v>2</v>
      </c>
      <c r="D3863">
        <v>23</v>
      </c>
      <c r="E3863">
        <v>2</v>
      </c>
      <c r="F3863">
        <v>0</v>
      </c>
      <c r="G3863">
        <v>0</v>
      </c>
      <c r="H3863">
        <v>232</v>
      </c>
      <c r="I3863">
        <v>2</v>
      </c>
      <c r="J3863" t="s">
        <v>896</v>
      </c>
      <c r="L3863">
        <f t="shared" si="69"/>
        <v>13</v>
      </c>
    </row>
    <row r="3864" spans="1:12">
      <c r="A3864">
        <v>325</v>
      </c>
      <c r="B3864" t="s">
        <v>408</v>
      </c>
      <c r="C3864">
        <v>1</v>
      </c>
      <c r="D3864">
        <v>7</v>
      </c>
      <c r="E3864">
        <v>1</v>
      </c>
      <c r="F3864">
        <v>0</v>
      </c>
      <c r="G3864">
        <v>0</v>
      </c>
      <c r="H3864">
        <v>434</v>
      </c>
      <c r="I3864">
        <v>1</v>
      </c>
      <c r="J3864" t="s">
        <v>558</v>
      </c>
      <c r="L3864" t="e">
        <f t="shared" si="69"/>
        <v>#N/A</v>
      </c>
    </row>
    <row r="3865" spans="1:12">
      <c r="A3865">
        <v>918</v>
      </c>
      <c r="B3865" t="s">
        <v>408</v>
      </c>
      <c r="C3865">
        <v>2</v>
      </c>
      <c r="D3865">
        <v>91</v>
      </c>
      <c r="E3865">
        <v>2</v>
      </c>
      <c r="F3865">
        <v>0</v>
      </c>
      <c r="G3865">
        <v>0</v>
      </c>
      <c r="H3865">
        <v>420</v>
      </c>
      <c r="I3865">
        <v>1</v>
      </c>
      <c r="J3865" t="s">
        <v>435</v>
      </c>
      <c r="L3865">
        <f t="shared" si="69"/>
        <v>21</v>
      </c>
    </row>
    <row r="3866" spans="1:12">
      <c r="A3866">
        <v>4407</v>
      </c>
      <c r="B3866" t="s">
        <v>408</v>
      </c>
      <c r="C3866">
        <v>2</v>
      </c>
      <c r="D3866">
        <v>19</v>
      </c>
      <c r="E3866">
        <v>2</v>
      </c>
      <c r="F3866">
        <v>0</v>
      </c>
      <c r="G3866">
        <v>0</v>
      </c>
      <c r="H3866">
        <v>107</v>
      </c>
      <c r="I3866">
        <v>2</v>
      </c>
      <c r="J3866" t="s">
        <v>556</v>
      </c>
      <c r="L3866">
        <f t="shared" si="69"/>
        <v>11</v>
      </c>
    </row>
    <row r="3867" spans="1:12">
      <c r="A3867">
        <v>1751</v>
      </c>
      <c r="B3867" t="s">
        <v>408</v>
      </c>
      <c r="C3867">
        <v>2</v>
      </c>
      <c r="D3867">
        <v>4</v>
      </c>
      <c r="E3867">
        <v>2</v>
      </c>
      <c r="F3867">
        <v>0</v>
      </c>
      <c r="G3867">
        <v>0</v>
      </c>
      <c r="H3867">
        <v>467</v>
      </c>
      <c r="I3867">
        <v>2</v>
      </c>
      <c r="J3867" t="s">
        <v>890</v>
      </c>
      <c r="L3867" t="e">
        <f t="shared" si="69"/>
        <v>#N/A</v>
      </c>
    </row>
    <row r="3868" spans="1:12">
      <c r="A3868">
        <v>1997</v>
      </c>
      <c r="B3868" t="s">
        <v>408</v>
      </c>
      <c r="C3868">
        <v>1</v>
      </c>
      <c r="D3868">
        <v>20</v>
      </c>
      <c r="E3868">
        <v>1</v>
      </c>
      <c r="F3868">
        <v>0</v>
      </c>
      <c r="G3868">
        <v>0</v>
      </c>
      <c r="H3868">
        <v>330</v>
      </c>
      <c r="I3868">
        <v>3</v>
      </c>
      <c r="J3868" t="s">
        <v>830</v>
      </c>
      <c r="L3868">
        <f t="shared" si="69"/>
        <v>32</v>
      </c>
    </row>
    <row r="3869" spans="1:12">
      <c r="A3869">
        <v>2578</v>
      </c>
      <c r="B3869" t="s">
        <v>390</v>
      </c>
      <c r="C3869">
        <v>1</v>
      </c>
      <c r="D3869">
        <v>4</v>
      </c>
      <c r="E3869">
        <v>1</v>
      </c>
      <c r="F3869">
        <v>0</v>
      </c>
      <c r="G3869">
        <v>0</v>
      </c>
      <c r="H3869">
        <v>353</v>
      </c>
      <c r="I3869">
        <v>1</v>
      </c>
      <c r="J3869" t="s">
        <v>644</v>
      </c>
      <c r="L3869" t="e">
        <f t="shared" si="69"/>
        <v>#N/A</v>
      </c>
    </row>
    <row r="3870" spans="1:12">
      <c r="A3870">
        <v>3079</v>
      </c>
      <c r="B3870" t="s">
        <v>408</v>
      </c>
      <c r="C3870">
        <v>1</v>
      </c>
      <c r="D3870">
        <v>16</v>
      </c>
      <c r="E3870">
        <v>4</v>
      </c>
      <c r="F3870">
        <v>0</v>
      </c>
      <c r="G3870">
        <v>0</v>
      </c>
      <c r="H3870">
        <v>375</v>
      </c>
      <c r="I3870">
        <v>2</v>
      </c>
      <c r="J3870" t="s">
        <v>721</v>
      </c>
      <c r="L3870" t="e">
        <f t="shared" si="69"/>
        <v>#N/A</v>
      </c>
    </row>
    <row r="3871" spans="1:12">
      <c r="A3871">
        <v>5234</v>
      </c>
      <c r="B3871" t="s">
        <v>408</v>
      </c>
      <c r="C3871">
        <v>2</v>
      </c>
      <c r="D3871">
        <v>26</v>
      </c>
      <c r="E3871">
        <v>2</v>
      </c>
      <c r="F3871">
        <v>0</v>
      </c>
      <c r="G3871">
        <v>0</v>
      </c>
      <c r="H3871">
        <v>622</v>
      </c>
      <c r="I3871">
        <v>2</v>
      </c>
      <c r="J3871" t="s">
        <v>907</v>
      </c>
      <c r="L3871" t="e">
        <f t="shared" si="69"/>
        <v>#N/A</v>
      </c>
    </row>
    <row r="3872" spans="1:12">
      <c r="A3872">
        <v>5332</v>
      </c>
      <c r="B3872" t="s">
        <v>408</v>
      </c>
      <c r="C3872">
        <v>2</v>
      </c>
      <c r="D3872">
        <v>13</v>
      </c>
      <c r="E3872">
        <v>2</v>
      </c>
      <c r="F3872">
        <v>0</v>
      </c>
      <c r="G3872">
        <v>0</v>
      </c>
      <c r="H3872">
        <v>625</v>
      </c>
      <c r="I3872">
        <v>2</v>
      </c>
      <c r="J3872" t="s">
        <v>936</v>
      </c>
      <c r="L3872" t="e">
        <f t="shared" si="69"/>
        <v>#N/A</v>
      </c>
    </row>
    <row r="3873" spans="1:12">
      <c r="A3873">
        <v>5246</v>
      </c>
      <c r="B3873" t="s">
        <v>408</v>
      </c>
      <c r="C3873">
        <v>2</v>
      </c>
      <c r="D3873">
        <v>18</v>
      </c>
      <c r="E3873">
        <v>2</v>
      </c>
      <c r="F3873">
        <v>0</v>
      </c>
      <c r="G3873">
        <v>0</v>
      </c>
      <c r="H3873">
        <v>624</v>
      </c>
      <c r="I3873">
        <v>2</v>
      </c>
      <c r="J3873" t="s">
        <v>884</v>
      </c>
      <c r="L3873" t="e">
        <f t="shared" si="69"/>
        <v>#N/A</v>
      </c>
    </row>
    <row r="3874" spans="1:12">
      <c r="A3874">
        <v>1250</v>
      </c>
      <c r="B3874" t="s">
        <v>408</v>
      </c>
      <c r="C3874">
        <v>1</v>
      </c>
      <c r="D3874">
        <v>9</v>
      </c>
      <c r="E3874">
        <v>13</v>
      </c>
      <c r="F3874">
        <v>0</v>
      </c>
      <c r="G3874">
        <v>0</v>
      </c>
      <c r="H3874">
        <v>501</v>
      </c>
      <c r="I3874">
        <v>7</v>
      </c>
      <c r="J3874" t="s">
        <v>918</v>
      </c>
      <c r="L3874">
        <f t="shared" si="69"/>
        <v>35</v>
      </c>
    </row>
    <row r="3875" spans="1:12">
      <c r="A3875">
        <v>3325</v>
      </c>
      <c r="B3875" t="s">
        <v>408</v>
      </c>
      <c r="C3875">
        <v>2</v>
      </c>
      <c r="D3875">
        <v>57</v>
      </c>
      <c r="E3875">
        <v>20</v>
      </c>
      <c r="F3875">
        <v>0</v>
      </c>
      <c r="G3875">
        <v>0</v>
      </c>
      <c r="H3875">
        <v>374</v>
      </c>
      <c r="I3875">
        <v>6</v>
      </c>
      <c r="J3875" t="s">
        <v>440</v>
      </c>
      <c r="L3875">
        <f t="shared" si="69"/>
        <v>16</v>
      </c>
    </row>
    <row r="3876" spans="1:12">
      <c r="A3876">
        <v>3574</v>
      </c>
      <c r="B3876" t="s">
        <v>408</v>
      </c>
      <c r="C3876">
        <v>2</v>
      </c>
      <c r="D3876">
        <v>1</v>
      </c>
      <c r="E3876">
        <v>2</v>
      </c>
      <c r="F3876">
        <v>0</v>
      </c>
      <c r="G3876">
        <v>0</v>
      </c>
      <c r="H3876">
        <v>323</v>
      </c>
      <c r="I3876">
        <v>2</v>
      </c>
      <c r="J3876" t="s">
        <v>486</v>
      </c>
      <c r="L3876" t="e">
        <f t="shared" si="69"/>
        <v>#N/A</v>
      </c>
    </row>
    <row r="3877" spans="1:12">
      <c r="A3877">
        <v>1001</v>
      </c>
      <c r="B3877" t="s">
        <v>408</v>
      </c>
      <c r="C3877">
        <v>1</v>
      </c>
      <c r="D3877">
        <v>11</v>
      </c>
      <c r="E3877">
        <v>1</v>
      </c>
      <c r="F3877">
        <v>0</v>
      </c>
      <c r="G3877">
        <v>0</v>
      </c>
      <c r="H3877">
        <v>345</v>
      </c>
      <c r="I3877">
        <v>1</v>
      </c>
      <c r="J3877" t="s">
        <v>619</v>
      </c>
      <c r="L3877" t="e">
        <f t="shared" si="69"/>
        <v>#N/A</v>
      </c>
    </row>
    <row r="3878" spans="1:12">
      <c r="A3878">
        <v>3720</v>
      </c>
      <c r="B3878" t="s">
        <v>408</v>
      </c>
      <c r="C3878">
        <v>1</v>
      </c>
      <c r="D3878">
        <v>15</v>
      </c>
      <c r="E3878">
        <v>1</v>
      </c>
      <c r="F3878">
        <v>0</v>
      </c>
      <c r="G3878">
        <v>0</v>
      </c>
      <c r="H3878">
        <v>123</v>
      </c>
      <c r="I3878">
        <v>1</v>
      </c>
      <c r="J3878" t="s">
        <v>923</v>
      </c>
      <c r="L3878" t="e">
        <f t="shared" si="69"/>
        <v>#N/A</v>
      </c>
    </row>
    <row r="3879" spans="1:12">
      <c r="A3879">
        <v>2970</v>
      </c>
      <c r="B3879" t="s">
        <v>408</v>
      </c>
      <c r="C3879">
        <v>1</v>
      </c>
      <c r="D3879">
        <v>9</v>
      </c>
      <c r="E3879">
        <v>8</v>
      </c>
      <c r="F3879">
        <v>0</v>
      </c>
      <c r="G3879">
        <v>0</v>
      </c>
      <c r="H3879">
        <v>509</v>
      </c>
      <c r="I3879">
        <v>5</v>
      </c>
      <c r="J3879" t="s">
        <v>776</v>
      </c>
      <c r="L3879">
        <f t="shared" si="69"/>
        <v>42</v>
      </c>
    </row>
    <row r="3880" spans="1:12">
      <c r="A3880">
        <v>2933</v>
      </c>
      <c r="B3880" t="s">
        <v>408</v>
      </c>
      <c r="C3880">
        <v>2</v>
      </c>
      <c r="D3880">
        <v>57</v>
      </c>
      <c r="E3880">
        <v>0</v>
      </c>
      <c r="F3880">
        <v>2</v>
      </c>
      <c r="G3880">
        <v>0</v>
      </c>
      <c r="H3880">
        <v>522</v>
      </c>
      <c r="I3880">
        <v>2</v>
      </c>
      <c r="J3880" t="s">
        <v>445</v>
      </c>
      <c r="L3880">
        <f t="shared" si="69"/>
        <v>37</v>
      </c>
    </row>
    <row r="3881" spans="1:12">
      <c r="A3881">
        <v>1310</v>
      </c>
      <c r="B3881" t="s">
        <v>408</v>
      </c>
      <c r="C3881">
        <v>1</v>
      </c>
      <c r="D3881">
        <v>7</v>
      </c>
      <c r="E3881">
        <v>12</v>
      </c>
      <c r="F3881">
        <v>0</v>
      </c>
      <c r="G3881">
        <v>0</v>
      </c>
      <c r="H3881">
        <v>533</v>
      </c>
      <c r="I3881">
        <v>4</v>
      </c>
      <c r="J3881" t="s">
        <v>637</v>
      </c>
      <c r="L3881">
        <f t="shared" si="69"/>
        <v>35</v>
      </c>
    </row>
    <row r="3882" spans="1:12">
      <c r="A3882">
        <v>1396</v>
      </c>
      <c r="B3882" t="s">
        <v>408</v>
      </c>
      <c r="C3882">
        <v>2</v>
      </c>
      <c r="D3882">
        <v>30</v>
      </c>
      <c r="E3882">
        <v>2</v>
      </c>
      <c r="F3882">
        <v>0</v>
      </c>
      <c r="G3882">
        <v>0</v>
      </c>
      <c r="H3882">
        <v>532</v>
      </c>
      <c r="I3882">
        <v>1</v>
      </c>
      <c r="J3882" t="s">
        <v>638</v>
      </c>
      <c r="L3882">
        <f t="shared" si="69"/>
        <v>36</v>
      </c>
    </row>
    <row r="3883" spans="1:12">
      <c r="A3883">
        <v>1642</v>
      </c>
      <c r="B3883" t="s">
        <v>408</v>
      </c>
      <c r="C3883">
        <v>1</v>
      </c>
      <c r="D3883">
        <v>3</v>
      </c>
      <c r="E3883">
        <v>1</v>
      </c>
      <c r="F3883">
        <v>0</v>
      </c>
      <c r="G3883">
        <v>0</v>
      </c>
      <c r="H3883">
        <v>295</v>
      </c>
      <c r="I3883">
        <v>1</v>
      </c>
      <c r="J3883" t="s">
        <v>889</v>
      </c>
      <c r="L3883" t="e">
        <f t="shared" si="69"/>
        <v>#N/A</v>
      </c>
    </row>
    <row r="3884" spans="1:12">
      <c r="A3884">
        <v>3966</v>
      </c>
      <c r="B3884" t="s">
        <v>408</v>
      </c>
      <c r="C3884">
        <v>1</v>
      </c>
      <c r="D3884">
        <v>26</v>
      </c>
      <c r="E3884">
        <v>1</v>
      </c>
      <c r="F3884">
        <v>0</v>
      </c>
      <c r="G3884">
        <v>0</v>
      </c>
      <c r="H3884">
        <v>117</v>
      </c>
      <c r="I3884">
        <v>2</v>
      </c>
      <c r="J3884" t="s">
        <v>837</v>
      </c>
      <c r="L3884" t="e">
        <f t="shared" si="69"/>
        <v>#N/A</v>
      </c>
    </row>
    <row r="3885" spans="1:12">
      <c r="A3885">
        <v>4261</v>
      </c>
      <c r="B3885" t="s">
        <v>408</v>
      </c>
      <c r="C3885">
        <v>2</v>
      </c>
      <c r="D3885">
        <v>12</v>
      </c>
      <c r="E3885">
        <v>2</v>
      </c>
      <c r="F3885">
        <v>0</v>
      </c>
      <c r="G3885">
        <v>0</v>
      </c>
      <c r="H3885">
        <v>111</v>
      </c>
      <c r="I3885">
        <v>1</v>
      </c>
      <c r="J3885" t="s">
        <v>511</v>
      </c>
      <c r="L3885">
        <f t="shared" si="69"/>
        <v>11</v>
      </c>
    </row>
    <row r="3886" spans="1:12">
      <c r="A3886">
        <v>5933</v>
      </c>
      <c r="B3886" t="s">
        <v>408</v>
      </c>
      <c r="C3886">
        <v>2</v>
      </c>
      <c r="D3886">
        <v>19</v>
      </c>
      <c r="E3886">
        <v>2</v>
      </c>
      <c r="F3886">
        <v>0</v>
      </c>
      <c r="G3886">
        <v>0</v>
      </c>
      <c r="H3886">
        <v>280</v>
      </c>
      <c r="I3886">
        <v>2</v>
      </c>
      <c r="J3886" t="s">
        <v>791</v>
      </c>
      <c r="L3886" t="e">
        <f t="shared" si="69"/>
        <v>#N/A</v>
      </c>
    </row>
    <row r="3887" spans="1:12">
      <c r="A3887">
        <v>1937</v>
      </c>
      <c r="B3887" t="s">
        <v>408</v>
      </c>
      <c r="C3887">
        <v>2</v>
      </c>
      <c r="D3887">
        <v>2</v>
      </c>
      <c r="E3887">
        <v>2</v>
      </c>
      <c r="F3887">
        <v>0</v>
      </c>
      <c r="G3887">
        <v>0</v>
      </c>
      <c r="H3887">
        <v>395</v>
      </c>
      <c r="I3887">
        <v>2</v>
      </c>
      <c r="J3887" t="s">
        <v>920</v>
      </c>
      <c r="L3887" t="e">
        <f t="shared" si="69"/>
        <v>#N/A</v>
      </c>
    </row>
    <row r="3888" spans="1:12">
      <c r="A3888">
        <v>1605</v>
      </c>
      <c r="B3888" t="s">
        <v>408</v>
      </c>
      <c r="C3888">
        <v>1</v>
      </c>
      <c r="D3888">
        <v>29</v>
      </c>
      <c r="E3888">
        <v>1</v>
      </c>
      <c r="F3888">
        <v>0</v>
      </c>
      <c r="G3888">
        <v>0</v>
      </c>
      <c r="H3888">
        <v>302</v>
      </c>
      <c r="I3888">
        <v>1</v>
      </c>
      <c r="J3888" t="s">
        <v>423</v>
      </c>
      <c r="L3888">
        <f t="shared" si="69"/>
        <v>32</v>
      </c>
    </row>
    <row r="3889" spans="1:12">
      <c r="A3889">
        <v>4396</v>
      </c>
      <c r="B3889" t="s">
        <v>408</v>
      </c>
      <c r="C3889">
        <v>1</v>
      </c>
      <c r="D3889">
        <v>7</v>
      </c>
      <c r="E3889">
        <v>6</v>
      </c>
      <c r="F3889">
        <v>0</v>
      </c>
      <c r="G3889">
        <v>0</v>
      </c>
      <c r="H3889">
        <v>256</v>
      </c>
      <c r="I3889">
        <v>3</v>
      </c>
      <c r="J3889" t="s">
        <v>437</v>
      </c>
      <c r="L3889" t="e">
        <f t="shared" si="69"/>
        <v>#N/A</v>
      </c>
    </row>
    <row r="3890" spans="1:12">
      <c r="A3890">
        <v>4052</v>
      </c>
      <c r="B3890" t="s">
        <v>408</v>
      </c>
      <c r="C3890">
        <v>2</v>
      </c>
      <c r="D3890">
        <v>11</v>
      </c>
      <c r="E3890">
        <v>2</v>
      </c>
      <c r="F3890">
        <v>0</v>
      </c>
      <c r="G3890">
        <v>0</v>
      </c>
      <c r="H3890">
        <v>259</v>
      </c>
      <c r="I3890">
        <v>2</v>
      </c>
      <c r="J3890" t="s">
        <v>926</v>
      </c>
      <c r="L3890" t="e">
        <f t="shared" si="69"/>
        <v>#N/A</v>
      </c>
    </row>
    <row r="3891" spans="1:12">
      <c r="A3891">
        <v>5921</v>
      </c>
      <c r="B3891" t="s">
        <v>408</v>
      </c>
      <c r="C3891">
        <v>1</v>
      </c>
      <c r="D3891">
        <v>10</v>
      </c>
      <c r="E3891">
        <v>1</v>
      </c>
      <c r="F3891">
        <v>0</v>
      </c>
      <c r="G3891">
        <v>0</v>
      </c>
      <c r="H3891">
        <v>141</v>
      </c>
      <c r="I3891">
        <v>2</v>
      </c>
      <c r="J3891" t="s">
        <v>577</v>
      </c>
      <c r="L3891" t="e">
        <f t="shared" si="69"/>
        <v>#N/A</v>
      </c>
    </row>
    <row r="3892" spans="1:12">
      <c r="A3892">
        <v>314</v>
      </c>
      <c r="B3892" t="s">
        <v>408</v>
      </c>
      <c r="C3892">
        <v>1</v>
      </c>
      <c r="D3892">
        <v>9</v>
      </c>
      <c r="E3892">
        <v>1</v>
      </c>
      <c r="F3892">
        <v>0</v>
      </c>
      <c r="G3892">
        <v>0</v>
      </c>
      <c r="H3892">
        <v>432</v>
      </c>
      <c r="I3892">
        <v>2</v>
      </c>
      <c r="J3892" t="s">
        <v>723</v>
      </c>
      <c r="L3892" t="e">
        <f t="shared" si="69"/>
        <v>#N/A</v>
      </c>
    </row>
    <row r="3893" spans="1:12">
      <c r="A3893">
        <v>1064</v>
      </c>
      <c r="B3893" t="s">
        <v>408</v>
      </c>
      <c r="C3893">
        <v>1</v>
      </c>
      <c r="D3893">
        <v>1</v>
      </c>
      <c r="E3893">
        <v>7</v>
      </c>
      <c r="F3893">
        <v>0</v>
      </c>
      <c r="G3893">
        <v>0</v>
      </c>
      <c r="H3893">
        <v>318</v>
      </c>
      <c r="I3893">
        <v>3</v>
      </c>
      <c r="J3893" t="s">
        <v>856</v>
      </c>
      <c r="L3893" t="e">
        <f t="shared" si="69"/>
        <v>#N/A</v>
      </c>
    </row>
    <row r="3894" spans="1:12">
      <c r="A3894">
        <v>2392</v>
      </c>
      <c r="B3894" t="s">
        <v>408</v>
      </c>
      <c r="C3894">
        <v>2</v>
      </c>
      <c r="D3894">
        <v>4</v>
      </c>
      <c r="E3894">
        <v>2</v>
      </c>
      <c r="F3894">
        <v>0</v>
      </c>
      <c r="G3894">
        <v>0</v>
      </c>
      <c r="H3894">
        <v>362</v>
      </c>
      <c r="I3894">
        <v>1</v>
      </c>
      <c r="J3894" t="s">
        <v>672</v>
      </c>
      <c r="L3894">
        <f t="shared" si="69"/>
        <v>53</v>
      </c>
    </row>
    <row r="3895" spans="1:12">
      <c r="A3895">
        <v>6019</v>
      </c>
      <c r="B3895" t="s">
        <v>408</v>
      </c>
      <c r="C3895">
        <v>1</v>
      </c>
      <c r="D3895">
        <v>2</v>
      </c>
      <c r="E3895">
        <v>1</v>
      </c>
      <c r="F3895">
        <v>0</v>
      </c>
      <c r="G3895">
        <v>0</v>
      </c>
      <c r="H3895">
        <v>255</v>
      </c>
      <c r="I3895">
        <v>2</v>
      </c>
      <c r="J3895" t="s">
        <v>438</v>
      </c>
      <c r="L3895" t="e">
        <f t="shared" si="69"/>
        <v>#N/A</v>
      </c>
    </row>
    <row r="3896" spans="1:12">
      <c r="A3896">
        <v>4593</v>
      </c>
      <c r="B3896" t="s">
        <v>408</v>
      </c>
      <c r="C3896">
        <v>1</v>
      </c>
      <c r="D3896">
        <v>1</v>
      </c>
      <c r="E3896">
        <v>16</v>
      </c>
      <c r="F3896">
        <v>0</v>
      </c>
      <c r="G3896">
        <v>0</v>
      </c>
      <c r="H3896">
        <v>149</v>
      </c>
      <c r="I3896">
        <v>4</v>
      </c>
      <c r="J3896" t="s">
        <v>642</v>
      </c>
      <c r="L3896" t="e">
        <f t="shared" si="69"/>
        <v>#N/A</v>
      </c>
    </row>
    <row r="3897" spans="1:12">
      <c r="A3897">
        <v>5392</v>
      </c>
      <c r="B3897" t="s">
        <v>408</v>
      </c>
      <c r="C3897">
        <v>2</v>
      </c>
      <c r="D3897">
        <v>6</v>
      </c>
      <c r="E3897">
        <v>2</v>
      </c>
      <c r="F3897">
        <v>0</v>
      </c>
      <c r="G3897">
        <v>0</v>
      </c>
      <c r="H3897">
        <v>631</v>
      </c>
      <c r="I3897">
        <v>2</v>
      </c>
      <c r="J3897" t="s">
        <v>951</v>
      </c>
      <c r="L3897" t="e">
        <f t="shared" si="69"/>
        <v>#N/A</v>
      </c>
    </row>
    <row r="3898" spans="1:12">
      <c r="A3898">
        <v>5380</v>
      </c>
      <c r="B3898" t="s">
        <v>408</v>
      </c>
      <c r="C3898">
        <v>2</v>
      </c>
      <c r="D3898">
        <v>41</v>
      </c>
      <c r="E3898">
        <v>2</v>
      </c>
      <c r="F3898">
        <v>0</v>
      </c>
      <c r="G3898">
        <v>0</v>
      </c>
      <c r="H3898">
        <v>631</v>
      </c>
      <c r="I3898">
        <v>2</v>
      </c>
      <c r="J3898" t="s">
        <v>951</v>
      </c>
      <c r="L3898" t="e">
        <f t="shared" si="69"/>
        <v>#N/A</v>
      </c>
    </row>
    <row r="3899" spans="1:12">
      <c r="A3899">
        <v>2638</v>
      </c>
      <c r="B3899" t="s">
        <v>408</v>
      </c>
      <c r="C3899">
        <v>1</v>
      </c>
      <c r="D3899">
        <v>7</v>
      </c>
      <c r="E3899">
        <v>1</v>
      </c>
      <c r="F3899">
        <v>0</v>
      </c>
      <c r="G3899">
        <v>0</v>
      </c>
      <c r="H3899">
        <v>308</v>
      </c>
      <c r="I3899">
        <v>1</v>
      </c>
      <c r="J3899" t="s">
        <v>790</v>
      </c>
      <c r="L3899" t="e">
        <f t="shared" si="69"/>
        <v>#N/A</v>
      </c>
    </row>
    <row r="3900" spans="1:12">
      <c r="A3900">
        <v>2724</v>
      </c>
      <c r="B3900" t="s">
        <v>408</v>
      </c>
      <c r="C3900">
        <v>1</v>
      </c>
      <c r="D3900">
        <v>3</v>
      </c>
      <c r="E3900">
        <v>1</v>
      </c>
      <c r="F3900">
        <v>0</v>
      </c>
      <c r="G3900">
        <v>0</v>
      </c>
      <c r="H3900">
        <v>350</v>
      </c>
      <c r="I3900">
        <v>1</v>
      </c>
      <c r="J3900" t="s">
        <v>713</v>
      </c>
      <c r="L3900" t="e">
        <f t="shared" si="69"/>
        <v>#N/A</v>
      </c>
    </row>
    <row r="3901" spans="1:12">
      <c r="A3901">
        <v>3265</v>
      </c>
      <c r="B3901" t="s">
        <v>408</v>
      </c>
      <c r="C3901">
        <v>1</v>
      </c>
      <c r="D3901">
        <v>14</v>
      </c>
      <c r="E3901">
        <v>16</v>
      </c>
      <c r="F3901">
        <v>0</v>
      </c>
      <c r="G3901">
        <v>0</v>
      </c>
      <c r="H3901">
        <v>367</v>
      </c>
      <c r="I3901">
        <v>5</v>
      </c>
      <c r="J3901" t="s">
        <v>531</v>
      </c>
      <c r="L3901" t="e">
        <f t="shared" si="69"/>
        <v>#N/A</v>
      </c>
    </row>
    <row r="3902" spans="1:12">
      <c r="A3902">
        <v>5037</v>
      </c>
      <c r="B3902" t="s">
        <v>478</v>
      </c>
      <c r="C3902">
        <v>1</v>
      </c>
      <c r="D3902">
        <v>1</v>
      </c>
      <c r="E3902">
        <v>1</v>
      </c>
      <c r="F3902">
        <v>0</v>
      </c>
      <c r="G3902">
        <v>0</v>
      </c>
      <c r="H3902">
        <v>554</v>
      </c>
      <c r="I3902">
        <v>2</v>
      </c>
      <c r="J3902" t="s">
        <v>671</v>
      </c>
      <c r="L3902">
        <f t="shared" si="69"/>
        <v>44</v>
      </c>
    </row>
    <row r="3903" spans="1:12">
      <c r="A3903">
        <v>3620</v>
      </c>
      <c r="B3903" t="s">
        <v>408</v>
      </c>
      <c r="C3903">
        <v>1</v>
      </c>
      <c r="D3903">
        <v>10</v>
      </c>
      <c r="E3903">
        <v>1</v>
      </c>
      <c r="F3903">
        <v>0</v>
      </c>
      <c r="G3903">
        <v>0</v>
      </c>
      <c r="H3903">
        <v>580</v>
      </c>
      <c r="I3903">
        <v>2</v>
      </c>
      <c r="J3903" t="s">
        <v>919</v>
      </c>
      <c r="L3903" t="e">
        <f t="shared" si="69"/>
        <v>#N/A</v>
      </c>
    </row>
    <row r="3904" spans="1:12">
      <c r="A3904">
        <v>2784</v>
      </c>
      <c r="B3904" t="s">
        <v>408</v>
      </c>
      <c r="C3904">
        <v>1</v>
      </c>
      <c r="D3904">
        <v>19</v>
      </c>
      <c r="E3904">
        <v>14</v>
      </c>
      <c r="F3904">
        <v>0</v>
      </c>
      <c r="G3904">
        <v>0</v>
      </c>
      <c r="H3904">
        <v>571</v>
      </c>
      <c r="I3904">
        <v>5</v>
      </c>
      <c r="J3904" t="s">
        <v>784</v>
      </c>
      <c r="L3904">
        <f t="shared" si="69"/>
        <v>51</v>
      </c>
    </row>
    <row r="3905" spans="1:12">
      <c r="A3905">
        <v>3371</v>
      </c>
      <c r="B3905" t="s">
        <v>408</v>
      </c>
      <c r="C3905">
        <v>2</v>
      </c>
      <c r="D3905">
        <v>5</v>
      </c>
      <c r="E3905">
        <v>2</v>
      </c>
      <c r="F3905">
        <v>0</v>
      </c>
      <c r="G3905">
        <v>0</v>
      </c>
      <c r="H3905">
        <v>652</v>
      </c>
      <c r="I3905">
        <v>2</v>
      </c>
      <c r="J3905" t="s">
        <v>902</v>
      </c>
      <c r="L3905">
        <f t="shared" si="69"/>
        <v>55</v>
      </c>
    </row>
    <row r="3906" spans="1:12">
      <c r="A3906">
        <v>4699</v>
      </c>
      <c r="B3906" t="s">
        <v>408</v>
      </c>
      <c r="C3906">
        <v>1</v>
      </c>
      <c r="D3906">
        <v>17</v>
      </c>
      <c r="E3906">
        <v>25</v>
      </c>
      <c r="F3906">
        <v>0</v>
      </c>
      <c r="G3906">
        <v>0</v>
      </c>
      <c r="H3906">
        <v>670</v>
      </c>
      <c r="I3906">
        <v>8</v>
      </c>
      <c r="J3906" t="s">
        <v>781</v>
      </c>
      <c r="L3906" t="e">
        <f t="shared" si="69"/>
        <v>#N/A</v>
      </c>
    </row>
    <row r="3907" spans="1:12">
      <c r="A3907">
        <v>3709</v>
      </c>
      <c r="B3907" t="s">
        <v>408</v>
      </c>
      <c r="C3907">
        <v>1</v>
      </c>
      <c r="D3907">
        <v>30</v>
      </c>
      <c r="E3907">
        <v>1</v>
      </c>
      <c r="F3907">
        <v>0</v>
      </c>
      <c r="G3907">
        <v>0</v>
      </c>
      <c r="H3907">
        <v>105</v>
      </c>
      <c r="I3907">
        <v>1</v>
      </c>
      <c r="J3907" t="s">
        <v>866</v>
      </c>
      <c r="L3907">
        <f t="shared" si="69"/>
        <v>45</v>
      </c>
    </row>
    <row r="3908" spans="1:12">
      <c r="A3908">
        <v>1450</v>
      </c>
      <c r="B3908" t="s">
        <v>408</v>
      </c>
      <c r="C3908">
        <v>1</v>
      </c>
      <c r="D3908">
        <v>14</v>
      </c>
      <c r="E3908">
        <v>1</v>
      </c>
      <c r="F3908">
        <v>0</v>
      </c>
      <c r="G3908">
        <v>0</v>
      </c>
      <c r="H3908">
        <v>444</v>
      </c>
      <c r="I3908">
        <v>1</v>
      </c>
      <c r="J3908" t="s">
        <v>824</v>
      </c>
      <c r="L3908" t="e">
        <f t="shared" ref="L3908:L3971" si="70">VLOOKUP($J3908,$AA$3:$AB$127,2,FALSE)</f>
        <v>#N/A</v>
      </c>
    </row>
    <row r="3909" spans="1:12">
      <c r="A3909">
        <v>5873</v>
      </c>
      <c r="B3909" t="s">
        <v>408</v>
      </c>
      <c r="C3909">
        <v>2</v>
      </c>
      <c r="D3909">
        <v>1</v>
      </c>
      <c r="E3909">
        <v>2</v>
      </c>
      <c r="F3909">
        <v>0</v>
      </c>
      <c r="G3909">
        <v>0</v>
      </c>
      <c r="H3909">
        <v>215</v>
      </c>
      <c r="I3909">
        <v>2</v>
      </c>
      <c r="J3909" t="s">
        <v>1036</v>
      </c>
      <c r="L3909" t="e">
        <f t="shared" si="70"/>
        <v>#N/A</v>
      </c>
    </row>
    <row r="3910" spans="1:12">
      <c r="A3910">
        <v>4112</v>
      </c>
      <c r="B3910" t="s">
        <v>408</v>
      </c>
      <c r="C3910">
        <v>1</v>
      </c>
      <c r="D3910">
        <v>40</v>
      </c>
      <c r="E3910">
        <v>1</v>
      </c>
      <c r="F3910">
        <v>0</v>
      </c>
      <c r="G3910">
        <v>0</v>
      </c>
      <c r="H3910">
        <v>127</v>
      </c>
      <c r="I3910">
        <v>1</v>
      </c>
      <c r="J3910" t="s">
        <v>752</v>
      </c>
      <c r="L3910">
        <f t="shared" si="70"/>
        <v>11</v>
      </c>
    </row>
    <row r="3911" spans="1:12">
      <c r="A3911">
        <v>128</v>
      </c>
      <c r="B3911" t="s">
        <v>408</v>
      </c>
      <c r="C3911">
        <v>1</v>
      </c>
      <c r="D3911">
        <v>6</v>
      </c>
      <c r="E3911">
        <v>2</v>
      </c>
      <c r="F3911">
        <v>0</v>
      </c>
      <c r="G3911">
        <v>0</v>
      </c>
      <c r="H3911">
        <v>437</v>
      </c>
      <c r="I3911">
        <v>1</v>
      </c>
      <c r="J3911" t="s">
        <v>914</v>
      </c>
      <c r="L3911" t="e">
        <f t="shared" si="70"/>
        <v>#N/A</v>
      </c>
    </row>
    <row r="3912" spans="1:12">
      <c r="A3912">
        <v>4693</v>
      </c>
      <c r="B3912" t="s">
        <v>408</v>
      </c>
      <c r="C3912">
        <v>1</v>
      </c>
      <c r="D3912">
        <v>11</v>
      </c>
      <c r="E3912">
        <v>24</v>
      </c>
      <c r="F3912">
        <v>0</v>
      </c>
      <c r="G3912">
        <v>0</v>
      </c>
      <c r="H3912">
        <v>687</v>
      </c>
      <c r="I3912">
        <v>8</v>
      </c>
      <c r="J3912" t="s">
        <v>687</v>
      </c>
      <c r="L3912" t="e">
        <f t="shared" si="70"/>
        <v>#N/A</v>
      </c>
    </row>
    <row r="3913" spans="1:12">
      <c r="A3913">
        <v>6027</v>
      </c>
      <c r="B3913" t="s">
        <v>408</v>
      </c>
      <c r="C3913">
        <v>2</v>
      </c>
      <c r="D3913">
        <v>18</v>
      </c>
      <c r="E3913">
        <v>2</v>
      </c>
      <c r="F3913">
        <v>0</v>
      </c>
      <c r="G3913">
        <v>0</v>
      </c>
      <c r="H3913">
        <v>255</v>
      </c>
      <c r="I3913">
        <v>2</v>
      </c>
      <c r="J3913" t="s">
        <v>438</v>
      </c>
      <c r="L3913" t="e">
        <f t="shared" si="70"/>
        <v>#N/A</v>
      </c>
    </row>
    <row r="3914" spans="1:12">
      <c r="A3914">
        <v>1699</v>
      </c>
      <c r="B3914" t="s">
        <v>408</v>
      </c>
      <c r="C3914">
        <v>1</v>
      </c>
      <c r="D3914">
        <v>14</v>
      </c>
      <c r="E3914">
        <v>1</v>
      </c>
      <c r="F3914">
        <v>0</v>
      </c>
      <c r="G3914">
        <v>0</v>
      </c>
      <c r="H3914">
        <v>302</v>
      </c>
      <c r="I3914">
        <v>2</v>
      </c>
      <c r="J3914" t="s">
        <v>423</v>
      </c>
      <c r="L3914">
        <f t="shared" si="70"/>
        <v>32</v>
      </c>
    </row>
    <row r="3915" spans="1:12">
      <c r="A3915">
        <v>3958</v>
      </c>
      <c r="B3915" t="s">
        <v>408</v>
      </c>
      <c r="C3915">
        <v>1</v>
      </c>
      <c r="D3915">
        <v>23</v>
      </c>
      <c r="E3915">
        <v>1</v>
      </c>
      <c r="F3915">
        <v>0</v>
      </c>
      <c r="G3915">
        <v>0</v>
      </c>
      <c r="H3915">
        <v>117</v>
      </c>
      <c r="I3915">
        <v>2</v>
      </c>
      <c r="J3915" t="s">
        <v>837</v>
      </c>
      <c r="L3915" t="e">
        <f t="shared" si="70"/>
        <v>#N/A</v>
      </c>
    </row>
    <row r="3916" spans="1:12">
      <c r="A3916">
        <v>709</v>
      </c>
      <c r="B3916" t="s">
        <v>408</v>
      </c>
      <c r="C3916">
        <v>2</v>
      </c>
      <c r="D3916">
        <v>8</v>
      </c>
      <c r="E3916">
        <v>2</v>
      </c>
      <c r="F3916">
        <v>0</v>
      </c>
      <c r="G3916">
        <v>0</v>
      </c>
      <c r="H3916">
        <v>422</v>
      </c>
      <c r="I3916">
        <v>2</v>
      </c>
      <c r="J3916" t="s">
        <v>899</v>
      </c>
      <c r="L3916" t="e">
        <f t="shared" si="70"/>
        <v>#N/A</v>
      </c>
    </row>
    <row r="3917" spans="1:12">
      <c r="A3917">
        <v>1456</v>
      </c>
      <c r="B3917" t="s">
        <v>408</v>
      </c>
      <c r="C3917">
        <v>1</v>
      </c>
      <c r="D3917">
        <v>14</v>
      </c>
      <c r="E3917">
        <v>1</v>
      </c>
      <c r="F3917">
        <v>0</v>
      </c>
      <c r="G3917">
        <v>0</v>
      </c>
      <c r="H3917">
        <v>355</v>
      </c>
      <c r="I3917">
        <v>1</v>
      </c>
      <c r="J3917" t="s">
        <v>838</v>
      </c>
      <c r="L3917" t="e">
        <f t="shared" si="70"/>
        <v>#N/A</v>
      </c>
    </row>
    <row r="3918" spans="1:12">
      <c r="A3918">
        <v>122</v>
      </c>
      <c r="B3918" t="s">
        <v>408</v>
      </c>
      <c r="C3918">
        <v>1</v>
      </c>
      <c r="D3918">
        <v>1</v>
      </c>
      <c r="E3918">
        <v>1</v>
      </c>
      <c r="F3918">
        <v>0</v>
      </c>
      <c r="G3918">
        <v>0</v>
      </c>
      <c r="H3918">
        <v>437</v>
      </c>
      <c r="I3918">
        <v>1</v>
      </c>
      <c r="J3918" t="s">
        <v>914</v>
      </c>
      <c r="L3918" t="e">
        <f t="shared" si="70"/>
        <v>#N/A</v>
      </c>
    </row>
    <row r="3919" spans="1:12">
      <c r="A3919">
        <v>3365</v>
      </c>
      <c r="B3919" t="s">
        <v>408</v>
      </c>
      <c r="C3919">
        <v>1</v>
      </c>
      <c r="D3919">
        <v>82</v>
      </c>
      <c r="E3919">
        <v>10</v>
      </c>
      <c r="F3919">
        <v>0</v>
      </c>
      <c r="G3919">
        <v>0</v>
      </c>
      <c r="H3919">
        <v>321</v>
      </c>
      <c r="I3919">
        <v>5</v>
      </c>
      <c r="J3919" t="s">
        <v>714</v>
      </c>
      <c r="L3919">
        <f t="shared" si="70"/>
        <v>52</v>
      </c>
    </row>
    <row r="3920" spans="1:12">
      <c r="A3920">
        <v>371</v>
      </c>
      <c r="B3920" t="s">
        <v>408</v>
      </c>
      <c r="C3920">
        <v>1</v>
      </c>
      <c r="D3920">
        <v>36</v>
      </c>
      <c r="E3920">
        <v>1</v>
      </c>
      <c r="F3920">
        <v>0</v>
      </c>
      <c r="G3920">
        <v>0</v>
      </c>
      <c r="H3920">
        <v>420</v>
      </c>
      <c r="I3920">
        <v>1</v>
      </c>
      <c r="J3920" t="s">
        <v>435</v>
      </c>
      <c r="L3920">
        <f t="shared" si="70"/>
        <v>21</v>
      </c>
    </row>
    <row r="3921" spans="1:12">
      <c r="A3921">
        <v>2037</v>
      </c>
      <c r="B3921" t="s">
        <v>408</v>
      </c>
      <c r="C3921">
        <v>1</v>
      </c>
      <c r="D3921">
        <v>27</v>
      </c>
      <c r="E3921">
        <v>1</v>
      </c>
      <c r="F3921">
        <v>0</v>
      </c>
      <c r="G3921">
        <v>0</v>
      </c>
      <c r="H3921">
        <v>340</v>
      </c>
      <c r="I3921">
        <v>1</v>
      </c>
      <c r="J3921" t="s">
        <v>451</v>
      </c>
      <c r="L3921">
        <f t="shared" si="70"/>
        <v>31</v>
      </c>
    </row>
    <row r="3922" spans="1:12">
      <c r="A3922">
        <v>5286</v>
      </c>
      <c r="B3922" t="s">
        <v>408</v>
      </c>
      <c r="C3922">
        <v>1</v>
      </c>
      <c r="D3922">
        <v>46</v>
      </c>
      <c r="E3922">
        <v>1</v>
      </c>
      <c r="F3922">
        <v>0</v>
      </c>
      <c r="G3922">
        <v>0</v>
      </c>
      <c r="H3922">
        <v>628</v>
      </c>
      <c r="I3922">
        <v>2</v>
      </c>
      <c r="J3922" t="s">
        <v>946</v>
      </c>
      <c r="L3922" t="e">
        <f t="shared" si="70"/>
        <v>#N/A</v>
      </c>
    </row>
    <row r="3923" spans="1:12">
      <c r="A3923">
        <v>2043</v>
      </c>
      <c r="B3923" t="s">
        <v>408</v>
      </c>
      <c r="C3923">
        <v>1</v>
      </c>
      <c r="D3923">
        <v>33</v>
      </c>
      <c r="E3923">
        <v>1</v>
      </c>
      <c r="F3923">
        <v>0</v>
      </c>
      <c r="G3923">
        <v>0</v>
      </c>
      <c r="H3923">
        <v>340</v>
      </c>
      <c r="I3923">
        <v>1</v>
      </c>
      <c r="J3923" t="s">
        <v>451</v>
      </c>
      <c r="L3923">
        <f t="shared" si="70"/>
        <v>31</v>
      </c>
    </row>
    <row r="3924" spans="1:12">
      <c r="A3924">
        <v>1356</v>
      </c>
      <c r="B3924" t="s">
        <v>408</v>
      </c>
      <c r="C3924">
        <v>1</v>
      </c>
      <c r="D3924">
        <v>11</v>
      </c>
      <c r="E3924">
        <v>1</v>
      </c>
      <c r="F3924">
        <v>0</v>
      </c>
      <c r="G3924">
        <v>0</v>
      </c>
      <c r="H3924">
        <v>507</v>
      </c>
      <c r="I3924">
        <v>1</v>
      </c>
      <c r="J3924" t="s">
        <v>282</v>
      </c>
      <c r="L3924">
        <f t="shared" si="70"/>
        <v>37</v>
      </c>
    </row>
    <row r="3925" spans="1:12">
      <c r="A3925">
        <v>3022</v>
      </c>
      <c r="B3925" t="s">
        <v>408</v>
      </c>
      <c r="C3925">
        <v>1</v>
      </c>
      <c r="D3925">
        <v>15</v>
      </c>
      <c r="E3925">
        <v>7</v>
      </c>
      <c r="F3925">
        <v>0</v>
      </c>
      <c r="G3925">
        <v>0</v>
      </c>
      <c r="H3925">
        <v>517</v>
      </c>
      <c r="I3925">
        <v>6</v>
      </c>
      <c r="J3925" t="s">
        <v>685</v>
      </c>
      <c r="L3925">
        <f t="shared" si="70"/>
        <v>43</v>
      </c>
    </row>
    <row r="3926" spans="1:12">
      <c r="A3926">
        <v>3465</v>
      </c>
      <c r="B3926" t="s">
        <v>408</v>
      </c>
      <c r="C3926">
        <v>2</v>
      </c>
      <c r="D3926">
        <v>11</v>
      </c>
      <c r="E3926">
        <v>11</v>
      </c>
      <c r="F3926">
        <v>0</v>
      </c>
      <c r="G3926">
        <v>0</v>
      </c>
      <c r="H3926">
        <v>535</v>
      </c>
      <c r="I3926">
        <v>5</v>
      </c>
      <c r="J3926" t="s">
        <v>514</v>
      </c>
      <c r="L3926">
        <f t="shared" si="70"/>
        <v>45</v>
      </c>
    </row>
    <row r="3927" spans="1:12">
      <c r="A3927">
        <v>3471</v>
      </c>
      <c r="B3927" t="s">
        <v>408</v>
      </c>
      <c r="C3927">
        <v>1</v>
      </c>
      <c r="D3927">
        <v>14</v>
      </c>
      <c r="E3927">
        <v>16</v>
      </c>
      <c r="F3927">
        <v>0</v>
      </c>
      <c r="G3927">
        <v>0</v>
      </c>
      <c r="H3927">
        <v>374</v>
      </c>
      <c r="I3927">
        <v>4</v>
      </c>
      <c r="J3927" t="s">
        <v>440</v>
      </c>
      <c r="L3927">
        <f t="shared" si="70"/>
        <v>16</v>
      </c>
    </row>
    <row r="3928" spans="1:12">
      <c r="A3928">
        <v>2137</v>
      </c>
      <c r="B3928" t="s">
        <v>390</v>
      </c>
      <c r="C3928">
        <v>1</v>
      </c>
      <c r="D3928">
        <v>7</v>
      </c>
      <c r="E3928">
        <v>1</v>
      </c>
      <c r="F3928">
        <v>0</v>
      </c>
      <c r="G3928">
        <v>0</v>
      </c>
      <c r="H3928">
        <v>506</v>
      </c>
      <c r="I3928">
        <v>1</v>
      </c>
      <c r="J3928" t="s">
        <v>895</v>
      </c>
      <c r="L3928" t="e">
        <f t="shared" si="70"/>
        <v>#N/A</v>
      </c>
    </row>
    <row r="3929" spans="1:12">
      <c r="A3929">
        <v>4799</v>
      </c>
      <c r="B3929" t="s">
        <v>408</v>
      </c>
      <c r="C3929">
        <v>1</v>
      </c>
      <c r="D3929">
        <v>15</v>
      </c>
      <c r="E3929">
        <v>24</v>
      </c>
      <c r="F3929">
        <v>0</v>
      </c>
      <c r="G3929">
        <v>0</v>
      </c>
      <c r="H3929">
        <v>660</v>
      </c>
      <c r="I3929">
        <v>9</v>
      </c>
      <c r="J3929" t="s">
        <v>952</v>
      </c>
      <c r="L3929" t="e">
        <f t="shared" si="70"/>
        <v>#N/A</v>
      </c>
    </row>
    <row r="3930" spans="1:12">
      <c r="A3930">
        <v>809</v>
      </c>
      <c r="B3930" t="s">
        <v>408</v>
      </c>
      <c r="C3930">
        <v>1</v>
      </c>
      <c r="D3930">
        <v>6</v>
      </c>
      <c r="E3930">
        <v>6</v>
      </c>
      <c r="F3930">
        <v>0</v>
      </c>
      <c r="G3930">
        <v>0</v>
      </c>
      <c r="H3930">
        <v>479</v>
      </c>
      <c r="I3930">
        <v>4</v>
      </c>
      <c r="J3930" t="s">
        <v>981</v>
      </c>
      <c r="L3930" t="e">
        <f t="shared" si="70"/>
        <v>#N/A</v>
      </c>
    </row>
    <row r="3931" spans="1:12">
      <c r="A3931">
        <v>815</v>
      </c>
      <c r="B3931" t="s">
        <v>408</v>
      </c>
      <c r="C3931">
        <v>2</v>
      </c>
      <c r="D3931">
        <v>4</v>
      </c>
      <c r="E3931">
        <v>2</v>
      </c>
      <c r="F3931">
        <v>0</v>
      </c>
      <c r="G3931">
        <v>0</v>
      </c>
      <c r="H3931">
        <v>478</v>
      </c>
      <c r="I3931">
        <v>2</v>
      </c>
      <c r="J3931" t="s">
        <v>1035</v>
      </c>
      <c r="L3931" t="e">
        <f t="shared" si="70"/>
        <v>#N/A</v>
      </c>
    </row>
    <row r="3932" spans="1:12">
      <c r="A3932">
        <v>4012</v>
      </c>
      <c r="B3932" t="s">
        <v>408</v>
      </c>
      <c r="C3932">
        <v>1</v>
      </c>
      <c r="D3932">
        <v>14</v>
      </c>
      <c r="E3932">
        <v>15</v>
      </c>
      <c r="F3932">
        <v>0</v>
      </c>
      <c r="G3932">
        <v>0</v>
      </c>
      <c r="H3932">
        <v>272</v>
      </c>
      <c r="I3932">
        <v>6</v>
      </c>
      <c r="J3932" t="s">
        <v>822</v>
      </c>
      <c r="L3932">
        <f t="shared" si="70"/>
        <v>15</v>
      </c>
    </row>
    <row r="3933" spans="1:12">
      <c r="A3933">
        <v>4307</v>
      </c>
      <c r="B3933" t="s">
        <v>408</v>
      </c>
      <c r="C3933">
        <v>1</v>
      </c>
      <c r="D3933">
        <v>24</v>
      </c>
      <c r="E3933">
        <v>1</v>
      </c>
      <c r="F3933">
        <v>0</v>
      </c>
      <c r="G3933">
        <v>0</v>
      </c>
      <c r="H3933">
        <v>111</v>
      </c>
      <c r="I3933">
        <v>2</v>
      </c>
      <c r="J3933" t="s">
        <v>511</v>
      </c>
      <c r="L3933">
        <f t="shared" si="70"/>
        <v>11</v>
      </c>
    </row>
    <row r="3934" spans="1:12">
      <c r="A3934">
        <v>471</v>
      </c>
      <c r="B3934" t="s">
        <v>408</v>
      </c>
      <c r="C3934">
        <v>1</v>
      </c>
      <c r="D3934">
        <v>5</v>
      </c>
      <c r="E3934">
        <v>1</v>
      </c>
      <c r="F3934">
        <v>0</v>
      </c>
      <c r="G3934">
        <v>0</v>
      </c>
      <c r="H3934">
        <v>446</v>
      </c>
      <c r="I3934">
        <v>1</v>
      </c>
      <c r="J3934" t="s">
        <v>470</v>
      </c>
      <c r="L3934">
        <f t="shared" si="70"/>
        <v>22</v>
      </c>
    </row>
    <row r="3935" spans="1:12">
      <c r="A3935">
        <v>5340</v>
      </c>
      <c r="B3935" t="s">
        <v>408</v>
      </c>
      <c r="C3935">
        <v>2</v>
      </c>
      <c r="D3935">
        <v>30</v>
      </c>
      <c r="E3935">
        <v>2</v>
      </c>
      <c r="F3935">
        <v>0</v>
      </c>
      <c r="G3935">
        <v>0</v>
      </c>
      <c r="H3935">
        <v>626</v>
      </c>
      <c r="I3935">
        <v>2</v>
      </c>
      <c r="J3935" t="s">
        <v>816</v>
      </c>
      <c r="L3935" t="e">
        <f t="shared" si="70"/>
        <v>#N/A</v>
      </c>
    </row>
    <row r="3936" spans="1:12">
      <c r="A3936">
        <v>1012</v>
      </c>
      <c r="B3936" t="s">
        <v>408</v>
      </c>
      <c r="C3936">
        <v>2</v>
      </c>
      <c r="D3936">
        <v>3</v>
      </c>
      <c r="E3936">
        <v>2</v>
      </c>
      <c r="F3936">
        <v>0</v>
      </c>
      <c r="G3936">
        <v>0</v>
      </c>
      <c r="H3936">
        <v>719</v>
      </c>
      <c r="I3936">
        <v>2</v>
      </c>
      <c r="J3936" t="s">
        <v>1034</v>
      </c>
      <c r="L3936" t="e">
        <f t="shared" si="70"/>
        <v>#N/A</v>
      </c>
    </row>
    <row r="3937" spans="1:12">
      <c r="A3937">
        <v>22</v>
      </c>
      <c r="B3937" t="s">
        <v>390</v>
      </c>
      <c r="C3937">
        <v>1</v>
      </c>
      <c r="D3937">
        <v>18</v>
      </c>
      <c r="E3937">
        <v>1</v>
      </c>
      <c r="F3937">
        <v>0</v>
      </c>
      <c r="G3937">
        <v>0</v>
      </c>
      <c r="H3937">
        <v>434</v>
      </c>
      <c r="I3937">
        <v>1</v>
      </c>
      <c r="J3937" t="s">
        <v>558</v>
      </c>
      <c r="L3937" t="e">
        <f t="shared" si="70"/>
        <v>#N/A</v>
      </c>
    </row>
    <row r="3938" spans="1:12">
      <c r="A3938">
        <v>2979</v>
      </c>
      <c r="B3938" t="s">
        <v>408</v>
      </c>
      <c r="C3938">
        <v>1</v>
      </c>
      <c r="D3938">
        <v>11</v>
      </c>
      <c r="E3938">
        <v>12</v>
      </c>
      <c r="F3938">
        <v>0</v>
      </c>
      <c r="G3938">
        <v>0</v>
      </c>
      <c r="H3938">
        <v>570</v>
      </c>
      <c r="I3938">
        <v>5</v>
      </c>
      <c r="J3938" t="s">
        <v>959</v>
      </c>
      <c r="L3938">
        <f t="shared" si="70"/>
        <v>42</v>
      </c>
    </row>
    <row r="3939" spans="1:12">
      <c r="A3939">
        <v>2143</v>
      </c>
      <c r="B3939" t="s">
        <v>408</v>
      </c>
      <c r="C3939">
        <v>2</v>
      </c>
      <c r="D3939">
        <v>5</v>
      </c>
      <c r="E3939">
        <v>14</v>
      </c>
      <c r="F3939">
        <v>0</v>
      </c>
      <c r="G3939">
        <v>0</v>
      </c>
      <c r="H3939">
        <v>521</v>
      </c>
      <c r="I3939">
        <v>6</v>
      </c>
      <c r="J3939" t="s">
        <v>910</v>
      </c>
      <c r="L3939">
        <f t="shared" si="70"/>
        <v>36</v>
      </c>
    </row>
    <row r="3940" spans="1:12">
      <c r="A3940">
        <v>1350</v>
      </c>
      <c r="B3940" t="s">
        <v>408</v>
      </c>
      <c r="C3940">
        <v>1</v>
      </c>
      <c r="D3940">
        <v>55</v>
      </c>
      <c r="E3940">
        <v>1</v>
      </c>
      <c r="F3940">
        <v>0</v>
      </c>
      <c r="G3940">
        <v>0</v>
      </c>
      <c r="H3940">
        <v>523</v>
      </c>
      <c r="I3940">
        <v>1</v>
      </c>
      <c r="J3940" t="s">
        <v>428</v>
      </c>
      <c r="L3940">
        <f t="shared" si="70"/>
        <v>33</v>
      </c>
    </row>
    <row r="3941" spans="1:12">
      <c r="A3941">
        <v>2684</v>
      </c>
      <c r="B3941" t="s">
        <v>408</v>
      </c>
      <c r="C3941">
        <v>6</v>
      </c>
      <c r="D3941">
        <v>78</v>
      </c>
      <c r="E3941">
        <v>20</v>
      </c>
      <c r="F3941">
        <v>5</v>
      </c>
      <c r="G3941">
        <v>0</v>
      </c>
      <c r="H3941">
        <v>534</v>
      </c>
      <c r="I3941">
        <v>6</v>
      </c>
      <c r="J3941" t="s">
        <v>662</v>
      </c>
      <c r="L3941">
        <f t="shared" si="70"/>
        <v>52</v>
      </c>
    </row>
    <row r="3942" spans="1:12">
      <c r="A3942">
        <v>2678</v>
      </c>
      <c r="B3942" t="s">
        <v>408</v>
      </c>
      <c r="C3942">
        <v>1</v>
      </c>
      <c r="D3942">
        <v>44</v>
      </c>
      <c r="E3942">
        <v>15</v>
      </c>
      <c r="F3942">
        <v>0</v>
      </c>
      <c r="G3942">
        <v>0</v>
      </c>
      <c r="H3942">
        <v>321</v>
      </c>
      <c r="I3942">
        <v>7</v>
      </c>
      <c r="J3942" t="s">
        <v>714</v>
      </c>
      <c r="L3942">
        <f t="shared" si="70"/>
        <v>52</v>
      </c>
    </row>
    <row r="3943" spans="1:12">
      <c r="A3943">
        <v>3912</v>
      </c>
      <c r="B3943" t="s">
        <v>408</v>
      </c>
      <c r="C3943">
        <v>1</v>
      </c>
      <c r="D3943">
        <v>12</v>
      </c>
      <c r="E3943">
        <v>1</v>
      </c>
      <c r="F3943">
        <v>0</v>
      </c>
      <c r="G3943">
        <v>0</v>
      </c>
      <c r="H3943">
        <v>101</v>
      </c>
      <c r="I3943">
        <v>2</v>
      </c>
      <c r="J3943" t="s">
        <v>911</v>
      </c>
      <c r="L3943" t="e">
        <f t="shared" si="70"/>
        <v>#N/A</v>
      </c>
    </row>
    <row r="3944" spans="1:12">
      <c r="A3944">
        <v>3663</v>
      </c>
      <c r="B3944" t="s">
        <v>408</v>
      </c>
      <c r="C3944">
        <v>1</v>
      </c>
      <c r="D3944">
        <v>7</v>
      </c>
      <c r="E3944">
        <v>6</v>
      </c>
      <c r="F3944">
        <v>0</v>
      </c>
      <c r="G3944">
        <v>0</v>
      </c>
      <c r="H3944">
        <v>550</v>
      </c>
      <c r="I3944">
        <v>3</v>
      </c>
      <c r="J3944" t="s">
        <v>655</v>
      </c>
      <c r="L3944" t="e">
        <f t="shared" si="70"/>
        <v>#N/A</v>
      </c>
    </row>
    <row r="3945" spans="1:12">
      <c r="A3945">
        <v>3666</v>
      </c>
      <c r="B3945" t="s">
        <v>408</v>
      </c>
      <c r="C3945">
        <v>1</v>
      </c>
      <c r="D3945">
        <v>192</v>
      </c>
      <c r="E3945">
        <v>16</v>
      </c>
      <c r="F3945">
        <v>0</v>
      </c>
      <c r="G3945">
        <v>0</v>
      </c>
      <c r="H3945">
        <v>523</v>
      </c>
      <c r="I3945">
        <v>4</v>
      </c>
      <c r="J3945" t="s">
        <v>428</v>
      </c>
      <c r="L3945">
        <f t="shared" si="70"/>
        <v>33</v>
      </c>
    </row>
    <row r="3946" spans="1:12">
      <c r="A3946">
        <v>4994</v>
      </c>
      <c r="B3946" t="s">
        <v>412</v>
      </c>
      <c r="C3946">
        <v>1</v>
      </c>
      <c r="D3946">
        <v>6</v>
      </c>
      <c r="E3946">
        <v>11</v>
      </c>
      <c r="F3946">
        <v>0</v>
      </c>
      <c r="G3946">
        <v>0</v>
      </c>
      <c r="H3946">
        <v>510</v>
      </c>
      <c r="I3946">
        <v>6</v>
      </c>
      <c r="J3946" t="s">
        <v>828</v>
      </c>
      <c r="L3946" t="e">
        <f t="shared" si="70"/>
        <v>#N/A</v>
      </c>
    </row>
    <row r="3947" spans="1:12">
      <c r="A3947">
        <v>3417</v>
      </c>
      <c r="B3947" t="s">
        <v>408</v>
      </c>
      <c r="C3947">
        <v>2</v>
      </c>
      <c r="D3947">
        <v>169</v>
      </c>
      <c r="E3947">
        <v>28</v>
      </c>
      <c r="F3947">
        <v>6</v>
      </c>
      <c r="G3947">
        <v>0</v>
      </c>
      <c r="H3947">
        <v>523</v>
      </c>
      <c r="I3947">
        <v>6</v>
      </c>
      <c r="J3947" t="s">
        <v>428</v>
      </c>
      <c r="L3947">
        <f t="shared" si="70"/>
        <v>33</v>
      </c>
    </row>
    <row r="3948" spans="1:12">
      <c r="A3948">
        <v>2335</v>
      </c>
      <c r="B3948" t="s">
        <v>408</v>
      </c>
      <c r="C3948">
        <v>1</v>
      </c>
      <c r="D3948">
        <v>22</v>
      </c>
      <c r="E3948">
        <v>1</v>
      </c>
      <c r="F3948">
        <v>0</v>
      </c>
      <c r="G3948">
        <v>0</v>
      </c>
      <c r="H3948">
        <v>364</v>
      </c>
      <c r="I3948">
        <v>2</v>
      </c>
      <c r="J3948" t="s">
        <v>785</v>
      </c>
      <c r="L3948" t="e">
        <f t="shared" si="70"/>
        <v>#N/A</v>
      </c>
    </row>
    <row r="3949" spans="1:12">
      <c r="A3949">
        <v>4158</v>
      </c>
      <c r="B3949" t="s">
        <v>408</v>
      </c>
      <c r="C3949">
        <v>1</v>
      </c>
      <c r="D3949">
        <v>29</v>
      </c>
      <c r="E3949">
        <v>1</v>
      </c>
      <c r="F3949">
        <v>0</v>
      </c>
      <c r="G3949">
        <v>0</v>
      </c>
      <c r="H3949">
        <v>118</v>
      </c>
      <c r="I3949">
        <v>1</v>
      </c>
      <c r="J3949" t="s">
        <v>612</v>
      </c>
      <c r="L3949">
        <f t="shared" si="70"/>
        <v>11</v>
      </c>
    </row>
    <row r="3950" spans="1:12">
      <c r="A3950">
        <v>663</v>
      </c>
      <c r="B3950" t="s">
        <v>408</v>
      </c>
      <c r="C3950">
        <v>1</v>
      </c>
      <c r="D3950">
        <v>37</v>
      </c>
      <c r="E3950">
        <v>1</v>
      </c>
      <c r="F3950">
        <v>0</v>
      </c>
      <c r="G3950">
        <v>0</v>
      </c>
      <c r="H3950">
        <v>438</v>
      </c>
      <c r="I3950">
        <v>1</v>
      </c>
      <c r="J3950" t="s">
        <v>703</v>
      </c>
      <c r="L3950">
        <f t="shared" si="70"/>
        <v>21</v>
      </c>
    </row>
    <row r="3951" spans="1:12">
      <c r="A3951">
        <v>6319</v>
      </c>
      <c r="B3951" t="s">
        <v>412</v>
      </c>
      <c r="C3951">
        <v>1</v>
      </c>
      <c r="D3951">
        <v>1</v>
      </c>
      <c r="E3951">
        <v>1</v>
      </c>
      <c r="F3951">
        <v>0</v>
      </c>
      <c r="G3951">
        <v>0</v>
      </c>
      <c r="H3951">
        <v>122</v>
      </c>
      <c r="I3951">
        <v>1</v>
      </c>
      <c r="J3951" t="s">
        <v>962</v>
      </c>
      <c r="L3951" t="e">
        <f t="shared" si="70"/>
        <v>#N/A</v>
      </c>
    </row>
    <row r="3952" spans="1:12">
      <c r="A3952">
        <v>1745</v>
      </c>
      <c r="B3952" t="s">
        <v>408</v>
      </c>
      <c r="C3952">
        <v>1</v>
      </c>
      <c r="D3952">
        <v>3</v>
      </c>
      <c r="E3952">
        <v>1</v>
      </c>
      <c r="F3952">
        <v>0</v>
      </c>
      <c r="G3952">
        <v>0</v>
      </c>
      <c r="H3952">
        <v>464</v>
      </c>
      <c r="I3952">
        <v>2</v>
      </c>
      <c r="J3952" t="s">
        <v>754</v>
      </c>
      <c r="L3952" t="e">
        <f t="shared" si="70"/>
        <v>#N/A</v>
      </c>
    </row>
    <row r="3953" spans="1:12">
      <c r="A3953">
        <v>6322</v>
      </c>
      <c r="B3953" t="s">
        <v>412</v>
      </c>
      <c r="C3953">
        <v>1</v>
      </c>
      <c r="D3953">
        <v>8</v>
      </c>
      <c r="E3953">
        <v>1</v>
      </c>
      <c r="F3953">
        <v>0</v>
      </c>
      <c r="G3953">
        <v>0</v>
      </c>
      <c r="H3953">
        <v>120</v>
      </c>
      <c r="I3953">
        <v>1</v>
      </c>
      <c r="J3953" t="s">
        <v>930</v>
      </c>
      <c r="L3953" t="e">
        <f t="shared" si="70"/>
        <v>#N/A</v>
      </c>
    </row>
    <row r="3954" spans="1:12">
      <c r="A3954">
        <v>4499</v>
      </c>
      <c r="B3954" t="s">
        <v>390</v>
      </c>
      <c r="C3954">
        <v>1</v>
      </c>
      <c r="D3954">
        <v>30</v>
      </c>
      <c r="E3954">
        <v>1</v>
      </c>
      <c r="F3954">
        <v>0</v>
      </c>
      <c r="G3954">
        <v>0</v>
      </c>
      <c r="H3954">
        <v>112</v>
      </c>
      <c r="I3954">
        <v>2</v>
      </c>
      <c r="J3954" t="s">
        <v>817</v>
      </c>
      <c r="L3954" t="e">
        <f t="shared" si="70"/>
        <v>#N/A</v>
      </c>
    </row>
    <row r="3955" spans="1:12">
      <c r="A3955">
        <v>4745</v>
      </c>
      <c r="B3955" t="s">
        <v>408</v>
      </c>
      <c r="C3955">
        <v>1</v>
      </c>
      <c r="D3955">
        <v>10</v>
      </c>
      <c r="E3955">
        <v>26</v>
      </c>
      <c r="F3955">
        <v>0</v>
      </c>
      <c r="G3955">
        <v>0</v>
      </c>
      <c r="H3955">
        <v>664</v>
      </c>
      <c r="I3955">
        <v>9</v>
      </c>
      <c r="J3955" t="s">
        <v>949</v>
      </c>
      <c r="L3955" t="e">
        <f t="shared" si="70"/>
        <v>#N/A</v>
      </c>
    </row>
    <row r="3956" spans="1:12">
      <c r="A3956">
        <v>1502</v>
      </c>
      <c r="B3956" t="s">
        <v>408</v>
      </c>
      <c r="C3956">
        <v>1</v>
      </c>
      <c r="D3956">
        <v>10</v>
      </c>
      <c r="E3956">
        <v>1</v>
      </c>
      <c r="F3956">
        <v>0</v>
      </c>
      <c r="G3956">
        <v>0</v>
      </c>
      <c r="H3956">
        <v>445</v>
      </c>
      <c r="I3956">
        <v>1</v>
      </c>
      <c r="J3956" t="s">
        <v>266</v>
      </c>
      <c r="L3956" t="e">
        <f t="shared" si="70"/>
        <v>#N/A</v>
      </c>
    </row>
    <row r="3957" spans="1:12">
      <c r="A3957">
        <v>2584</v>
      </c>
      <c r="B3957" t="s">
        <v>408</v>
      </c>
      <c r="C3957">
        <v>2</v>
      </c>
      <c r="D3957">
        <v>6</v>
      </c>
      <c r="E3957">
        <v>2</v>
      </c>
      <c r="F3957">
        <v>0</v>
      </c>
      <c r="G3957">
        <v>0</v>
      </c>
      <c r="H3957">
        <v>349</v>
      </c>
      <c r="I3957">
        <v>1</v>
      </c>
      <c r="J3957" t="s">
        <v>1008</v>
      </c>
      <c r="L3957" t="e">
        <f t="shared" si="70"/>
        <v>#N/A</v>
      </c>
    </row>
    <row r="3958" spans="1:12">
      <c r="A3958">
        <v>5240</v>
      </c>
      <c r="B3958" t="s">
        <v>408</v>
      </c>
      <c r="C3958">
        <v>2</v>
      </c>
      <c r="D3958">
        <v>14</v>
      </c>
      <c r="E3958">
        <v>2</v>
      </c>
      <c r="F3958">
        <v>0</v>
      </c>
      <c r="G3958">
        <v>0</v>
      </c>
      <c r="H3958">
        <v>623</v>
      </c>
      <c r="I3958">
        <v>2</v>
      </c>
      <c r="J3958" t="s">
        <v>921</v>
      </c>
      <c r="L3958" t="e">
        <f t="shared" si="70"/>
        <v>#N/A</v>
      </c>
    </row>
    <row r="3959" spans="1:12">
      <c r="A3959">
        <v>6073</v>
      </c>
      <c r="B3959" t="s">
        <v>408</v>
      </c>
      <c r="C3959">
        <v>2</v>
      </c>
      <c r="D3959">
        <v>11</v>
      </c>
      <c r="E3959">
        <v>2</v>
      </c>
      <c r="F3959">
        <v>0</v>
      </c>
      <c r="G3959">
        <v>0</v>
      </c>
      <c r="H3959">
        <v>232</v>
      </c>
      <c r="I3959">
        <v>2</v>
      </c>
      <c r="J3959" t="s">
        <v>896</v>
      </c>
      <c r="L3959">
        <f t="shared" si="70"/>
        <v>13</v>
      </c>
    </row>
    <row r="3960" spans="1:12">
      <c r="A3960">
        <v>909</v>
      </c>
      <c r="B3960" t="s">
        <v>865</v>
      </c>
      <c r="C3960">
        <v>1</v>
      </c>
      <c r="D3960">
        <v>79</v>
      </c>
      <c r="E3960">
        <v>1</v>
      </c>
      <c r="F3960">
        <v>0</v>
      </c>
      <c r="G3960">
        <v>0</v>
      </c>
      <c r="H3960">
        <v>420</v>
      </c>
      <c r="I3960">
        <v>1</v>
      </c>
      <c r="J3960" t="s">
        <v>435</v>
      </c>
      <c r="L3960">
        <f t="shared" si="70"/>
        <v>21</v>
      </c>
    </row>
    <row r="3961" spans="1:12">
      <c r="A3961">
        <v>3073</v>
      </c>
      <c r="B3961" t="s">
        <v>408</v>
      </c>
      <c r="C3961">
        <v>1</v>
      </c>
      <c r="D3961">
        <v>38</v>
      </c>
      <c r="E3961">
        <v>6</v>
      </c>
      <c r="F3961">
        <v>0</v>
      </c>
      <c r="G3961">
        <v>0</v>
      </c>
      <c r="H3961">
        <v>263</v>
      </c>
      <c r="I3961">
        <v>6</v>
      </c>
      <c r="J3961" t="s">
        <v>985</v>
      </c>
      <c r="L3961" t="e">
        <f t="shared" si="70"/>
        <v>#N/A</v>
      </c>
    </row>
    <row r="3962" spans="1:12">
      <c r="A3962">
        <v>5827</v>
      </c>
      <c r="B3962" t="s">
        <v>408</v>
      </c>
      <c r="C3962">
        <v>2</v>
      </c>
      <c r="D3962">
        <v>8</v>
      </c>
      <c r="E3962">
        <v>2</v>
      </c>
      <c r="F3962">
        <v>0</v>
      </c>
      <c r="G3962">
        <v>0</v>
      </c>
      <c r="H3962">
        <v>113</v>
      </c>
      <c r="I3962">
        <v>2</v>
      </c>
      <c r="J3962" t="s">
        <v>925</v>
      </c>
      <c r="L3962" t="e">
        <f t="shared" si="70"/>
        <v>#N/A</v>
      </c>
    </row>
    <row r="3963" spans="1:12">
      <c r="A3963">
        <v>2830</v>
      </c>
      <c r="B3963" t="s">
        <v>408</v>
      </c>
      <c r="C3963">
        <v>2</v>
      </c>
      <c r="D3963">
        <v>115</v>
      </c>
      <c r="E3963">
        <v>0</v>
      </c>
      <c r="F3963">
        <v>4</v>
      </c>
      <c r="G3963">
        <v>0</v>
      </c>
      <c r="H3963">
        <v>523</v>
      </c>
      <c r="I3963">
        <v>2</v>
      </c>
      <c r="J3963" t="s">
        <v>428</v>
      </c>
      <c r="L3963">
        <f t="shared" si="70"/>
        <v>33</v>
      </c>
    </row>
    <row r="3964" spans="1:12">
      <c r="A3964">
        <v>76</v>
      </c>
      <c r="B3964" t="s">
        <v>408</v>
      </c>
      <c r="C3964">
        <v>1</v>
      </c>
      <c r="D3964">
        <v>30</v>
      </c>
      <c r="E3964">
        <v>1</v>
      </c>
      <c r="F3964">
        <v>0</v>
      </c>
      <c r="G3964">
        <v>0</v>
      </c>
      <c r="H3964">
        <v>425</v>
      </c>
      <c r="I3964">
        <v>2</v>
      </c>
      <c r="J3964" t="s">
        <v>769</v>
      </c>
      <c r="L3964" t="e">
        <f t="shared" si="70"/>
        <v>#N/A</v>
      </c>
    </row>
    <row r="3965" spans="1:12">
      <c r="A3965">
        <v>417</v>
      </c>
      <c r="B3965" t="s">
        <v>408</v>
      </c>
      <c r="C3965">
        <v>1</v>
      </c>
      <c r="D3965">
        <v>4</v>
      </c>
      <c r="E3965">
        <v>9</v>
      </c>
      <c r="F3965">
        <v>0</v>
      </c>
      <c r="G3965">
        <v>0</v>
      </c>
      <c r="H3965">
        <v>530</v>
      </c>
      <c r="I3965">
        <v>5</v>
      </c>
      <c r="J3965" t="s">
        <v>933</v>
      </c>
      <c r="L3965" t="e">
        <f t="shared" si="70"/>
        <v>#N/A</v>
      </c>
    </row>
    <row r="3966" spans="1:12">
      <c r="A3966">
        <v>1158</v>
      </c>
      <c r="B3966" t="s">
        <v>408</v>
      </c>
      <c r="C3966">
        <v>2</v>
      </c>
      <c r="D3966">
        <v>3</v>
      </c>
      <c r="E3966">
        <v>12</v>
      </c>
      <c r="F3966">
        <v>0</v>
      </c>
      <c r="G3966">
        <v>0</v>
      </c>
      <c r="H3966">
        <v>307</v>
      </c>
      <c r="I3966">
        <v>4</v>
      </c>
      <c r="J3966" t="s">
        <v>695</v>
      </c>
      <c r="L3966" t="e">
        <f t="shared" si="70"/>
        <v>#N/A</v>
      </c>
    </row>
    <row r="3967" spans="1:12">
      <c r="A3967">
        <v>5486</v>
      </c>
      <c r="B3967" t="s">
        <v>408</v>
      </c>
      <c r="C3967">
        <v>2</v>
      </c>
      <c r="D3967">
        <v>68</v>
      </c>
      <c r="E3967">
        <v>2</v>
      </c>
      <c r="F3967">
        <v>0</v>
      </c>
      <c r="G3967">
        <v>0</v>
      </c>
      <c r="H3967">
        <v>852</v>
      </c>
      <c r="I3967">
        <v>2</v>
      </c>
      <c r="J3967" t="s">
        <v>726</v>
      </c>
      <c r="L3967">
        <f t="shared" si="70"/>
        <v>56</v>
      </c>
    </row>
    <row r="3968" spans="1:12">
      <c r="A3968">
        <v>1991</v>
      </c>
      <c r="B3968" t="s">
        <v>408</v>
      </c>
      <c r="C3968">
        <v>1</v>
      </c>
      <c r="D3968">
        <v>59</v>
      </c>
      <c r="E3968">
        <v>1</v>
      </c>
      <c r="F3968">
        <v>0</v>
      </c>
      <c r="G3968">
        <v>0</v>
      </c>
      <c r="H3968">
        <v>527</v>
      </c>
      <c r="I3968">
        <v>2</v>
      </c>
      <c r="J3968" t="s">
        <v>646</v>
      </c>
      <c r="L3968" t="e">
        <f t="shared" si="70"/>
        <v>#N/A</v>
      </c>
    </row>
    <row r="3969" spans="1:12">
      <c r="A3969">
        <v>6468</v>
      </c>
      <c r="B3969" t="s">
        <v>473</v>
      </c>
      <c r="C3969">
        <v>1</v>
      </c>
      <c r="D3969">
        <v>11</v>
      </c>
      <c r="E3969">
        <v>1</v>
      </c>
      <c r="F3969">
        <v>0</v>
      </c>
      <c r="G3969">
        <v>0</v>
      </c>
      <c r="H3969">
        <v>102</v>
      </c>
      <c r="I3969">
        <v>2</v>
      </c>
      <c r="J3969" t="s">
        <v>810</v>
      </c>
      <c r="L3969" t="e">
        <f t="shared" si="70"/>
        <v>#N/A</v>
      </c>
    </row>
    <row r="3970" spans="1:12">
      <c r="A3970">
        <v>2189</v>
      </c>
      <c r="B3970" t="s">
        <v>408</v>
      </c>
      <c r="C3970">
        <v>1</v>
      </c>
      <c r="D3970">
        <v>19</v>
      </c>
      <c r="E3970">
        <v>1</v>
      </c>
      <c r="F3970">
        <v>0</v>
      </c>
      <c r="G3970">
        <v>0</v>
      </c>
      <c r="H3970">
        <v>534</v>
      </c>
      <c r="I3970">
        <v>1</v>
      </c>
      <c r="J3970" t="s">
        <v>662</v>
      </c>
      <c r="L3970">
        <f t="shared" si="70"/>
        <v>52</v>
      </c>
    </row>
    <row r="3971" spans="1:12">
      <c r="A3971">
        <v>1304</v>
      </c>
      <c r="B3971" t="s">
        <v>408</v>
      </c>
      <c r="C3971">
        <v>1</v>
      </c>
      <c r="D3971">
        <v>6</v>
      </c>
      <c r="E3971">
        <v>28</v>
      </c>
      <c r="F3971">
        <v>0</v>
      </c>
      <c r="G3971">
        <v>0</v>
      </c>
      <c r="H3971">
        <v>751</v>
      </c>
      <c r="I3971">
        <v>7</v>
      </c>
      <c r="J3971" t="s">
        <v>1022</v>
      </c>
      <c r="L3971" t="e">
        <f t="shared" si="70"/>
        <v>#N/A</v>
      </c>
    </row>
    <row r="3972" spans="1:12">
      <c r="A3972">
        <v>2976</v>
      </c>
      <c r="B3972" t="s">
        <v>408</v>
      </c>
      <c r="C3972">
        <v>1</v>
      </c>
      <c r="D3972">
        <v>3</v>
      </c>
      <c r="E3972">
        <v>3</v>
      </c>
      <c r="F3972">
        <v>0</v>
      </c>
      <c r="G3972">
        <v>0</v>
      </c>
      <c r="H3972">
        <v>570</v>
      </c>
      <c r="I3972">
        <v>2</v>
      </c>
      <c r="J3972" t="s">
        <v>959</v>
      </c>
      <c r="L3972">
        <f t="shared" ref="L3972:L4035" si="71">VLOOKUP($J3972,$AA$3:$AB$127,2,FALSE)</f>
        <v>42</v>
      </c>
    </row>
    <row r="3973" spans="1:12">
      <c r="A3973">
        <v>5632</v>
      </c>
      <c r="B3973" t="s">
        <v>408</v>
      </c>
      <c r="C3973">
        <v>1</v>
      </c>
      <c r="D3973">
        <v>1</v>
      </c>
      <c r="E3973">
        <v>0</v>
      </c>
      <c r="F3973">
        <v>1</v>
      </c>
      <c r="G3973">
        <v>0</v>
      </c>
      <c r="H3973">
        <v>591</v>
      </c>
      <c r="I3973">
        <v>1</v>
      </c>
      <c r="J3973" t="s">
        <v>1033</v>
      </c>
      <c r="L3973">
        <f t="shared" si="71"/>
        <v>52</v>
      </c>
    </row>
    <row r="3974" spans="1:12">
      <c r="A3974">
        <v>3812</v>
      </c>
      <c r="B3974" t="s">
        <v>408</v>
      </c>
      <c r="C3974">
        <v>1</v>
      </c>
      <c r="D3974">
        <v>4</v>
      </c>
      <c r="E3974">
        <v>1</v>
      </c>
      <c r="F3974">
        <v>0</v>
      </c>
      <c r="G3974">
        <v>0</v>
      </c>
      <c r="H3974">
        <v>116</v>
      </c>
      <c r="I3974">
        <v>1</v>
      </c>
      <c r="J3974" t="s">
        <v>928</v>
      </c>
      <c r="L3974" t="e">
        <f t="shared" si="71"/>
        <v>#N/A</v>
      </c>
    </row>
    <row r="3975" spans="1:12">
      <c r="A3975">
        <v>1648</v>
      </c>
      <c r="B3975" t="s">
        <v>408</v>
      </c>
      <c r="C3975">
        <v>1</v>
      </c>
      <c r="D3975">
        <v>8</v>
      </c>
      <c r="E3975">
        <v>2</v>
      </c>
      <c r="F3975">
        <v>0</v>
      </c>
      <c r="G3975">
        <v>0</v>
      </c>
      <c r="H3975">
        <v>715</v>
      </c>
      <c r="I3975">
        <v>3</v>
      </c>
      <c r="J3975" t="s">
        <v>1032</v>
      </c>
      <c r="L3975" t="e">
        <f t="shared" si="71"/>
        <v>#N/A</v>
      </c>
    </row>
    <row r="3976" spans="1:12">
      <c r="A3976">
        <v>4304</v>
      </c>
      <c r="B3976" t="s">
        <v>408</v>
      </c>
      <c r="C3976">
        <v>1</v>
      </c>
      <c r="D3976">
        <v>22</v>
      </c>
      <c r="E3976">
        <v>1</v>
      </c>
      <c r="F3976">
        <v>0</v>
      </c>
      <c r="G3976">
        <v>0</v>
      </c>
      <c r="H3976">
        <v>111</v>
      </c>
      <c r="I3976">
        <v>1</v>
      </c>
      <c r="J3976" t="s">
        <v>511</v>
      </c>
      <c r="L3976">
        <f t="shared" si="71"/>
        <v>11</v>
      </c>
    </row>
    <row r="3977" spans="1:12">
      <c r="A3977">
        <v>5927</v>
      </c>
      <c r="B3977" t="s">
        <v>408</v>
      </c>
      <c r="C3977">
        <v>2</v>
      </c>
      <c r="D3977">
        <v>4</v>
      </c>
      <c r="E3977">
        <v>2</v>
      </c>
      <c r="F3977">
        <v>0</v>
      </c>
      <c r="G3977">
        <v>0</v>
      </c>
      <c r="H3977">
        <v>226</v>
      </c>
      <c r="I3977">
        <v>2</v>
      </c>
      <c r="J3977" t="s">
        <v>1031</v>
      </c>
      <c r="L3977" t="e">
        <f t="shared" si="71"/>
        <v>#N/A</v>
      </c>
    </row>
    <row r="3978" spans="1:12">
      <c r="A3978">
        <v>763</v>
      </c>
      <c r="B3978" t="s">
        <v>408</v>
      </c>
      <c r="C3978">
        <v>1</v>
      </c>
      <c r="D3978">
        <v>18</v>
      </c>
      <c r="E3978">
        <v>1</v>
      </c>
      <c r="F3978">
        <v>0</v>
      </c>
      <c r="G3978">
        <v>0</v>
      </c>
      <c r="H3978">
        <v>418</v>
      </c>
      <c r="I3978">
        <v>1</v>
      </c>
      <c r="J3978" t="s">
        <v>659</v>
      </c>
      <c r="L3978" t="e">
        <f t="shared" si="71"/>
        <v>#N/A</v>
      </c>
    </row>
    <row r="3979" spans="1:12">
      <c r="A3979">
        <v>4599</v>
      </c>
      <c r="B3979" t="s">
        <v>408</v>
      </c>
      <c r="C3979">
        <v>1</v>
      </c>
      <c r="D3979">
        <v>9</v>
      </c>
      <c r="E3979">
        <v>12</v>
      </c>
      <c r="F3979">
        <v>0</v>
      </c>
      <c r="G3979">
        <v>0</v>
      </c>
      <c r="H3979">
        <v>688</v>
      </c>
      <c r="I3979">
        <v>5</v>
      </c>
      <c r="J3979" t="s">
        <v>1030</v>
      </c>
      <c r="L3979" t="e">
        <f t="shared" si="71"/>
        <v>#N/A</v>
      </c>
    </row>
    <row r="3980" spans="1:12">
      <c r="A3980">
        <v>222</v>
      </c>
      <c r="B3980" t="s">
        <v>408</v>
      </c>
      <c r="C3980">
        <v>1</v>
      </c>
      <c r="D3980">
        <v>20</v>
      </c>
      <c r="E3980">
        <v>1</v>
      </c>
      <c r="F3980">
        <v>0</v>
      </c>
      <c r="G3980">
        <v>0</v>
      </c>
      <c r="H3980">
        <v>409</v>
      </c>
      <c r="I3980">
        <v>1</v>
      </c>
      <c r="J3980" t="s">
        <v>967</v>
      </c>
      <c r="L3980" t="e">
        <f t="shared" si="71"/>
        <v>#N/A</v>
      </c>
    </row>
    <row r="3981" spans="1:12">
      <c r="A3981">
        <v>1058</v>
      </c>
      <c r="B3981" t="s">
        <v>871</v>
      </c>
      <c r="C3981">
        <v>1</v>
      </c>
      <c r="D3981">
        <v>58</v>
      </c>
      <c r="E3981">
        <v>1</v>
      </c>
      <c r="F3981">
        <v>0</v>
      </c>
      <c r="G3981">
        <v>0</v>
      </c>
      <c r="H3981">
        <v>420</v>
      </c>
      <c r="I3981">
        <v>2</v>
      </c>
      <c r="J3981" t="s">
        <v>435</v>
      </c>
      <c r="L3981">
        <f t="shared" si="71"/>
        <v>21</v>
      </c>
    </row>
    <row r="3982" spans="1:12">
      <c r="A3982">
        <v>1845</v>
      </c>
      <c r="B3982" t="s">
        <v>408</v>
      </c>
      <c r="C3982">
        <v>2</v>
      </c>
      <c r="D3982">
        <v>6</v>
      </c>
      <c r="E3982">
        <v>2</v>
      </c>
      <c r="F3982">
        <v>0</v>
      </c>
      <c r="G3982">
        <v>0</v>
      </c>
      <c r="H3982">
        <v>716</v>
      </c>
      <c r="I3982">
        <v>2</v>
      </c>
      <c r="J3982" t="s">
        <v>846</v>
      </c>
      <c r="L3982" t="e">
        <f t="shared" si="71"/>
        <v>#N/A</v>
      </c>
    </row>
    <row r="3983" spans="1:12">
      <c r="A3983">
        <v>2386</v>
      </c>
      <c r="B3983" t="s">
        <v>408</v>
      </c>
      <c r="C3983">
        <v>1</v>
      </c>
      <c r="D3983">
        <v>29</v>
      </c>
      <c r="E3983">
        <v>1</v>
      </c>
      <c r="F3983">
        <v>0</v>
      </c>
      <c r="G3983">
        <v>0</v>
      </c>
      <c r="H3983">
        <v>327</v>
      </c>
      <c r="I3983">
        <v>2</v>
      </c>
      <c r="J3983" t="s">
        <v>688</v>
      </c>
      <c r="L3983">
        <f t="shared" si="71"/>
        <v>53</v>
      </c>
    </row>
    <row r="3984" spans="1:12">
      <c r="A3984">
        <v>6173</v>
      </c>
      <c r="B3984" t="s">
        <v>408</v>
      </c>
      <c r="C3984">
        <v>1</v>
      </c>
      <c r="D3984">
        <v>33</v>
      </c>
      <c r="E3984">
        <v>15</v>
      </c>
      <c r="F3984">
        <v>0</v>
      </c>
      <c r="G3984">
        <v>0</v>
      </c>
      <c r="H3984">
        <v>270</v>
      </c>
      <c r="I3984">
        <v>6</v>
      </c>
      <c r="J3984" t="s">
        <v>491</v>
      </c>
      <c r="L3984" t="e">
        <f t="shared" si="71"/>
        <v>#N/A</v>
      </c>
    </row>
    <row r="3985" spans="1:12">
      <c r="A3985">
        <v>4058</v>
      </c>
      <c r="B3985" t="s">
        <v>408</v>
      </c>
      <c r="C3985">
        <v>1</v>
      </c>
      <c r="D3985">
        <v>2</v>
      </c>
      <c r="E3985">
        <v>12</v>
      </c>
      <c r="F3985">
        <v>0</v>
      </c>
      <c r="G3985">
        <v>0</v>
      </c>
      <c r="H3985">
        <v>276</v>
      </c>
      <c r="I3985">
        <v>7</v>
      </c>
      <c r="J3985" t="s">
        <v>945</v>
      </c>
      <c r="L3985" t="e">
        <f t="shared" si="71"/>
        <v>#N/A</v>
      </c>
    </row>
    <row r="3986" spans="1:12">
      <c r="A3986">
        <v>4353</v>
      </c>
      <c r="B3986" t="s">
        <v>408</v>
      </c>
      <c r="C3986">
        <v>1</v>
      </c>
      <c r="D3986">
        <v>17</v>
      </c>
      <c r="E3986">
        <v>6</v>
      </c>
      <c r="F3986">
        <v>0</v>
      </c>
      <c r="G3986">
        <v>0</v>
      </c>
      <c r="H3986">
        <v>258</v>
      </c>
      <c r="I3986">
        <v>3</v>
      </c>
      <c r="J3986" t="s">
        <v>857</v>
      </c>
      <c r="L3986" t="e">
        <f t="shared" si="71"/>
        <v>#N/A</v>
      </c>
    </row>
    <row r="3987" spans="1:12">
      <c r="A3987">
        <v>5386</v>
      </c>
      <c r="B3987" t="s">
        <v>408</v>
      </c>
      <c r="C3987">
        <v>2</v>
      </c>
      <c r="D3987">
        <v>17</v>
      </c>
      <c r="E3987">
        <v>2</v>
      </c>
      <c r="F3987">
        <v>0</v>
      </c>
      <c r="G3987">
        <v>0</v>
      </c>
      <c r="H3987">
        <v>631</v>
      </c>
      <c r="I3987">
        <v>2</v>
      </c>
      <c r="J3987" t="s">
        <v>951</v>
      </c>
      <c r="L3987" t="e">
        <f t="shared" si="71"/>
        <v>#N/A</v>
      </c>
    </row>
    <row r="3988" spans="1:12">
      <c r="A3988">
        <v>517</v>
      </c>
      <c r="B3988" t="s">
        <v>408</v>
      </c>
      <c r="C3988">
        <v>2</v>
      </c>
      <c r="D3988">
        <v>13</v>
      </c>
      <c r="E3988">
        <v>2</v>
      </c>
      <c r="F3988">
        <v>0</v>
      </c>
      <c r="G3988">
        <v>0</v>
      </c>
      <c r="H3988">
        <v>440</v>
      </c>
      <c r="I3988">
        <v>1</v>
      </c>
      <c r="J3988" t="s">
        <v>812</v>
      </c>
      <c r="L3988">
        <f t="shared" si="71"/>
        <v>22</v>
      </c>
    </row>
    <row r="3989" spans="1:12">
      <c r="A3989">
        <v>2730</v>
      </c>
      <c r="B3989" t="s">
        <v>408</v>
      </c>
      <c r="C3989">
        <v>1</v>
      </c>
      <c r="D3989">
        <v>15</v>
      </c>
      <c r="E3989">
        <v>28</v>
      </c>
      <c r="F3989">
        <v>0</v>
      </c>
      <c r="G3989">
        <v>0</v>
      </c>
      <c r="H3989">
        <v>310</v>
      </c>
      <c r="I3989">
        <v>8</v>
      </c>
      <c r="J3989" t="s">
        <v>421</v>
      </c>
      <c r="L3989">
        <f t="shared" si="71"/>
        <v>16</v>
      </c>
    </row>
    <row r="3990" spans="1:12">
      <c r="A3990">
        <v>3271</v>
      </c>
      <c r="B3990" t="s">
        <v>408</v>
      </c>
      <c r="C3990">
        <v>1</v>
      </c>
      <c r="D3990">
        <v>11</v>
      </c>
      <c r="E3990">
        <v>16</v>
      </c>
      <c r="F3990">
        <v>0</v>
      </c>
      <c r="G3990">
        <v>0</v>
      </c>
      <c r="H3990">
        <v>367</v>
      </c>
      <c r="I3990">
        <v>6</v>
      </c>
      <c r="J3990" t="s">
        <v>531</v>
      </c>
      <c r="L3990" t="e">
        <f t="shared" si="71"/>
        <v>#N/A</v>
      </c>
    </row>
    <row r="3991" spans="1:12">
      <c r="A3991">
        <v>3517</v>
      </c>
      <c r="B3991" t="s">
        <v>408</v>
      </c>
      <c r="C3991">
        <v>1</v>
      </c>
      <c r="D3991">
        <v>7</v>
      </c>
      <c r="E3991">
        <v>1</v>
      </c>
      <c r="F3991">
        <v>0</v>
      </c>
      <c r="G3991">
        <v>0</v>
      </c>
      <c r="H3991">
        <v>331</v>
      </c>
      <c r="I3991">
        <v>1</v>
      </c>
      <c r="J3991" t="s">
        <v>886</v>
      </c>
      <c r="L3991" t="e">
        <f t="shared" si="71"/>
        <v>#N/A</v>
      </c>
    </row>
    <row r="3992" spans="1:12">
      <c r="A3992">
        <v>4845</v>
      </c>
      <c r="B3992" t="s">
        <v>408</v>
      </c>
      <c r="C3992">
        <v>2</v>
      </c>
      <c r="D3992">
        <v>21</v>
      </c>
      <c r="E3992">
        <v>2</v>
      </c>
      <c r="F3992">
        <v>0</v>
      </c>
      <c r="G3992">
        <v>0</v>
      </c>
      <c r="H3992">
        <v>411</v>
      </c>
      <c r="I3992">
        <v>2</v>
      </c>
      <c r="J3992" t="s">
        <v>869</v>
      </c>
      <c r="L3992" t="e">
        <f t="shared" si="71"/>
        <v>#N/A</v>
      </c>
    </row>
    <row r="3993" spans="1:12">
      <c r="A3993">
        <v>2289</v>
      </c>
      <c r="B3993" t="s">
        <v>408</v>
      </c>
      <c r="C3993">
        <v>1</v>
      </c>
      <c r="D3993">
        <v>6</v>
      </c>
      <c r="E3993">
        <v>8</v>
      </c>
      <c r="F3993">
        <v>0</v>
      </c>
      <c r="G3993">
        <v>0</v>
      </c>
      <c r="H3993">
        <v>503</v>
      </c>
      <c r="I3993">
        <v>5</v>
      </c>
      <c r="J3993" t="s">
        <v>719</v>
      </c>
      <c r="L3993" t="e">
        <f t="shared" si="71"/>
        <v>#N/A</v>
      </c>
    </row>
    <row r="3994" spans="1:12">
      <c r="A3994">
        <v>1364</v>
      </c>
      <c r="B3994" t="s">
        <v>408</v>
      </c>
      <c r="C3994">
        <v>1</v>
      </c>
      <c r="D3994">
        <v>5</v>
      </c>
      <c r="E3994">
        <v>10</v>
      </c>
      <c r="F3994">
        <v>0</v>
      </c>
      <c r="G3994">
        <v>0</v>
      </c>
      <c r="H3994">
        <v>507</v>
      </c>
      <c r="I3994">
        <v>6</v>
      </c>
      <c r="J3994" t="s">
        <v>282</v>
      </c>
      <c r="L3994">
        <f t="shared" si="71"/>
        <v>37</v>
      </c>
    </row>
    <row r="3995" spans="1:12">
      <c r="A3995">
        <v>3783</v>
      </c>
      <c r="B3995" t="s">
        <v>408</v>
      </c>
      <c r="C3995">
        <v>1</v>
      </c>
      <c r="D3995">
        <v>32</v>
      </c>
      <c r="E3995">
        <v>1</v>
      </c>
      <c r="F3995">
        <v>0</v>
      </c>
      <c r="G3995">
        <v>0</v>
      </c>
      <c r="H3995">
        <v>101</v>
      </c>
      <c r="I3995">
        <v>1</v>
      </c>
      <c r="J3995" t="s">
        <v>911</v>
      </c>
      <c r="L3995" t="e">
        <f t="shared" si="71"/>
        <v>#N/A</v>
      </c>
    </row>
    <row r="3996" spans="1:12">
      <c r="A3996">
        <v>629</v>
      </c>
      <c r="B3996" t="s">
        <v>408</v>
      </c>
      <c r="C3996">
        <v>2</v>
      </c>
      <c r="D3996">
        <v>13</v>
      </c>
      <c r="E3996">
        <v>8</v>
      </c>
      <c r="F3996">
        <v>0</v>
      </c>
      <c r="G3996">
        <v>0</v>
      </c>
      <c r="H3996">
        <v>516</v>
      </c>
      <c r="I3996">
        <v>2</v>
      </c>
      <c r="J3996" t="s">
        <v>591</v>
      </c>
      <c r="L3996" t="e">
        <f t="shared" si="71"/>
        <v>#N/A</v>
      </c>
    </row>
    <row r="3997" spans="1:12">
      <c r="A3997">
        <v>2123</v>
      </c>
      <c r="B3997" t="s">
        <v>408</v>
      </c>
      <c r="C3997">
        <v>1</v>
      </c>
      <c r="D3997">
        <v>9</v>
      </c>
      <c r="E3997">
        <v>13</v>
      </c>
      <c r="F3997">
        <v>0</v>
      </c>
      <c r="G3997">
        <v>0</v>
      </c>
      <c r="H3997">
        <v>522</v>
      </c>
      <c r="I3997">
        <v>3</v>
      </c>
      <c r="J3997" t="s">
        <v>445</v>
      </c>
      <c r="L3997">
        <f t="shared" si="71"/>
        <v>37</v>
      </c>
    </row>
    <row r="3998" spans="1:12">
      <c r="A3998">
        <v>4281</v>
      </c>
      <c r="B3998" t="s">
        <v>390</v>
      </c>
      <c r="C3998">
        <v>1</v>
      </c>
      <c r="D3998">
        <v>8</v>
      </c>
      <c r="E3998">
        <v>1</v>
      </c>
      <c r="F3998">
        <v>0</v>
      </c>
      <c r="G3998">
        <v>0</v>
      </c>
      <c r="H3998">
        <v>114</v>
      </c>
      <c r="I3998">
        <v>1</v>
      </c>
      <c r="J3998" t="s">
        <v>821</v>
      </c>
      <c r="L3998" t="e">
        <f t="shared" si="71"/>
        <v>#N/A</v>
      </c>
    </row>
    <row r="3999" spans="1:12">
      <c r="A3999">
        <v>202</v>
      </c>
      <c r="B3999" t="s">
        <v>408</v>
      </c>
      <c r="C3999">
        <v>1</v>
      </c>
      <c r="D3999">
        <v>20</v>
      </c>
      <c r="E3999">
        <v>2</v>
      </c>
      <c r="F3999">
        <v>0</v>
      </c>
      <c r="G3999">
        <v>0</v>
      </c>
      <c r="H3999">
        <v>435</v>
      </c>
      <c r="I3999">
        <v>1</v>
      </c>
      <c r="J3999" t="s">
        <v>850</v>
      </c>
      <c r="L3999" t="e">
        <f t="shared" si="71"/>
        <v>#N/A</v>
      </c>
    </row>
    <row r="4000" spans="1:12">
      <c r="A4000">
        <v>4708</v>
      </c>
      <c r="B4000" t="s">
        <v>408</v>
      </c>
      <c r="C4000">
        <v>1</v>
      </c>
      <c r="D4000">
        <v>54</v>
      </c>
      <c r="E4000">
        <v>1</v>
      </c>
      <c r="F4000">
        <v>0</v>
      </c>
      <c r="G4000">
        <v>0</v>
      </c>
      <c r="H4000">
        <v>671</v>
      </c>
      <c r="I4000">
        <v>2</v>
      </c>
      <c r="J4000" t="s">
        <v>661</v>
      </c>
      <c r="L4000" t="e">
        <f t="shared" si="71"/>
        <v>#N/A</v>
      </c>
    </row>
    <row r="4001" spans="1:12">
      <c r="A4001">
        <v>3119</v>
      </c>
      <c r="B4001" t="s">
        <v>408</v>
      </c>
      <c r="C4001">
        <v>1</v>
      </c>
      <c r="D4001">
        <v>24</v>
      </c>
      <c r="E4001">
        <v>6</v>
      </c>
      <c r="F4001">
        <v>0</v>
      </c>
      <c r="G4001">
        <v>0</v>
      </c>
      <c r="H4001">
        <v>263</v>
      </c>
      <c r="I4001">
        <v>6</v>
      </c>
      <c r="J4001" t="s">
        <v>985</v>
      </c>
      <c r="L4001" t="e">
        <f t="shared" si="71"/>
        <v>#N/A</v>
      </c>
    </row>
    <row r="4002" spans="1:12">
      <c r="A4002">
        <v>4779</v>
      </c>
      <c r="B4002" t="s">
        <v>408</v>
      </c>
      <c r="C4002">
        <v>1</v>
      </c>
      <c r="D4002">
        <v>25</v>
      </c>
      <c r="E4002">
        <v>13</v>
      </c>
      <c r="F4002">
        <v>0</v>
      </c>
      <c r="G4002">
        <v>0</v>
      </c>
      <c r="H4002">
        <v>480</v>
      </c>
      <c r="I4002">
        <v>7</v>
      </c>
      <c r="J4002" t="s">
        <v>560</v>
      </c>
      <c r="L4002">
        <f t="shared" si="71"/>
        <v>22</v>
      </c>
    </row>
    <row r="4003" spans="1:12">
      <c r="A4003">
        <v>1625</v>
      </c>
      <c r="B4003" t="s">
        <v>408</v>
      </c>
      <c r="C4003">
        <v>1</v>
      </c>
      <c r="D4003">
        <v>5</v>
      </c>
      <c r="E4003">
        <v>1</v>
      </c>
      <c r="F4003">
        <v>0</v>
      </c>
      <c r="G4003">
        <v>0</v>
      </c>
      <c r="H4003">
        <v>324</v>
      </c>
      <c r="I4003">
        <v>1</v>
      </c>
      <c r="J4003" t="s">
        <v>787</v>
      </c>
      <c r="L4003" t="e">
        <f t="shared" si="71"/>
        <v>#N/A</v>
      </c>
    </row>
    <row r="4004" spans="1:12">
      <c r="A4004">
        <v>866</v>
      </c>
      <c r="B4004" t="s">
        <v>408</v>
      </c>
      <c r="C4004">
        <v>1</v>
      </c>
      <c r="D4004">
        <v>16</v>
      </c>
      <c r="E4004">
        <v>7</v>
      </c>
      <c r="F4004">
        <v>0</v>
      </c>
      <c r="G4004">
        <v>0</v>
      </c>
      <c r="H4004">
        <v>473</v>
      </c>
      <c r="I4004">
        <v>4</v>
      </c>
      <c r="J4004" t="s">
        <v>934</v>
      </c>
      <c r="L4004" t="e">
        <f t="shared" si="71"/>
        <v>#N/A</v>
      </c>
    </row>
    <row r="4005" spans="1:12">
      <c r="A4005">
        <v>700</v>
      </c>
      <c r="B4005" t="s">
        <v>408</v>
      </c>
      <c r="C4005">
        <v>2</v>
      </c>
      <c r="D4005">
        <v>9</v>
      </c>
      <c r="E4005">
        <v>2</v>
      </c>
      <c r="F4005">
        <v>0</v>
      </c>
      <c r="G4005">
        <v>0</v>
      </c>
      <c r="H4005">
        <v>422</v>
      </c>
      <c r="I4005">
        <v>1</v>
      </c>
      <c r="J4005" t="s">
        <v>899</v>
      </c>
      <c r="L4005" t="e">
        <f t="shared" si="71"/>
        <v>#N/A</v>
      </c>
    </row>
    <row r="4006" spans="1:12">
      <c r="A4006">
        <v>2621</v>
      </c>
      <c r="B4006" t="s">
        <v>408</v>
      </c>
      <c r="C4006">
        <v>1</v>
      </c>
      <c r="D4006">
        <v>5</v>
      </c>
      <c r="E4006">
        <v>1</v>
      </c>
      <c r="F4006">
        <v>0</v>
      </c>
      <c r="G4006">
        <v>0</v>
      </c>
      <c r="H4006">
        <v>359</v>
      </c>
      <c r="I4006">
        <v>1</v>
      </c>
      <c r="J4006" t="s">
        <v>762</v>
      </c>
      <c r="L4006" t="e">
        <f t="shared" si="71"/>
        <v>#N/A</v>
      </c>
    </row>
    <row r="4007" spans="1:12">
      <c r="A4007">
        <v>1127</v>
      </c>
      <c r="B4007" t="s">
        <v>408</v>
      </c>
      <c r="C4007">
        <v>1</v>
      </c>
      <c r="D4007">
        <v>15</v>
      </c>
      <c r="E4007">
        <v>22</v>
      </c>
      <c r="F4007">
        <v>0</v>
      </c>
      <c r="G4007">
        <v>0</v>
      </c>
      <c r="H4007">
        <v>322</v>
      </c>
      <c r="I4007">
        <v>6</v>
      </c>
      <c r="J4007" t="s">
        <v>815</v>
      </c>
      <c r="L4007">
        <f t="shared" si="71"/>
        <v>31</v>
      </c>
    </row>
    <row r="4008" spans="1:12">
      <c r="A4008">
        <v>3285</v>
      </c>
      <c r="B4008" t="s">
        <v>408</v>
      </c>
      <c r="C4008">
        <v>1</v>
      </c>
      <c r="D4008">
        <v>3</v>
      </c>
      <c r="E4008">
        <v>7</v>
      </c>
      <c r="F4008">
        <v>0</v>
      </c>
      <c r="G4008">
        <v>0</v>
      </c>
      <c r="H4008">
        <v>160</v>
      </c>
      <c r="I4008">
        <v>4</v>
      </c>
      <c r="J4008" t="s">
        <v>892</v>
      </c>
      <c r="L4008" t="e">
        <f t="shared" si="71"/>
        <v>#N/A</v>
      </c>
    </row>
    <row r="4009" spans="1:12">
      <c r="A4009">
        <v>5277</v>
      </c>
      <c r="B4009" t="s">
        <v>408</v>
      </c>
      <c r="C4009">
        <v>1</v>
      </c>
      <c r="D4009">
        <v>120</v>
      </c>
      <c r="E4009">
        <v>6</v>
      </c>
      <c r="F4009">
        <v>0</v>
      </c>
      <c r="G4009">
        <v>0</v>
      </c>
      <c r="H4009">
        <v>302</v>
      </c>
      <c r="I4009">
        <v>6</v>
      </c>
      <c r="J4009" t="s">
        <v>423</v>
      </c>
      <c r="L4009">
        <f t="shared" si="71"/>
        <v>32</v>
      </c>
    </row>
    <row r="4010" spans="1:12">
      <c r="A4010">
        <v>6202</v>
      </c>
      <c r="B4010" t="s">
        <v>408</v>
      </c>
      <c r="C4010">
        <v>2</v>
      </c>
      <c r="D4010">
        <v>2</v>
      </c>
      <c r="E4010">
        <v>2</v>
      </c>
      <c r="F4010">
        <v>0</v>
      </c>
      <c r="G4010">
        <v>0</v>
      </c>
      <c r="H4010">
        <v>244</v>
      </c>
      <c r="I4010">
        <v>2</v>
      </c>
      <c r="J4010" t="s">
        <v>847</v>
      </c>
      <c r="L4010" t="e">
        <f t="shared" si="71"/>
        <v>#N/A</v>
      </c>
    </row>
    <row r="4011" spans="1:12">
      <c r="A4011">
        <v>5704</v>
      </c>
      <c r="B4011" t="s">
        <v>408</v>
      </c>
      <c r="C4011">
        <v>2</v>
      </c>
      <c r="D4011">
        <v>12</v>
      </c>
      <c r="E4011">
        <v>2</v>
      </c>
      <c r="F4011">
        <v>0</v>
      </c>
      <c r="G4011">
        <v>0</v>
      </c>
      <c r="H4011">
        <v>711</v>
      </c>
      <c r="I4011">
        <v>2</v>
      </c>
      <c r="J4011" t="s">
        <v>777</v>
      </c>
      <c r="L4011" t="e">
        <f t="shared" si="71"/>
        <v>#N/A</v>
      </c>
    </row>
    <row r="4012" spans="1:12">
      <c r="A4012">
        <v>5443</v>
      </c>
      <c r="B4012" t="s">
        <v>408</v>
      </c>
      <c r="C4012">
        <v>2</v>
      </c>
      <c r="D4012">
        <v>167</v>
      </c>
      <c r="E4012">
        <v>32</v>
      </c>
      <c r="F4012">
        <v>5</v>
      </c>
      <c r="G4012">
        <v>0</v>
      </c>
      <c r="H4012">
        <v>523</v>
      </c>
      <c r="I4012">
        <v>6</v>
      </c>
      <c r="J4012" t="s">
        <v>428</v>
      </c>
      <c r="L4012">
        <f t="shared" si="71"/>
        <v>33</v>
      </c>
    </row>
    <row r="4013" spans="1:12">
      <c r="A4013">
        <v>2787</v>
      </c>
      <c r="B4013" t="s">
        <v>408</v>
      </c>
      <c r="C4013">
        <v>1</v>
      </c>
      <c r="D4013">
        <v>12</v>
      </c>
      <c r="E4013">
        <v>9</v>
      </c>
      <c r="F4013">
        <v>0</v>
      </c>
      <c r="G4013">
        <v>0</v>
      </c>
      <c r="H4013">
        <v>571</v>
      </c>
      <c r="I4013">
        <v>6</v>
      </c>
      <c r="J4013" t="s">
        <v>784</v>
      </c>
      <c r="L4013">
        <f t="shared" si="71"/>
        <v>51</v>
      </c>
    </row>
    <row r="4014" spans="1:12">
      <c r="A4014">
        <v>463</v>
      </c>
      <c r="B4014" t="s">
        <v>408</v>
      </c>
      <c r="C4014">
        <v>1</v>
      </c>
      <c r="D4014">
        <v>3</v>
      </c>
      <c r="E4014">
        <v>1</v>
      </c>
      <c r="F4014">
        <v>0</v>
      </c>
      <c r="G4014">
        <v>0</v>
      </c>
      <c r="H4014">
        <v>446</v>
      </c>
      <c r="I4014">
        <v>2</v>
      </c>
      <c r="J4014" t="s">
        <v>470</v>
      </c>
      <c r="L4014">
        <f t="shared" si="71"/>
        <v>22</v>
      </c>
    </row>
    <row r="4015" spans="1:12">
      <c r="A4015">
        <v>1198</v>
      </c>
      <c r="B4015" t="s">
        <v>408</v>
      </c>
      <c r="C4015">
        <v>1</v>
      </c>
      <c r="D4015">
        <v>2</v>
      </c>
      <c r="E4015">
        <v>1</v>
      </c>
      <c r="F4015">
        <v>0</v>
      </c>
      <c r="G4015">
        <v>0</v>
      </c>
      <c r="H4015">
        <v>319</v>
      </c>
      <c r="I4015">
        <v>1</v>
      </c>
      <c r="J4015" t="s">
        <v>469</v>
      </c>
      <c r="L4015" t="e">
        <f t="shared" si="71"/>
        <v>#N/A</v>
      </c>
    </row>
    <row r="4016" spans="1:12">
      <c r="A4016">
        <v>2217</v>
      </c>
      <c r="B4016" t="s">
        <v>391</v>
      </c>
      <c r="C4016">
        <v>1</v>
      </c>
      <c r="D4016">
        <v>24</v>
      </c>
      <c r="E4016">
        <v>1</v>
      </c>
      <c r="F4016">
        <v>0</v>
      </c>
      <c r="G4016">
        <v>0</v>
      </c>
      <c r="H4016">
        <v>507</v>
      </c>
      <c r="I4016">
        <v>2</v>
      </c>
      <c r="J4016" t="s">
        <v>282</v>
      </c>
      <c r="L4016">
        <f t="shared" si="71"/>
        <v>37</v>
      </c>
    </row>
    <row r="4017" spans="1:12">
      <c r="A4017">
        <v>2266</v>
      </c>
      <c r="B4017" t="s">
        <v>408</v>
      </c>
      <c r="C4017">
        <v>1</v>
      </c>
      <c r="D4017">
        <v>12</v>
      </c>
      <c r="E4017">
        <v>6</v>
      </c>
      <c r="F4017">
        <v>0</v>
      </c>
      <c r="G4017">
        <v>0</v>
      </c>
      <c r="H4017">
        <v>524</v>
      </c>
      <c r="I4017">
        <v>5</v>
      </c>
      <c r="J4017" t="s">
        <v>666</v>
      </c>
      <c r="L4017">
        <f t="shared" si="71"/>
        <v>41</v>
      </c>
    </row>
    <row r="4018" spans="1:12">
      <c r="A4018">
        <v>2930</v>
      </c>
      <c r="B4018" t="s">
        <v>408</v>
      </c>
      <c r="C4018">
        <v>1</v>
      </c>
      <c r="D4018">
        <v>8</v>
      </c>
      <c r="E4018">
        <v>12</v>
      </c>
      <c r="F4018">
        <v>0</v>
      </c>
      <c r="G4018">
        <v>0</v>
      </c>
      <c r="H4018">
        <v>546</v>
      </c>
      <c r="I4018">
        <v>4</v>
      </c>
      <c r="J4018" t="s">
        <v>654</v>
      </c>
      <c r="L4018" t="e">
        <f t="shared" si="71"/>
        <v>#N/A</v>
      </c>
    </row>
    <row r="4019" spans="1:12">
      <c r="A4019">
        <v>3428</v>
      </c>
      <c r="B4019" t="s">
        <v>408</v>
      </c>
      <c r="C4019">
        <v>2</v>
      </c>
      <c r="D4019">
        <v>29</v>
      </c>
      <c r="E4019">
        <v>4</v>
      </c>
      <c r="F4019">
        <v>0</v>
      </c>
      <c r="G4019">
        <v>0</v>
      </c>
      <c r="H4019">
        <v>535</v>
      </c>
      <c r="I4019">
        <v>1</v>
      </c>
      <c r="J4019" t="s">
        <v>514</v>
      </c>
      <c r="L4019">
        <f t="shared" si="71"/>
        <v>45</v>
      </c>
    </row>
    <row r="4020" spans="1:12">
      <c r="A4020">
        <v>772</v>
      </c>
      <c r="B4020" t="s">
        <v>408</v>
      </c>
      <c r="C4020">
        <v>1</v>
      </c>
      <c r="D4020">
        <v>33</v>
      </c>
      <c r="E4020">
        <v>1</v>
      </c>
      <c r="F4020">
        <v>0</v>
      </c>
      <c r="G4020">
        <v>0</v>
      </c>
      <c r="H4020">
        <v>418</v>
      </c>
      <c r="I4020">
        <v>1</v>
      </c>
      <c r="J4020" t="s">
        <v>659</v>
      </c>
      <c r="L4020" t="e">
        <f t="shared" si="71"/>
        <v>#N/A</v>
      </c>
    </row>
    <row r="4021" spans="1:12">
      <c r="A4021">
        <v>723</v>
      </c>
      <c r="B4021" t="s">
        <v>408</v>
      </c>
      <c r="C4021">
        <v>1</v>
      </c>
      <c r="D4021">
        <v>23</v>
      </c>
      <c r="E4021">
        <v>1</v>
      </c>
      <c r="F4021">
        <v>0</v>
      </c>
      <c r="G4021">
        <v>0</v>
      </c>
      <c r="H4021">
        <v>442</v>
      </c>
      <c r="I4021">
        <v>1</v>
      </c>
      <c r="J4021" t="s">
        <v>579</v>
      </c>
      <c r="L4021">
        <f t="shared" si="71"/>
        <v>21</v>
      </c>
    </row>
    <row r="4022" spans="1:12">
      <c r="A4022">
        <v>225</v>
      </c>
      <c r="B4022" t="s">
        <v>408</v>
      </c>
      <c r="C4022">
        <v>1</v>
      </c>
      <c r="D4022">
        <v>14</v>
      </c>
      <c r="E4022">
        <v>1</v>
      </c>
      <c r="F4022">
        <v>0</v>
      </c>
      <c r="G4022">
        <v>0</v>
      </c>
      <c r="H4022">
        <v>439</v>
      </c>
      <c r="I4022">
        <v>1</v>
      </c>
      <c r="J4022" t="s">
        <v>852</v>
      </c>
      <c r="L4022" t="e">
        <f t="shared" si="71"/>
        <v>#N/A</v>
      </c>
    </row>
    <row r="4023" spans="1:12">
      <c r="A4023">
        <v>59</v>
      </c>
      <c r="B4023" t="s">
        <v>390</v>
      </c>
      <c r="C4023">
        <v>1</v>
      </c>
      <c r="D4023">
        <v>30</v>
      </c>
      <c r="E4023">
        <v>1</v>
      </c>
      <c r="F4023">
        <v>0</v>
      </c>
      <c r="G4023">
        <v>0</v>
      </c>
      <c r="H4023">
        <v>440</v>
      </c>
      <c r="I4023">
        <v>1</v>
      </c>
      <c r="J4023" t="s">
        <v>812</v>
      </c>
      <c r="L4023">
        <f t="shared" si="71"/>
        <v>22</v>
      </c>
    </row>
    <row r="4024" spans="1:12">
      <c r="A4024">
        <v>1055</v>
      </c>
      <c r="B4024" t="s">
        <v>408</v>
      </c>
      <c r="C4024">
        <v>2</v>
      </c>
      <c r="D4024">
        <v>62</v>
      </c>
      <c r="E4024">
        <v>2</v>
      </c>
      <c r="F4024">
        <v>0</v>
      </c>
      <c r="G4024">
        <v>0</v>
      </c>
      <c r="H4024">
        <v>420</v>
      </c>
      <c r="I4024">
        <v>1</v>
      </c>
      <c r="J4024" t="s">
        <v>435</v>
      </c>
      <c r="L4024">
        <f t="shared" si="71"/>
        <v>21</v>
      </c>
    </row>
    <row r="4025" spans="1:12">
      <c r="A4025">
        <v>6059</v>
      </c>
      <c r="B4025" t="s">
        <v>408</v>
      </c>
      <c r="C4025">
        <v>2</v>
      </c>
      <c r="D4025">
        <v>13</v>
      </c>
      <c r="E4025">
        <v>2</v>
      </c>
      <c r="F4025">
        <v>0</v>
      </c>
      <c r="G4025">
        <v>0</v>
      </c>
      <c r="H4025">
        <v>231</v>
      </c>
      <c r="I4025">
        <v>2</v>
      </c>
      <c r="J4025" t="s">
        <v>686</v>
      </c>
      <c r="L4025" t="e">
        <f t="shared" si="71"/>
        <v>#N/A</v>
      </c>
    </row>
    <row r="4026" spans="1:12">
      <c r="A4026">
        <v>274</v>
      </c>
      <c r="B4026" t="s">
        <v>408</v>
      </c>
      <c r="C4026">
        <v>1</v>
      </c>
      <c r="D4026">
        <v>8</v>
      </c>
      <c r="E4026">
        <v>7</v>
      </c>
      <c r="F4026">
        <v>0</v>
      </c>
      <c r="G4026">
        <v>0</v>
      </c>
      <c r="H4026">
        <v>470</v>
      </c>
      <c r="I4026">
        <v>4</v>
      </c>
      <c r="J4026" t="s">
        <v>898</v>
      </c>
      <c r="L4026" t="e">
        <f t="shared" si="71"/>
        <v>#N/A</v>
      </c>
    </row>
    <row r="4027" spans="1:12">
      <c r="A4027">
        <v>1719</v>
      </c>
      <c r="B4027" t="s">
        <v>408</v>
      </c>
      <c r="C4027">
        <v>1</v>
      </c>
      <c r="D4027">
        <v>16</v>
      </c>
      <c r="E4027">
        <v>1</v>
      </c>
      <c r="F4027">
        <v>0</v>
      </c>
      <c r="G4027">
        <v>0</v>
      </c>
      <c r="H4027">
        <v>390</v>
      </c>
      <c r="I4027">
        <v>2</v>
      </c>
      <c r="J4027" t="s">
        <v>858</v>
      </c>
      <c r="L4027" t="e">
        <f t="shared" si="71"/>
        <v>#N/A</v>
      </c>
    </row>
    <row r="4028" spans="1:12">
      <c r="A4028">
        <v>1768</v>
      </c>
      <c r="B4028" t="s">
        <v>408</v>
      </c>
      <c r="C4028">
        <v>1</v>
      </c>
      <c r="D4028">
        <v>1</v>
      </c>
      <c r="E4028">
        <v>2</v>
      </c>
      <c r="F4028">
        <v>0</v>
      </c>
      <c r="G4028">
        <v>0</v>
      </c>
      <c r="H4028">
        <v>419</v>
      </c>
      <c r="I4028">
        <v>2</v>
      </c>
      <c r="J4028" t="s">
        <v>953</v>
      </c>
      <c r="L4028" t="e">
        <f t="shared" si="71"/>
        <v>#N/A</v>
      </c>
    </row>
    <row r="4029" spans="1:12">
      <c r="A4029">
        <v>1104</v>
      </c>
      <c r="B4029" t="s">
        <v>390</v>
      </c>
      <c r="C4029">
        <v>1</v>
      </c>
      <c r="D4029">
        <v>38</v>
      </c>
      <c r="E4029">
        <v>2</v>
      </c>
      <c r="F4029">
        <v>1</v>
      </c>
      <c r="G4029">
        <v>0</v>
      </c>
      <c r="H4029">
        <v>318</v>
      </c>
      <c r="I4029" t="s">
        <v>408</v>
      </c>
      <c r="J4029" t="s">
        <v>856</v>
      </c>
      <c r="L4029" t="e">
        <f t="shared" si="71"/>
        <v>#N/A</v>
      </c>
    </row>
    <row r="4030" spans="1:12">
      <c r="A4030">
        <v>1221</v>
      </c>
      <c r="B4030" t="s">
        <v>390</v>
      </c>
      <c r="C4030">
        <v>1</v>
      </c>
      <c r="D4030">
        <v>21</v>
      </c>
      <c r="E4030">
        <v>1</v>
      </c>
      <c r="F4030">
        <v>0</v>
      </c>
      <c r="G4030">
        <v>0</v>
      </c>
      <c r="H4030">
        <v>313</v>
      </c>
      <c r="I4030">
        <v>2</v>
      </c>
      <c r="J4030" t="s">
        <v>407</v>
      </c>
      <c r="L4030">
        <f t="shared" si="71"/>
        <v>33</v>
      </c>
    </row>
    <row r="4031" spans="1:12">
      <c r="A4031">
        <v>2764</v>
      </c>
      <c r="B4031" t="s">
        <v>408</v>
      </c>
      <c r="C4031">
        <v>1</v>
      </c>
      <c r="D4031">
        <v>21</v>
      </c>
      <c r="E4031">
        <v>1</v>
      </c>
      <c r="F4031">
        <v>0</v>
      </c>
      <c r="G4031">
        <v>0</v>
      </c>
      <c r="H4031">
        <v>326</v>
      </c>
      <c r="I4031">
        <v>2</v>
      </c>
      <c r="J4031" t="s">
        <v>415</v>
      </c>
      <c r="L4031" t="e">
        <f t="shared" si="71"/>
        <v>#N/A</v>
      </c>
    </row>
    <row r="4032" spans="1:12">
      <c r="A4032">
        <v>3262</v>
      </c>
      <c r="B4032" t="s">
        <v>408</v>
      </c>
      <c r="C4032">
        <v>1</v>
      </c>
      <c r="D4032">
        <v>6</v>
      </c>
      <c r="E4032">
        <v>16</v>
      </c>
      <c r="F4032">
        <v>0</v>
      </c>
      <c r="G4032">
        <v>0</v>
      </c>
      <c r="H4032">
        <v>367</v>
      </c>
      <c r="I4032">
        <v>4</v>
      </c>
      <c r="J4032" t="s">
        <v>531</v>
      </c>
      <c r="L4032" t="e">
        <f t="shared" si="71"/>
        <v>#N/A</v>
      </c>
    </row>
    <row r="4033" spans="1:12">
      <c r="A4033">
        <v>4424</v>
      </c>
      <c r="B4033" t="s">
        <v>408</v>
      </c>
      <c r="C4033">
        <v>2</v>
      </c>
      <c r="D4033">
        <v>9</v>
      </c>
      <c r="E4033">
        <v>2</v>
      </c>
      <c r="F4033">
        <v>0</v>
      </c>
      <c r="G4033">
        <v>0</v>
      </c>
      <c r="H4033">
        <v>154</v>
      </c>
      <c r="I4033">
        <v>1</v>
      </c>
      <c r="J4033" t="s">
        <v>829</v>
      </c>
      <c r="L4033" t="e">
        <f t="shared" si="71"/>
        <v>#N/A</v>
      </c>
    </row>
    <row r="4034" spans="1:12">
      <c r="A4034">
        <v>6225</v>
      </c>
      <c r="B4034" t="s">
        <v>408</v>
      </c>
      <c r="C4034">
        <v>1</v>
      </c>
      <c r="D4034">
        <v>2</v>
      </c>
      <c r="E4034">
        <v>12</v>
      </c>
      <c r="F4034">
        <v>0</v>
      </c>
      <c r="G4034">
        <v>0</v>
      </c>
      <c r="H4034">
        <v>566</v>
      </c>
      <c r="I4034">
        <v>3</v>
      </c>
      <c r="J4034" t="s">
        <v>854</v>
      </c>
      <c r="L4034" t="e">
        <f t="shared" si="71"/>
        <v>#N/A</v>
      </c>
    </row>
    <row r="4035" spans="1:12">
      <c r="A4035">
        <v>108</v>
      </c>
      <c r="B4035" t="s">
        <v>408</v>
      </c>
      <c r="C4035">
        <v>4</v>
      </c>
      <c r="D4035">
        <v>13</v>
      </c>
      <c r="E4035">
        <v>4</v>
      </c>
      <c r="F4035">
        <v>0</v>
      </c>
      <c r="G4035">
        <v>0</v>
      </c>
      <c r="H4035">
        <v>443</v>
      </c>
      <c r="I4035">
        <v>2</v>
      </c>
      <c r="J4035" t="s">
        <v>831</v>
      </c>
      <c r="L4035" t="e">
        <f t="shared" si="71"/>
        <v>#N/A</v>
      </c>
    </row>
    <row r="4036" spans="1:12">
      <c r="A4036">
        <v>606</v>
      </c>
      <c r="B4036" t="s">
        <v>408</v>
      </c>
      <c r="C4036">
        <v>2</v>
      </c>
      <c r="D4036">
        <v>38</v>
      </c>
      <c r="E4036">
        <v>30</v>
      </c>
      <c r="F4036">
        <v>0</v>
      </c>
      <c r="G4036">
        <v>0</v>
      </c>
      <c r="H4036">
        <v>533</v>
      </c>
      <c r="I4036">
        <v>6</v>
      </c>
      <c r="J4036" t="s">
        <v>637</v>
      </c>
      <c r="L4036">
        <f t="shared" ref="L4036:L4099" si="72">VLOOKUP($J4036,$AA$3:$AB$127,2,FALSE)</f>
        <v>35</v>
      </c>
    </row>
    <row r="4037" spans="1:12">
      <c r="A4037">
        <v>1270</v>
      </c>
      <c r="B4037" t="s">
        <v>408</v>
      </c>
      <c r="C4037">
        <v>2</v>
      </c>
      <c r="D4037">
        <v>1</v>
      </c>
      <c r="E4037">
        <v>9</v>
      </c>
      <c r="F4037">
        <v>3</v>
      </c>
      <c r="G4037">
        <v>0</v>
      </c>
      <c r="H4037">
        <v>513</v>
      </c>
      <c r="I4037">
        <v>3</v>
      </c>
      <c r="J4037" t="s">
        <v>640</v>
      </c>
      <c r="L4037">
        <f t="shared" si="72"/>
        <v>35</v>
      </c>
    </row>
    <row r="4038" spans="1:12">
      <c r="A4038">
        <v>3760</v>
      </c>
      <c r="B4038" t="s">
        <v>408</v>
      </c>
      <c r="C4038">
        <v>1</v>
      </c>
      <c r="D4038">
        <v>2</v>
      </c>
      <c r="E4038">
        <v>0</v>
      </c>
      <c r="F4038">
        <v>1</v>
      </c>
      <c r="G4038">
        <v>0</v>
      </c>
      <c r="H4038">
        <v>206</v>
      </c>
      <c r="I4038">
        <v>2</v>
      </c>
      <c r="J4038" t="s">
        <v>490</v>
      </c>
      <c r="L4038" t="e">
        <f t="shared" si="72"/>
        <v>#N/A</v>
      </c>
    </row>
    <row r="4039" spans="1:12">
      <c r="A4039">
        <v>3903</v>
      </c>
      <c r="B4039" t="s">
        <v>408</v>
      </c>
      <c r="C4039">
        <v>1</v>
      </c>
      <c r="D4039">
        <v>4</v>
      </c>
      <c r="E4039">
        <v>1</v>
      </c>
      <c r="F4039">
        <v>0</v>
      </c>
      <c r="G4039">
        <v>0</v>
      </c>
      <c r="H4039">
        <v>101</v>
      </c>
      <c r="I4039">
        <v>1</v>
      </c>
      <c r="J4039" t="s">
        <v>911</v>
      </c>
      <c r="L4039" t="e">
        <f t="shared" si="72"/>
        <v>#N/A</v>
      </c>
    </row>
    <row r="4040" spans="1:12">
      <c r="A4040">
        <v>2907</v>
      </c>
      <c r="B4040" t="s">
        <v>408</v>
      </c>
      <c r="C4040">
        <v>1</v>
      </c>
      <c r="D4040">
        <v>22</v>
      </c>
      <c r="E4040">
        <v>7</v>
      </c>
      <c r="F4040">
        <v>0</v>
      </c>
      <c r="G4040">
        <v>0</v>
      </c>
      <c r="H4040">
        <v>387</v>
      </c>
      <c r="I4040">
        <v>4</v>
      </c>
      <c r="J4040" t="s">
        <v>409</v>
      </c>
      <c r="L4040">
        <f t="shared" si="72"/>
        <v>43</v>
      </c>
    </row>
    <row r="4041" spans="1:12">
      <c r="A4041">
        <v>3497</v>
      </c>
      <c r="B4041" t="s">
        <v>408</v>
      </c>
      <c r="C4041">
        <v>1</v>
      </c>
      <c r="D4041">
        <v>1</v>
      </c>
      <c r="E4041">
        <v>12</v>
      </c>
      <c r="F4041">
        <v>0</v>
      </c>
      <c r="G4041">
        <v>0</v>
      </c>
      <c r="H4041">
        <v>572</v>
      </c>
      <c r="I4041">
        <v>5</v>
      </c>
      <c r="J4041" t="s">
        <v>1016</v>
      </c>
      <c r="L4041" t="e">
        <f t="shared" si="72"/>
        <v>#N/A</v>
      </c>
    </row>
    <row r="4042" spans="1:12">
      <c r="A4042">
        <v>1247</v>
      </c>
      <c r="B4042" t="s">
        <v>408</v>
      </c>
      <c r="C4042">
        <v>1</v>
      </c>
      <c r="D4042">
        <v>9</v>
      </c>
      <c r="E4042">
        <v>8</v>
      </c>
      <c r="F4042">
        <v>0</v>
      </c>
      <c r="G4042">
        <v>0</v>
      </c>
      <c r="H4042">
        <v>529</v>
      </c>
      <c r="I4042">
        <v>7</v>
      </c>
      <c r="J4042" t="s">
        <v>519</v>
      </c>
      <c r="L4042" t="e">
        <f t="shared" si="72"/>
        <v>#N/A</v>
      </c>
    </row>
    <row r="4043" spans="1:12">
      <c r="A4043">
        <v>2074</v>
      </c>
      <c r="B4043" t="s">
        <v>408</v>
      </c>
      <c r="C4043">
        <v>4</v>
      </c>
      <c r="D4043">
        <v>92</v>
      </c>
      <c r="E4043">
        <v>18</v>
      </c>
      <c r="F4043">
        <v>15</v>
      </c>
      <c r="G4043">
        <v>0</v>
      </c>
      <c r="H4043">
        <v>523</v>
      </c>
      <c r="I4043">
        <v>4</v>
      </c>
      <c r="J4043" t="s">
        <v>428</v>
      </c>
      <c r="L4043">
        <f t="shared" si="72"/>
        <v>33</v>
      </c>
    </row>
    <row r="4044" spans="1:12">
      <c r="A4044">
        <v>3832</v>
      </c>
      <c r="B4044" t="s">
        <v>408</v>
      </c>
      <c r="C4044">
        <v>1</v>
      </c>
      <c r="D4044">
        <v>19</v>
      </c>
      <c r="E4044">
        <v>1</v>
      </c>
      <c r="F4044">
        <v>0</v>
      </c>
      <c r="G4044">
        <v>0</v>
      </c>
      <c r="H4044">
        <v>104</v>
      </c>
      <c r="I4044">
        <v>1</v>
      </c>
      <c r="J4044" t="s">
        <v>1029</v>
      </c>
      <c r="L4044" t="e">
        <f t="shared" si="72"/>
        <v>#N/A</v>
      </c>
    </row>
    <row r="4045" spans="1:12">
      <c r="A4045">
        <v>2501</v>
      </c>
      <c r="B4045" t="s">
        <v>390</v>
      </c>
      <c r="C4045">
        <v>1</v>
      </c>
      <c r="D4045">
        <v>7</v>
      </c>
      <c r="E4045">
        <v>1</v>
      </c>
      <c r="F4045">
        <v>0</v>
      </c>
      <c r="G4045">
        <v>0</v>
      </c>
      <c r="H4045">
        <v>349</v>
      </c>
      <c r="I4045">
        <v>1</v>
      </c>
      <c r="J4045" t="s">
        <v>1008</v>
      </c>
      <c r="L4045" t="e">
        <f t="shared" si="72"/>
        <v>#N/A</v>
      </c>
    </row>
    <row r="4046" spans="1:12">
      <c r="A4046">
        <v>5824</v>
      </c>
      <c r="B4046" t="s">
        <v>412</v>
      </c>
      <c r="C4046">
        <v>1</v>
      </c>
      <c r="D4046">
        <v>19</v>
      </c>
      <c r="E4046">
        <v>1</v>
      </c>
      <c r="F4046">
        <v>0</v>
      </c>
      <c r="G4046">
        <v>0</v>
      </c>
      <c r="H4046">
        <v>119</v>
      </c>
      <c r="I4046">
        <v>2</v>
      </c>
      <c r="J4046" t="s">
        <v>900</v>
      </c>
      <c r="L4046" t="e">
        <f t="shared" si="72"/>
        <v>#N/A</v>
      </c>
    </row>
    <row r="4047" spans="1:12">
      <c r="A4047">
        <v>4161</v>
      </c>
      <c r="B4047" t="s">
        <v>408</v>
      </c>
      <c r="C4047">
        <v>1</v>
      </c>
      <c r="D4047">
        <v>36</v>
      </c>
      <c r="E4047">
        <v>1</v>
      </c>
      <c r="F4047">
        <v>0</v>
      </c>
      <c r="G4047">
        <v>0</v>
      </c>
      <c r="H4047">
        <v>118</v>
      </c>
      <c r="I4047">
        <v>1</v>
      </c>
      <c r="J4047" t="s">
        <v>612</v>
      </c>
      <c r="L4047">
        <f t="shared" si="72"/>
        <v>11</v>
      </c>
    </row>
    <row r="4048" spans="1:12">
      <c r="A4048">
        <v>251</v>
      </c>
      <c r="B4048" t="s">
        <v>408</v>
      </c>
      <c r="C4048">
        <v>2</v>
      </c>
      <c r="D4048">
        <v>10</v>
      </c>
      <c r="E4048">
        <v>2</v>
      </c>
      <c r="F4048">
        <v>0</v>
      </c>
      <c r="G4048">
        <v>0</v>
      </c>
      <c r="H4048">
        <v>448</v>
      </c>
      <c r="I4048">
        <v>1</v>
      </c>
      <c r="J4048" t="s">
        <v>879</v>
      </c>
      <c r="L4048" t="e">
        <f t="shared" si="72"/>
        <v>#N/A</v>
      </c>
    </row>
    <row r="4049" spans="1:12">
      <c r="A4049">
        <v>6414</v>
      </c>
      <c r="B4049" t="s">
        <v>412</v>
      </c>
      <c r="C4049">
        <v>1</v>
      </c>
      <c r="D4049">
        <v>47</v>
      </c>
      <c r="E4049">
        <v>1</v>
      </c>
      <c r="F4049">
        <v>0</v>
      </c>
      <c r="G4049">
        <v>0</v>
      </c>
      <c r="H4049">
        <v>442</v>
      </c>
      <c r="I4049">
        <v>1</v>
      </c>
      <c r="J4049" t="s">
        <v>579</v>
      </c>
      <c r="L4049">
        <f t="shared" si="72"/>
        <v>21</v>
      </c>
    </row>
    <row r="4050" spans="1:12">
      <c r="A4050">
        <v>4493</v>
      </c>
      <c r="B4050" t="s">
        <v>408</v>
      </c>
      <c r="C4050">
        <v>2</v>
      </c>
      <c r="D4050">
        <v>18</v>
      </c>
      <c r="E4050">
        <v>2</v>
      </c>
      <c r="F4050">
        <v>0</v>
      </c>
      <c r="G4050">
        <v>0</v>
      </c>
      <c r="H4050">
        <v>127</v>
      </c>
      <c r="I4050">
        <v>2</v>
      </c>
      <c r="J4050" t="s">
        <v>752</v>
      </c>
      <c r="L4050">
        <f t="shared" si="72"/>
        <v>11</v>
      </c>
    </row>
    <row r="4051" spans="1:12">
      <c r="A4051">
        <v>2738</v>
      </c>
      <c r="B4051" t="s">
        <v>408</v>
      </c>
      <c r="C4051">
        <v>2</v>
      </c>
      <c r="D4051">
        <v>7</v>
      </c>
      <c r="E4051">
        <v>2</v>
      </c>
      <c r="F4051">
        <v>0</v>
      </c>
      <c r="G4051">
        <v>0</v>
      </c>
      <c r="H4051">
        <v>462</v>
      </c>
      <c r="I4051">
        <v>2</v>
      </c>
      <c r="J4051" t="s">
        <v>676</v>
      </c>
      <c r="L4051">
        <f t="shared" si="72"/>
        <v>53</v>
      </c>
    </row>
    <row r="4052" spans="1:12">
      <c r="A4052">
        <v>3168</v>
      </c>
      <c r="B4052" t="s">
        <v>408</v>
      </c>
      <c r="C4052">
        <v>2</v>
      </c>
      <c r="D4052">
        <v>10</v>
      </c>
      <c r="E4052">
        <v>2</v>
      </c>
      <c r="F4052">
        <v>0</v>
      </c>
      <c r="G4052">
        <v>0</v>
      </c>
      <c r="H4052">
        <v>650</v>
      </c>
      <c r="I4052">
        <v>2</v>
      </c>
      <c r="J4052" t="s">
        <v>954</v>
      </c>
      <c r="L4052" t="e">
        <f t="shared" si="72"/>
        <v>#N/A</v>
      </c>
    </row>
    <row r="4053" spans="1:12">
      <c r="A4053">
        <v>3070</v>
      </c>
      <c r="B4053" t="s">
        <v>408</v>
      </c>
      <c r="C4053">
        <v>1</v>
      </c>
      <c r="D4053">
        <v>1</v>
      </c>
      <c r="E4053">
        <v>7</v>
      </c>
      <c r="F4053">
        <v>0</v>
      </c>
      <c r="G4053">
        <v>0</v>
      </c>
      <c r="H4053">
        <v>264</v>
      </c>
      <c r="I4053">
        <v>6</v>
      </c>
      <c r="J4053" t="s">
        <v>1010</v>
      </c>
      <c r="L4053" t="e">
        <f t="shared" si="72"/>
        <v>#N/A</v>
      </c>
    </row>
    <row r="4054" spans="1:12">
      <c r="A4054">
        <v>4828</v>
      </c>
      <c r="B4054" t="s">
        <v>408</v>
      </c>
      <c r="C4054">
        <v>2</v>
      </c>
      <c r="D4054">
        <v>9</v>
      </c>
      <c r="E4054">
        <v>2</v>
      </c>
      <c r="F4054">
        <v>0</v>
      </c>
      <c r="G4054">
        <v>0</v>
      </c>
      <c r="H4054">
        <v>415</v>
      </c>
      <c r="I4054">
        <v>2</v>
      </c>
      <c r="J4054" t="s">
        <v>819</v>
      </c>
      <c r="L4054" t="e">
        <f t="shared" si="72"/>
        <v>#N/A</v>
      </c>
    </row>
    <row r="4055" spans="1:12">
      <c r="A4055">
        <v>915</v>
      </c>
      <c r="B4055" t="s">
        <v>408</v>
      </c>
      <c r="C4055">
        <v>1</v>
      </c>
      <c r="D4055">
        <v>87</v>
      </c>
      <c r="E4055">
        <v>1</v>
      </c>
      <c r="F4055">
        <v>0</v>
      </c>
      <c r="G4055">
        <v>0</v>
      </c>
      <c r="H4055">
        <v>420</v>
      </c>
      <c r="I4055">
        <v>1</v>
      </c>
      <c r="J4055" t="s">
        <v>435</v>
      </c>
      <c r="L4055">
        <f t="shared" si="72"/>
        <v>21</v>
      </c>
    </row>
    <row r="4056" spans="1:12">
      <c r="A4056">
        <v>1911</v>
      </c>
      <c r="B4056" t="s">
        <v>408</v>
      </c>
      <c r="C4056">
        <v>1</v>
      </c>
      <c r="D4056">
        <v>61</v>
      </c>
      <c r="E4056">
        <v>1</v>
      </c>
      <c r="F4056">
        <v>0</v>
      </c>
      <c r="G4056">
        <v>0</v>
      </c>
      <c r="H4056">
        <v>340</v>
      </c>
      <c r="I4056">
        <v>2</v>
      </c>
      <c r="J4056" t="s">
        <v>451</v>
      </c>
      <c r="L4056">
        <f t="shared" si="72"/>
        <v>31</v>
      </c>
    </row>
    <row r="4057" spans="1:12">
      <c r="A4057">
        <v>82</v>
      </c>
      <c r="B4057" t="s">
        <v>408</v>
      </c>
      <c r="C4057">
        <v>1</v>
      </c>
      <c r="D4057">
        <v>39</v>
      </c>
      <c r="E4057">
        <v>1</v>
      </c>
      <c r="F4057">
        <v>0</v>
      </c>
      <c r="G4057">
        <v>0</v>
      </c>
      <c r="H4057">
        <v>429</v>
      </c>
      <c r="I4057">
        <v>1</v>
      </c>
      <c r="J4057" t="s">
        <v>739</v>
      </c>
      <c r="L4057" t="e">
        <f t="shared" si="72"/>
        <v>#N/A</v>
      </c>
    </row>
    <row r="4058" spans="1:12">
      <c r="A4058">
        <v>414</v>
      </c>
      <c r="B4058" t="s">
        <v>408</v>
      </c>
      <c r="C4058">
        <v>1</v>
      </c>
      <c r="D4058">
        <v>4</v>
      </c>
      <c r="E4058">
        <v>1</v>
      </c>
      <c r="F4058">
        <v>4</v>
      </c>
      <c r="G4058">
        <v>0</v>
      </c>
      <c r="H4058">
        <v>523</v>
      </c>
      <c r="I4058">
        <v>1</v>
      </c>
      <c r="J4058" t="s">
        <v>428</v>
      </c>
      <c r="L4058">
        <f t="shared" si="72"/>
        <v>33</v>
      </c>
    </row>
    <row r="4059" spans="1:12">
      <c r="A4059">
        <v>5492</v>
      </c>
      <c r="B4059" t="s">
        <v>408</v>
      </c>
      <c r="C4059">
        <v>2</v>
      </c>
      <c r="D4059">
        <v>69</v>
      </c>
      <c r="E4059">
        <v>2</v>
      </c>
      <c r="F4059">
        <v>0</v>
      </c>
      <c r="G4059">
        <v>0</v>
      </c>
      <c r="H4059">
        <v>852</v>
      </c>
      <c r="I4059">
        <v>2</v>
      </c>
      <c r="J4059" t="s">
        <v>726</v>
      </c>
      <c r="L4059">
        <f t="shared" si="72"/>
        <v>56</v>
      </c>
    </row>
    <row r="4060" spans="1:12">
      <c r="A4060">
        <v>3571</v>
      </c>
      <c r="B4060" t="s">
        <v>408</v>
      </c>
      <c r="C4060">
        <v>2</v>
      </c>
      <c r="D4060">
        <v>19</v>
      </c>
      <c r="E4060">
        <v>2</v>
      </c>
      <c r="F4060">
        <v>0</v>
      </c>
      <c r="G4060">
        <v>0</v>
      </c>
      <c r="H4060">
        <v>138</v>
      </c>
      <c r="I4060">
        <v>2</v>
      </c>
      <c r="J4060" t="s">
        <v>917</v>
      </c>
      <c r="L4060">
        <f t="shared" si="72"/>
        <v>54</v>
      </c>
    </row>
    <row r="4061" spans="1:12">
      <c r="A4061">
        <v>6153</v>
      </c>
      <c r="B4061" t="s">
        <v>408</v>
      </c>
      <c r="C4061">
        <v>2</v>
      </c>
      <c r="D4061">
        <v>5</v>
      </c>
      <c r="E4061">
        <v>2</v>
      </c>
      <c r="F4061">
        <v>0</v>
      </c>
      <c r="G4061">
        <v>0</v>
      </c>
      <c r="H4061">
        <v>245</v>
      </c>
      <c r="I4061">
        <v>2</v>
      </c>
      <c r="J4061" t="s">
        <v>1003</v>
      </c>
      <c r="L4061" t="e">
        <f t="shared" si="72"/>
        <v>#N/A</v>
      </c>
    </row>
    <row r="4062" spans="1:12">
      <c r="A4062">
        <v>1078</v>
      </c>
      <c r="B4062" t="s">
        <v>408</v>
      </c>
      <c r="C4062">
        <v>1</v>
      </c>
      <c r="D4062">
        <v>7</v>
      </c>
      <c r="E4062">
        <v>4</v>
      </c>
      <c r="F4062">
        <v>0</v>
      </c>
      <c r="G4062">
        <v>0</v>
      </c>
      <c r="H4062">
        <v>333</v>
      </c>
      <c r="I4062">
        <v>2</v>
      </c>
      <c r="J4062" t="s">
        <v>681</v>
      </c>
      <c r="L4062">
        <f t="shared" si="72"/>
        <v>31</v>
      </c>
    </row>
    <row r="4063" spans="1:12">
      <c r="A4063">
        <v>1433</v>
      </c>
      <c r="B4063" t="s">
        <v>408</v>
      </c>
      <c r="C4063">
        <v>1</v>
      </c>
      <c r="D4063">
        <v>11</v>
      </c>
      <c r="E4063">
        <v>4</v>
      </c>
      <c r="F4063">
        <v>0</v>
      </c>
      <c r="G4063">
        <v>0</v>
      </c>
      <c r="H4063">
        <v>508</v>
      </c>
      <c r="I4063">
        <v>2</v>
      </c>
      <c r="J4063" t="s">
        <v>673</v>
      </c>
      <c r="L4063" t="e">
        <f t="shared" si="72"/>
        <v>#N/A</v>
      </c>
    </row>
    <row r="4064" spans="1:12">
      <c r="A4064">
        <v>2097</v>
      </c>
      <c r="B4064" t="s">
        <v>408</v>
      </c>
      <c r="C4064">
        <v>1</v>
      </c>
      <c r="D4064">
        <v>11</v>
      </c>
      <c r="E4064">
        <v>7</v>
      </c>
      <c r="F4064">
        <v>0</v>
      </c>
      <c r="G4064">
        <v>0</v>
      </c>
      <c r="H4064">
        <v>510</v>
      </c>
      <c r="I4064">
        <v>4</v>
      </c>
      <c r="J4064" t="s">
        <v>828</v>
      </c>
      <c r="L4064" t="e">
        <f t="shared" si="72"/>
        <v>#N/A</v>
      </c>
    </row>
    <row r="4065" spans="1:12">
      <c r="A4065">
        <v>2146</v>
      </c>
      <c r="B4065" t="s">
        <v>408</v>
      </c>
      <c r="C4065">
        <v>1</v>
      </c>
      <c r="D4065">
        <v>14</v>
      </c>
      <c r="E4065">
        <v>33</v>
      </c>
      <c r="F4065">
        <v>0</v>
      </c>
      <c r="G4065">
        <v>0</v>
      </c>
      <c r="H4065">
        <v>506</v>
      </c>
      <c r="I4065">
        <v>9</v>
      </c>
      <c r="J4065" t="s">
        <v>895</v>
      </c>
      <c r="L4065" t="e">
        <f t="shared" si="72"/>
        <v>#N/A</v>
      </c>
    </row>
    <row r="4066" spans="1:12">
      <c r="A4066">
        <v>4851</v>
      </c>
      <c r="B4066" t="s">
        <v>408</v>
      </c>
      <c r="C4066">
        <v>2</v>
      </c>
      <c r="D4066">
        <v>4</v>
      </c>
      <c r="E4066">
        <v>2</v>
      </c>
      <c r="F4066">
        <v>0</v>
      </c>
      <c r="G4066">
        <v>0</v>
      </c>
      <c r="H4066">
        <v>676</v>
      </c>
      <c r="I4066">
        <v>2</v>
      </c>
      <c r="J4066" t="s">
        <v>722</v>
      </c>
      <c r="L4066" t="e">
        <f t="shared" si="72"/>
        <v>#N/A</v>
      </c>
    </row>
    <row r="4067" spans="1:12">
      <c r="A4067">
        <v>1482</v>
      </c>
      <c r="B4067" t="s">
        <v>408</v>
      </c>
      <c r="C4067">
        <v>1</v>
      </c>
      <c r="D4067">
        <v>3</v>
      </c>
      <c r="E4067">
        <v>1</v>
      </c>
      <c r="F4067">
        <v>0</v>
      </c>
      <c r="G4067">
        <v>0</v>
      </c>
      <c r="H4067">
        <v>356</v>
      </c>
      <c r="I4067">
        <v>2</v>
      </c>
      <c r="J4067" t="s">
        <v>848</v>
      </c>
      <c r="L4067" t="e">
        <f t="shared" si="72"/>
        <v>#N/A</v>
      </c>
    </row>
    <row r="4068" spans="1:12">
      <c r="A4068">
        <v>5847</v>
      </c>
      <c r="B4068" t="s">
        <v>408</v>
      </c>
      <c r="C4068">
        <v>2</v>
      </c>
      <c r="D4068">
        <v>12</v>
      </c>
      <c r="E4068">
        <v>2</v>
      </c>
      <c r="F4068">
        <v>0</v>
      </c>
      <c r="G4068">
        <v>0</v>
      </c>
      <c r="H4068">
        <v>283</v>
      </c>
      <c r="I4068">
        <v>2</v>
      </c>
      <c r="J4068" t="s">
        <v>766</v>
      </c>
      <c r="L4068" t="e">
        <f t="shared" si="72"/>
        <v>#N/A</v>
      </c>
    </row>
    <row r="4069" spans="1:12">
      <c r="A4069">
        <v>4138</v>
      </c>
      <c r="B4069" t="s">
        <v>408</v>
      </c>
      <c r="C4069">
        <v>2</v>
      </c>
      <c r="D4069">
        <v>14</v>
      </c>
      <c r="E4069">
        <v>2</v>
      </c>
      <c r="F4069">
        <v>0</v>
      </c>
      <c r="G4069">
        <v>0</v>
      </c>
      <c r="H4069">
        <v>118</v>
      </c>
      <c r="I4069">
        <v>1</v>
      </c>
      <c r="J4069" t="s">
        <v>612</v>
      </c>
      <c r="L4069">
        <f t="shared" si="72"/>
        <v>11</v>
      </c>
    </row>
    <row r="4070" spans="1:12">
      <c r="A4070">
        <v>2478</v>
      </c>
      <c r="B4070" t="s">
        <v>390</v>
      </c>
      <c r="C4070">
        <v>2</v>
      </c>
      <c r="D4070">
        <v>15</v>
      </c>
      <c r="E4070">
        <v>2</v>
      </c>
      <c r="F4070">
        <v>0</v>
      </c>
      <c r="G4070">
        <v>0</v>
      </c>
      <c r="H4070">
        <v>358</v>
      </c>
      <c r="I4070">
        <v>2</v>
      </c>
      <c r="J4070" t="s">
        <v>716</v>
      </c>
      <c r="L4070" t="e">
        <f t="shared" si="72"/>
        <v>#N/A</v>
      </c>
    </row>
    <row r="4071" spans="1:12">
      <c r="A4071">
        <v>4802</v>
      </c>
      <c r="B4071" t="s">
        <v>408</v>
      </c>
      <c r="C4071">
        <v>1</v>
      </c>
      <c r="D4071">
        <v>16</v>
      </c>
      <c r="E4071">
        <v>16</v>
      </c>
      <c r="F4071">
        <v>0</v>
      </c>
      <c r="G4071">
        <v>0</v>
      </c>
      <c r="H4071">
        <v>674</v>
      </c>
      <c r="I4071">
        <v>7</v>
      </c>
      <c r="J4071" t="s">
        <v>905</v>
      </c>
      <c r="L4071" t="e">
        <f t="shared" si="72"/>
        <v>#N/A</v>
      </c>
    </row>
    <row r="4072" spans="1:12">
      <c r="A4072">
        <v>892</v>
      </c>
      <c r="B4072" t="s">
        <v>408</v>
      </c>
      <c r="C4072">
        <v>1</v>
      </c>
      <c r="D4072">
        <v>6</v>
      </c>
      <c r="E4072">
        <v>1</v>
      </c>
      <c r="F4072">
        <v>0</v>
      </c>
      <c r="G4072">
        <v>0</v>
      </c>
      <c r="H4072">
        <v>467</v>
      </c>
      <c r="I4072">
        <v>2</v>
      </c>
      <c r="J4072" t="s">
        <v>890</v>
      </c>
      <c r="L4072" t="e">
        <f t="shared" si="72"/>
        <v>#N/A</v>
      </c>
    </row>
    <row r="4073" spans="1:12">
      <c r="A4073">
        <v>5798</v>
      </c>
      <c r="B4073" t="s">
        <v>408</v>
      </c>
      <c r="C4073">
        <v>2</v>
      </c>
      <c r="D4073">
        <v>1</v>
      </c>
      <c r="E4073">
        <v>27</v>
      </c>
      <c r="F4073">
        <v>0</v>
      </c>
      <c r="G4073">
        <v>0</v>
      </c>
      <c r="H4073">
        <v>491</v>
      </c>
      <c r="I4073">
        <v>7</v>
      </c>
      <c r="J4073" t="s">
        <v>1011</v>
      </c>
      <c r="L4073" t="e">
        <f t="shared" si="72"/>
        <v>#N/A</v>
      </c>
    </row>
    <row r="4074" spans="1:12">
      <c r="A4074">
        <v>4187</v>
      </c>
      <c r="B4074" t="s">
        <v>408</v>
      </c>
      <c r="C4074">
        <v>2</v>
      </c>
      <c r="D4074">
        <v>16</v>
      </c>
      <c r="E4074">
        <v>2</v>
      </c>
      <c r="F4074">
        <v>0</v>
      </c>
      <c r="G4074">
        <v>0</v>
      </c>
      <c r="H4074">
        <v>117</v>
      </c>
      <c r="I4074">
        <v>2</v>
      </c>
      <c r="J4074" t="s">
        <v>837</v>
      </c>
      <c r="L4074" t="e">
        <f t="shared" si="72"/>
        <v>#N/A</v>
      </c>
    </row>
    <row r="4075" spans="1:12">
      <c r="A4075">
        <v>1556</v>
      </c>
      <c r="B4075" t="s">
        <v>408</v>
      </c>
      <c r="C4075">
        <v>2</v>
      </c>
      <c r="D4075">
        <v>6</v>
      </c>
      <c r="E4075">
        <v>2</v>
      </c>
      <c r="F4075">
        <v>0</v>
      </c>
      <c r="G4075">
        <v>0</v>
      </c>
      <c r="H4075">
        <v>445</v>
      </c>
      <c r="I4075">
        <v>2</v>
      </c>
      <c r="J4075" t="s">
        <v>266</v>
      </c>
      <c r="L4075" t="e">
        <f t="shared" si="72"/>
        <v>#N/A</v>
      </c>
    </row>
    <row r="4076" spans="1:12">
      <c r="A4076">
        <v>1888</v>
      </c>
      <c r="B4076" t="s">
        <v>408</v>
      </c>
      <c r="C4076">
        <v>1</v>
      </c>
      <c r="D4076">
        <v>35</v>
      </c>
      <c r="E4076">
        <v>1</v>
      </c>
      <c r="F4076">
        <v>0</v>
      </c>
      <c r="G4076">
        <v>0</v>
      </c>
      <c r="H4076">
        <v>340</v>
      </c>
      <c r="I4076">
        <v>2</v>
      </c>
      <c r="J4076" t="s">
        <v>451</v>
      </c>
      <c r="L4076">
        <f t="shared" si="72"/>
        <v>31</v>
      </c>
    </row>
    <row r="4077" spans="1:12">
      <c r="A4077">
        <v>2552</v>
      </c>
      <c r="B4077" t="s">
        <v>408</v>
      </c>
      <c r="C4077">
        <v>2</v>
      </c>
      <c r="D4077">
        <v>4</v>
      </c>
      <c r="E4077">
        <v>2</v>
      </c>
      <c r="F4077">
        <v>0</v>
      </c>
      <c r="G4077">
        <v>0</v>
      </c>
      <c r="H4077">
        <v>604</v>
      </c>
      <c r="I4077">
        <v>2</v>
      </c>
      <c r="J4077" t="s">
        <v>885</v>
      </c>
      <c r="L4077" t="e">
        <f t="shared" si="72"/>
        <v>#N/A</v>
      </c>
    </row>
    <row r="4078" spans="1:12">
      <c r="A4078">
        <v>3142</v>
      </c>
      <c r="B4078" t="s">
        <v>408</v>
      </c>
      <c r="C4078">
        <v>2</v>
      </c>
      <c r="D4078">
        <v>74</v>
      </c>
      <c r="E4078">
        <v>2</v>
      </c>
      <c r="F4078">
        <v>0</v>
      </c>
      <c r="G4078">
        <v>0</v>
      </c>
      <c r="H4078">
        <v>302</v>
      </c>
      <c r="I4078">
        <v>2</v>
      </c>
      <c r="J4078" t="s">
        <v>423</v>
      </c>
      <c r="L4078">
        <f t="shared" si="72"/>
        <v>32</v>
      </c>
    </row>
    <row r="4079" spans="1:12">
      <c r="A4079">
        <v>3093</v>
      </c>
      <c r="B4079" t="s">
        <v>408</v>
      </c>
      <c r="C4079">
        <v>1</v>
      </c>
      <c r="D4079">
        <v>92</v>
      </c>
      <c r="E4079">
        <v>4</v>
      </c>
      <c r="F4079">
        <v>375</v>
      </c>
      <c r="G4079">
        <v>0</v>
      </c>
      <c r="H4079">
        <v>374</v>
      </c>
      <c r="I4079">
        <v>2</v>
      </c>
      <c r="J4079" t="s">
        <v>440</v>
      </c>
      <c r="L4079">
        <f t="shared" si="72"/>
        <v>16</v>
      </c>
    </row>
    <row r="4080" spans="1:12">
      <c r="A4080">
        <v>843</v>
      </c>
      <c r="B4080" t="s">
        <v>871</v>
      </c>
      <c r="C4080">
        <v>1</v>
      </c>
      <c r="D4080">
        <v>5</v>
      </c>
      <c r="E4080">
        <v>1</v>
      </c>
      <c r="F4080">
        <v>0</v>
      </c>
      <c r="G4080">
        <v>0</v>
      </c>
      <c r="H4080">
        <v>449</v>
      </c>
      <c r="I4080">
        <v>1</v>
      </c>
      <c r="J4080" t="s">
        <v>1006</v>
      </c>
      <c r="L4080" t="e">
        <f t="shared" si="72"/>
        <v>#N/A</v>
      </c>
    </row>
    <row r="4081" spans="1:12">
      <c r="A4081">
        <v>2429</v>
      </c>
      <c r="B4081" t="s">
        <v>408</v>
      </c>
      <c r="C4081">
        <v>1</v>
      </c>
      <c r="D4081">
        <v>6</v>
      </c>
      <c r="E4081">
        <v>1</v>
      </c>
      <c r="F4081">
        <v>0</v>
      </c>
      <c r="G4081">
        <v>0</v>
      </c>
      <c r="H4081">
        <v>588</v>
      </c>
      <c r="I4081">
        <v>1</v>
      </c>
      <c r="J4081" t="s">
        <v>913</v>
      </c>
      <c r="L4081" t="e">
        <f t="shared" si="72"/>
        <v>#N/A</v>
      </c>
    </row>
    <row r="4082" spans="1:12">
      <c r="A4082">
        <v>3875</v>
      </c>
      <c r="B4082" t="s">
        <v>408</v>
      </c>
      <c r="C4082">
        <v>1</v>
      </c>
      <c r="D4082">
        <v>7</v>
      </c>
      <c r="E4082">
        <v>1</v>
      </c>
      <c r="F4082">
        <v>0</v>
      </c>
      <c r="G4082">
        <v>0</v>
      </c>
      <c r="H4082">
        <v>103</v>
      </c>
      <c r="I4082">
        <v>1</v>
      </c>
      <c r="J4082" t="s">
        <v>811</v>
      </c>
      <c r="L4082" t="e">
        <f t="shared" si="72"/>
        <v>#N/A</v>
      </c>
    </row>
    <row r="4083" spans="1:12">
      <c r="A4083">
        <v>2197</v>
      </c>
      <c r="B4083" t="s">
        <v>408</v>
      </c>
      <c r="C4083">
        <v>1</v>
      </c>
      <c r="D4083">
        <v>15</v>
      </c>
      <c r="E4083">
        <v>24</v>
      </c>
      <c r="F4083">
        <v>0</v>
      </c>
      <c r="G4083">
        <v>0</v>
      </c>
      <c r="H4083">
        <v>515</v>
      </c>
      <c r="I4083">
        <v>7</v>
      </c>
      <c r="J4083" t="s">
        <v>976</v>
      </c>
      <c r="L4083" t="e">
        <f t="shared" si="72"/>
        <v>#N/A</v>
      </c>
    </row>
    <row r="4084" spans="1:12">
      <c r="A4084">
        <v>1290</v>
      </c>
      <c r="B4084" t="s">
        <v>408</v>
      </c>
      <c r="C4084">
        <v>1</v>
      </c>
      <c r="D4084">
        <v>18</v>
      </c>
      <c r="E4084">
        <v>1</v>
      </c>
      <c r="F4084">
        <v>0</v>
      </c>
      <c r="G4084">
        <v>0</v>
      </c>
      <c r="H4084">
        <v>513</v>
      </c>
      <c r="I4084">
        <v>1</v>
      </c>
      <c r="J4084" t="s">
        <v>640</v>
      </c>
      <c r="L4084">
        <f t="shared" si="72"/>
        <v>35</v>
      </c>
    </row>
    <row r="4085" spans="1:12">
      <c r="A4085">
        <v>3454</v>
      </c>
      <c r="B4085" t="s">
        <v>408</v>
      </c>
      <c r="C4085">
        <v>1</v>
      </c>
      <c r="D4085">
        <v>6</v>
      </c>
      <c r="E4085">
        <v>14</v>
      </c>
      <c r="F4085">
        <v>0</v>
      </c>
      <c r="G4085">
        <v>0</v>
      </c>
      <c r="H4085">
        <v>606</v>
      </c>
      <c r="I4085">
        <v>6</v>
      </c>
      <c r="J4085" t="s">
        <v>881</v>
      </c>
      <c r="L4085" t="e">
        <f t="shared" si="72"/>
        <v>#N/A</v>
      </c>
    </row>
    <row r="4086" spans="1:12">
      <c r="A4086">
        <v>2695</v>
      </c>
      <c r="B4086" t="s">
        <v>408</v>
      </c>
      <c r="C4086">
        <v>1</v>
      </c>
      <c r="D4086">
        <v>18</v>
      </c>
      <c r="E4086">
        <v>19</v>
      </c>
      <c r="F4086">
        <v>0</v>
      </c>
      <c r="G4086">
        <v>0</v>
      </c>
      <c r="H4086">
        <v>528</v>
      </c>
      <c r="I4086">
        <v>7</v>
      </c>
      <c r="J4086" t="s">
        <v>652</v>
      </c>
      <c r="L4086" t="e">
        <f t="shared" si="72"/>
        <v>#N/A</v>
      </c>
    </row>
    <row r="4087" spans="1:12">
      <c r="A4087">
        <v>531</v>
      </c>
      <c r="B4087" t="s">
        <v>408</v>
      </c>
      <c r="C4087">
        <v>1</v>
      </c>
      <c r="D4087">
        <v>4</v>
      </c>
      <c r="E4087">
        <v>2</v>
      </c>
      <c r="F4087">
        <v>0</v>
      </c>
      <c r="G4087">
        <v>0</v>
      </c>
      <c r="H4087">
        <v>456</v>
      </c>
      <c r="I4087">
        <v>1</v>
      </c>
      <c r="J4087" t="s">
        <v>894</v>
      </c>
      <c r="L4087" t="e">
        <f t="shared" si="72"/>
        <v>#N/A</v>
      </c>
    </row>
    <row r="4088" spans="1:12">
      <c r="A4088">
        <v>1533</v>
      </c>
      <c r="B4088" t="s">
        <v>408</v>
      </c>
      <c r="C4088">
        <v>2</v>
      </c>
      <c r="D4088">
        <v>14</v>
      </c>
      <c r="E4088">
        <v>2</v>
      </c>
      <c r="F4088">
        <v>0</v>
      </c>
      <c r="G4088">
        <v>0</v>
      </c>
      <c r="H4088">
        <v>444</v>
      </c>
      <c r="I4088">
        <v>1</v>
      </c>
      <c r="J4088" t="s">
        <v>824</v>
      </c>
      <c r="L4088" t="e">
        <f t="shared" si="72"/>
        <v>#N/A</v>
      </c>
    </row>
    <row r="4089" spans="1:12">
      <c r="A4089">
        <v>4118</v>
      </c>
      <c r="B4089" t="s">
        <v>408</v>
      </c>
      <c r="C4089">
        <v>1</v>
      </c>
      <c r="D4089">
        <v>13</v>
      </c>
      <c r="E4089">
        <v>1</v>
      </c>
      <c r="F4089">
        <v>0</v>
      </c>
      <c r="G4089">
        <v>0</v>
      </c>
      <c r="H4089">
        <v>127</v>
      </c>
      <c r="I4089">
        <v>1</v>
      </c>
      <c r="J4089" t="s">
        <v>752</v>
      </c>
      <c r="L4089">
        <f t="shared" si="72"/>
        <v>11</v>
      </c>
    </row>
    <row r="4090" spans="1:12">
      <c r="A4090">
        <v>4616</v>
      </c>
      <c r="B4090" t="s">
        <v>408</v>
      </c>
      <c r="C4090">
        <v>1</v>
      </c>
      <c r="D4090">
        <v>4</v>
      </c>
      <c r="E4090">
        <v>17</v>
      </c>
      <c r="F4090">
        <v>0</v>
      </c>
      <c r="G4090">
        <v>0</v>
      </c>
      <c r="H4090">
        <v>668</v>
      </c>
      <c r="I4090">
        <v>7</v>
      </c>
      <c r="J4090" t="s">
        <v>696</v>
      </c>
      <c r="L4090" t="e">
        <f t="shared" si="72"/>
        <v>#N/A</v>
      </c>
    </row>
    <row r="4091" spans="1:12">
      <c r="A4091">
        <v>4610</v>
      </c>
      <c r="B4091" t="s">
        <v>408</v>
      </c>
      <c r="C4091">
        <v>1</v>
      </c>
      <c r="D4091">
        <v>3</v>
      </c>
      <c r="E4091">
        <v>24</v>
      </c>
      <c r="F4091">
        <v>0</v>
      </c>
      <c r="G4091">
        <v>0</v>
      </c>
      <c r="H4091">
        <v>693</v>
      </c>
      <c r="I4091">
        <v>8</v>
      </c>
      <c r="J4091" t="s">
        <v>1028</v>
      </c>
      <c r="L4091" t="e">
        <f t="shared" si="72"/>
        <v>#N/A</v>
      </c>
    </row>
    <row r="4092" spans="1:12">
      <c r="A4092">
        <v>39</v>
      </c>
      <c r="B4092" t="s">
        <v>390</v>
      </c>
      <c r="C4092">
        <v>1</v>
      </c>
      <c r="D4092">
        <v>28</v>
      </c>
      <c r="E4092">
        <v>1</v>
      </c>
      <c r="F4092">
        <v>0</v>
      </c>
      <c r="G4092">
        <v>0</v>
      </c>
      <c r="H4092">
        <v>440</v>
      </c>
      <c r="I4092">
        <v>1</v>
      </c>
      <c r="J4092" t="s">
        <v>812</v>
      </c>
      <c r="L4092">
        <f t="shared" si="72"/>
        <v>22</v>
      </c>
    </row>
    <row r="4093" spans="1:12">
      <c r="A4093">
        <v>1788</v>
      </c>
      <c r="B4093" t="s">
        <v>408</v>
      </c>
      <c r="C4093">
        <v>2</v>
      </c>
      <c r="D4093">
        <v>4</v>
      </c>
      <c r="E4093">
        <v>2</v>
      </c>
      <c r="F4093">
        <v>0</v>
      </c>
      <c r="G4093">
        <v>0</v>
      </c>
      <c r="H4093">
        <v>293</v>
      </c>
      <c r="I4093">
        <v>2</v>
      </c>
      <c r="J4093" t="s">
        <v>978</v>
      </c>
      <c r="L4093" t="e">
        <f t="shared" si="72"/>
        <v>#N/A</v>
      </c>
    </row>
    <row r="4094" spans="1:12">
      <c r="A4094">
        <v>6039</v>
      </c>
      <c r="B4094" t="s">
        <v>408</v>
      </c>
      <c r="C4094">
        <v>2</v>
      </c>
      <c r="D4094">
        <v>26</v>
      </c>
      <c r="E4094">
        <v>2</v>
      </c>
      <c r="F4094">
        <v>0</v>
      </c>
      <c r="G4094">
        <v>0</v>
      </c>
      <c r="H4094">
        <v>231</v>
      </c>
      <c r="I4094">
        <v>2</v>
      </c>
      <c r="J4094" t="s">
        <v>686</v>
      </c>
      <c r="L4094" t="e">
        <f t="shared" si="72"/>
        <v>#N/A</v>
      </c>
    </row>
    <row r="4095" spans="1:12">
      <c r="A4095">
        <v>4444</v>
      </c>
      <c r="B4095" t="s">
        <v>390</v>
      </c>
      <c r="C4095">
        <v>1</v>
      </c>
      <c r="D4095">
        <v>10</v>
      </c>
      <c r="E4095">
        <v>1</v>
      </c>
      <c r="F4095">
        <v>0</v>
      </c>
      <c r="G4095">
        <v>0</v>
      </c>
      <c r="H4095">
        <v>151</v>
      </c>
      <c r="I4095">
        <v>2</v>
      </c>
      <c r="J4095" t="s">
        <v>863</v>
      </c>
      <c r="L4095">
        <f t="shared" si="72"/>
        <v>12</v>
      </c>
    </row>
    <row r="4096" spans="1:12">
      <c r="A4096">
        <v>2452</v>
      </c>
      <c r="B4096" t="s">
        <v>408</v>
      </c>
      <c r="C4096">
        <v>1</v>
      </c>
      <c r="D4096">
        <v>8</v>
      </c>
      <c r="E4096">
        <v>1</v>
      </c>
      <c r="F4096">
        <v>0</v>
      </c>
      <c r="G4096">
        <v>0</v>
      </c>
      <c r="H4096">
        <v>315</v>
      </c>
      <c r="I4096">
        <v>1</v>
      </c>
      <c r="J4096" t="s">
        <v>876</v>
      </c>
      <c r="L4096" t="e">
        <f t="shared" si="72"/>
        <v>#N/A</v>
      </c>
    </row>
    <row r="4097" spans="1:12">
      <c r="A4097">
        <v>2031</v>
      </c>
      <c r="B4097" t="s">
        <v>408</v>
      </c>
      <c r="C4097">
        <v>1</v>
      </c>
      <c r="D4097">
        <v>29</v>
      </c>
      <c r="E4097">
        <v>26</v>
      </c>
      <c r="F4097">
        <v>0</v>
      </c>
      <c r="G4097">
        <v>0</v>
      </c>
      <c r="H4097">
        <v>318</v>
      </c>
      <c r="I4097">
        <v>7</v>
      </c>
      <c r="J4097" t="s">
        <v>856</v>
      </c>
      <c r="L4097" t="e">
        <f t="shared" si="72"/>
        <v>#N/A</v>
      </c>
    </row>
    <row r="4098" spans="1:12">
      <c r="A4098">
        <v>1954</v>
      </c>
      <c r="B4098" t="s">
        <v>408</v>
      </c>
      <c r="C4098">
        <v>1</v>
      </c>
      <c r="D4098">
        <v>7</v>
      </c>
      <c r="E4098">
        <v>1</v>
      </c>
      <c r="F4098">
        <v>0</v>
      </c>
      <c r="G4098">
        <v>0</v>
      </c>
      <c r="H4098">
        <v>326</v>
      </c>
      <c r="I4098">
        <v>2</v>
      </c>
      <c r="J4098" t="s">
        <v>415</v>
      </c>
      <c r="L4098" t="e">
        <f t="shared" si="72"/>
        <v>#N/A</v>
      </c>
    </row>
    <row r="4099" spans="1:12">
      <c r="A4099">
        <v>1960</v>
      </c>
      <c r="B4099" t="s">
        <v>408</v>
      </c>
      <c r="C4099">
        <v>1</v>
      </c>
      <c r="D4099">
        <v>47</v>
      </c>
      <c r="E4099">
        <v>12</v>
      </c>
      <c r="F4099">
        <v>0</v>
      </c>
      <c r="G4099">
        <v>0</v>
      </c>
      <c r="H4099">
        <v>527</v>
      </c>
      <c r="I4099">
        <v>5</v>
      </c>
      <c r="J4099" t="s">
        <v>646</v>
      </c>
      <c r="L4099" t="e">
        <f t="shared" si="72"/>
        <v>#N/A</v>
      </c>
    </row>
    <row r="4100" spans="1:12">
      <c r="A4100">
        <v>5369</v>
      </c>
      <c r="B4100" t="s">
        <v>408</v>
      </c>
      <c r="C4100">
        <v>2</v>
      </c>
      <c r="D4100">
        <v>10</v>
      </c>
      <c r="E4100">
        <v>2</v>
      </c>
      <c r="F4100">
        <v>0</v>
      </c>
      <c r="G4100">
        <v>0</v>
      </c>
      <c r="H4100">
        <v>629</v>
      </c>
      <c r="I4100">
        <v>2</v>
      </c>
      <c r="J4100" t="s">
        <v>860</v>
      </c>
      <c r="L4100" t="e">
        <f t="shared" ref="L4100:L4163" si="73">VLOOKUP($J4100,$AA$3:$AB$127,2,FALSE)</f>
        <v>#N/A</v>
      </c>
    </row>
    <row r="4101" spans="1:12">
      <c r="A4101">
        <v>6110</v>
      </c>
      <c r="B4101" t="s">
        <v>408</v>
      </c>
      <c r="C4101">
        <v>1</v>
      </c>
      <c r="D4101">
        <v>12</v>
      </c>
      <c r="E4101">
        <v>10</v>
      </c>
      <c r="F4101">
        <v>0</v>
      </c>
      <c r="G4101">
        <v>0</v>
      </c>
      <c r="H4101">
        <v>233</v>
      </c>
      <c r="I4101">
        <v>6</v>
      </c>
      <c r="J4101" t="s">
        <v>916</v>
      </c>
      <c r="L4101" t="e">
        <f t="shared" si="73"/>
        <v>#N/A</v>
      </c>
    </row>
    <row r="4102" spans="1:12">
      <c r="A4102">
        <v>33</v>
      </c>
      <c r="B4102" t="s">
        <v>408</v>
      </c>
      <c r="C4102">
        <v>1</v>
      </c>
      <c r="D4102">
        <v>22</v>
      </c>
      <c r="E4102">
        <v>2</v>
      </c>
      <c r="F4102">
        <v>0</v>
      </c>
      <c r="G4102">
        <v>0</v>
      </c>
      <c r="H4102">
        <v>446</v>
      </c>
      <c r="I4102">
        <v>1</v>
      </c>
      <c r="J4102" t="s">
        <v>470</v>
      </c>
      <c r="L4102">
        <f t="shared" si="73"/>
        <v>22</v>
      </c>
    </row>
    <row r="4103" spans="1:12">
      <c r="A4103">
        <v>3803</v>
      </c>
      <c r="B4103" t="s">
        <v>408</v>
      </c>
      <c r="C4103">
        <v>2</v>
      </c>
      <c r="D4103">
        <v>22</v>
      </c>
      <c r="E4103">
        <v>4</v>
      </c>
      <c r="F4103">
        <v>0</v>
      </c>
      <c r="G4103">
        <v>0</v>
      </c>
      <c r="H4103">
        <v>109</v>
      </c>
      <c r="I4103">
        <v>1</v>
      </c>
      <c r="J4103" t="s">
        <v>807</v>
      </c>
      <c r="L4103">
        <f t="shared" si="73"/>
        <v>45</v>
      </c>
    </row>
    <row r="4104" spans="1:12">
      <c r="A4104">
        <v>3852</v>
      </c>
      <c r="B4104" t="s">
        <v>871</v>
      </c>
      <c r="C4104">
        <v>1</v>
      </c>
      <c r="D4104">
        <v>9</v>
      </c>
      <c r="E4104">
        <v>1</v>
      </c>
      <c r="F4104">
        <v>0</v>
      </c>
      <c r="G4104">
        <v>0</v>
      </c>
      <c r="H4104">
        <v>109</v>
      </c>
      <c r="I4104">
        <v>2</v>
      </c>
      <c r="J4104" t="s">
        <v>807</v>
      </c>
      <c r="L4104">
        <f t="shared" si="73"/>
        <v>45</v>
      </c>
    </row>
    <row r="4105" spans="1:12">
      <c r="A4105">
        <v>3477</v>
      </c>
      <c r="B4105" t="s">
        <v>408</v>
      </c>
      <c r="C4105">
        <v>1</v>
      </c>
      <c r="D4105">
        <v>12</v>
      </c>
      <c r="E4105">
        <v>16</v>
      </c>
      <c r="F4105">
        <v>0</v>
      </c>
      <c r="G4105">
        <v>0</v>
      </c>
      <c r="H4105">
        <v>518</v>
      </c>
      <c r="I4105">
        <v>4</v>
      </c>
      <c r="J4105" t="s">
        <v>684</v>
      </c>
      <c r="L4105" t="e">
        <f t="shared" si="73"/>
        <v>#N/A</v>
      </c>
    </row>
    <row r="4106" spans="1:12">
      <c r="A4106">
        <v>1313</v>
      </c>
      <c r="B4106" t="s">
        <v>408</v>
      </c>
      <c r="C4106">
        <v>1</v>
      </c>
      <c r="D4106">
        <v>8</v>
      </c>
      <c r="E4106">
        <v>8</v>
      </c>
      <c r="F4106">
        <v>0</v>
      </c>
      <c r="G4106">
        <v>0</v>
      </c>
      <c r="H4106">
        <v>533</v>
      </c>
      <c r="I4106">
        <v>3</v>
      </c>
      <c r="J4106" t="s">
        <v>637</v>
      </c>
      <c r="L4106">
        <f t="shared" si="73"/>
        <v>35</v>
      </c>
    </row>
    <row r="4107" spans="1:12">
      <c r="A4107">
        <v>3354</v>
      </c>
      <c r="B4107" t="s">
        <v>408</v>
      </c>
      <c r="C4107">
        <v>1</v>
      </c>
      <c r="D4107">
        <v>30</v>
      </c>
      <c r="E4107">
        <v>10</v>
      </c>
      <c r="F4107">
        <v>0</v>
      </c>
      <c r="G4107">
        <v>0</v>
      </c>
      <c r="H4107">
        <v>518</v>
      </c>
      <c r="I4107">
        <v>5</v>
      </c>
      <c r="J4107" t="s">
        <v>684</v>
      </c>
      <c r="L4107" t="e">
        <f t="shared" si="73"/>
        <v>#N/A</v>
      </c>
    </row>
    <row r="4108" spans="1:12">
      <c r="A4108">
        <v>2813</v>
      </c>
      <c r="B4108" t="s">
        <v>408</v>
      </c>
      <c r="C4108">
        <v>2</v>
      </c>
      <c r="D4108">
        <v>20</v>
      </c>
      <c r="E4108">
        <v>0</v>
      </c>
      <c r="F4108">
        <v>1</v>
      </c>
      <c r="G4108">
        <v>0</v>
      </c>
      <c r="H4108">
        <v>571</v>
      </c>
      <c r="I4108">
        <v>2</v>
      </c>
      <c r="J4108" t="s">
        <v>784</v>
      </c>
      <c r="L4108">
        <f t="shared" si="73"/>
        <v>51</v>
      </c>
    </row>
    <row r="4109" spans="1:12">
      <c r="A4109">
        <v>4467</v>
      </c>
      <c r="B4109" t="s">
        <v>408</v>
      </c>
      <c r="C4109">
        <v>2</v>
      </c>
      <c r="D4109">
        <v>22</v>
      </c>
      <c r="E4109">
        <v>2</v>
      </c>
      <c r="F4109">
        <v>0</v>
      </c>
      <c r="G4109">
        <v>0</v>
      </c>
      <c r="H4109">
        <v>128</v>
      </c>
      <c r="I4109">
        <v>2</v>
      </c>
      <c r="J4109" t="s">
        <v>873</v>
      </c>
      <c r="L4109" t="e">
        <f t="shared" si="73"/>
        <v>#N/A</v>
      </c>
    </row>
    <row r="4110" spans="1:12">
      <c r="A4110">
        <v>182</v>
      </c>
      <c r="B4110" t="s">
        <v>408</v>
      </c>
      <c r="C4110">
        <v>2</v>
      </c>
      <c r="D4110">
        <v>15</v>
      </c>
      <c r="E4110">
        <v>2</v>
      </c>
      <c r="F4110">
        <v>0</v>
      </c>
      <c r="G4110">
        <v>0</v>
      </c>
      <c r="H4110">
        <v>437</v>
      </c>
      <c r="I4110">
        <v>2</v>
      </c>
      <c r="J4110" t="s">
        <v>914</v>
      </c>
      <c r="L4110" t="e">
        <f t="shared" si="73"/>
        <v>#N/A</v>
      </c>
    </row>
    <row r="4111" spans="1:12">
      <c r="A4111">
        <v>3975</v>
      </c>
      <c r="B4111" t="s">
        <v>408</v>
      </c>
      <c r="C4111">
        <v>2</v>
      </c>
      <c r="D4111">
        <v>10</v>
      </c>
      <c r="E4111">
        <v>2</v>
      </c>
      <c r="F4111">
        <v>0</v>
      </c>
      <c r="G4111">
        <v>0</v>
      </c>
      <c r="H4111">
        <v>260</v>
      </c>
      <c r="I4111">
        <v>2</v>
      </c>
      <c r="J4111" t="s">
        <v>1027</v>
      </c>
      <c r="L4111" t="e">
        <f t="shared" si="73"/>
        <v>#N/A</v>
      </c>
    </row>
    <row r="4112" spans="1:12">
      <c r="A4112">
        <v>5967</v>
      </c>
      <c r="B4112" t="s">
        <v>408</v>
      </c>
      <c r="C4112">
        <v>3</v>
      </c>
      <c r="D4112">
        <v>13</v>
      </c>
      <c r="E4112">
        <v>17</v>
      </c>
      <c r="F4112">
        <v>0</v>
      </c>
      <c r="G4112">
        <v>0</v>
      </c>
      <c r="H4112">
        <v>135</v>
      </c>
      <c r="I4112">
        <v>4</v>
      </c>
      <c r="J4112" t="s">
        <v>663</v>
      </c>
      <c r="L4112" t="e">
        <f t="shared" si="73"/>
        <v>#N/A</v>
      </c>
    </row>
    <row r="4113" spans="1:12">
      <c r="A4113">
        <v>4018</v>
      </c>
      <c r="B4113" t="s">
        <v>408</v>
      </c>
      <c r="C4113">
        <v>1</v>
      </c>
      <c r="D4113">
        <v>12</v>
      </c>
      <c r="E4113">
        <v>15</v>
      </c>
      <c r="F4113">
        <v>0</v>
      </c>
      <c r="G4113">
        <v>0</v>
      </c>
      <c r="H4113">
        <v>272</v>
      </c>
      <c r="I4113">
        <v>6</v>
      </c>
      <c r="J4113" t="s">
        <v>822</v>
      </c>
      <c r="L4113">
        <f t="shared" si="73"/>
        <v>15</v>
      </c>
    </row>
    <row r="4114" spans="1:12">
      <c r="A4114">
        <v>4516</v>
      </c>
      <c r="B4114" t="s">
        <v>408</v>
      </c>
      <c r="C4114">
        <v>1</v>
      </c>
      <c r="D4114">
        <v>13</v>
      </c>
      <c r="E4114">
        <v>1</v>
      </c>
      <c r="F4114">
        <v>0</v>
      </c>
      <c r="G4114">
        <v>0</v>
      </c>
      <c r="H4114">
        <v>112</v>
      </c>
      <c r="I4114">
        <v>2</v>
      </c>
      <c r="J4114" t="s">
        <v>817</v>
      </c>
      <c r="L4114" t="e">
        <f t="shared" si="73"/>
        <v>#N/A</v>
      </c>
    </row>
    <row r="4115" spans="1:12">
      <c r="A4115">
        <v>680</v>
      </c>
      <c r="B4115" t="s">
        <v>408</v>
      </c>
      <c r="C4115">
        <v>1</v>
      </c>
      <c r="D4115">
        <v>17</v>
      </c>
      <c r="E4115">
        <v>1</v>
      </c>
      <c r="F4115">
        <v>0</v>
      </c>
      <c r="G4115">
        <v>0</v>
      </c>
      <c r="H4115">
        <v>402</v>
      </c>
      <c r="I4115">
        <v>2</v>
      </c>
      <c r="J4115" t="s">
        <v>541</v>
      </c>
      <c r="L4115">
        <f t="shared" si="73"/>
        <v>21</v>
      </c>
    </row>
    <row r="4116" spans="1:12">
      <c r="A4116">
        <v>649</v>
      </c>
      <c r="B4116" t="s">
        <v>408</v>
      </c>
      <c r="C4116">
        <v>2</v>
      </c>
      <c r="D4116">
        <v>28</v>
      </c>
      <c r="E4116">
        <v>2</v>
      </c>
      <c r="F4116">
        <v>0</v>
      </c>
      <c r="G4116">
        <v>0</v>
      </c>
      <c r="H4116">
        <v>438</v>
      </c>
      <c r="I4116">
        <v>1</v>
      </c>
      <c r="J4116" t="s">
        <v>703</v>
      </c>
      <c r="L4116">
        <f t="shared" si="73"/>
        <v>21</v>
      </c>
    </row>
    <row r="4117" spans="1:12">
      <c r="A4117">
        <v>5518</v>
      </c>
      <c r="B4117" t="s">
        <v>408</v>
      </c>
      <c r="C4117">
        <v>2</v>
      </c>
      <c r="D4117">
        <v>4</v>
      </c>
      <c r="E4117">
        <v>2</v>
      </c>
      <c r="F4117">
        <v>0</v>
      </c>
      <c r="G4117">
        <v>0</v>
      </c>
      <c r="H4117">
        <v>363</v>
      </c>
      <c r="I4117">
        <v>2</v>
      </c>
      <c r="J4117" t="s">
        <v>960</v>
      </c>
      <c r="L4117" t="e">
        <f t="shared" si="73"/>
        <v>#N/A</v>
      </c>
    </row>
    <row r="4118" spans="1:12">
      <c r="A4118">
        <v>6010</v>
      </c>
      <c r="B4118" t="s">
        <v>408</v>
      </c>
      <c r="C4118">
        <v>2</v>
      </c>
      <c r="D4118">
        <v>15</v>
      </c>
      <c r="E4118">
        <v>4</v>
      </c>
      <c r="F4118">
        <v>0</v>
      </c>
      <c r="G4118">
        <v>0</v>
      </c>
      <c r="H4118">
        <v>255</v>
      </c>
      <c r="I4118">
        <v>2</v>
      </c>
      <c r="J4118" t="s">
        <v>438</v>
      </c>
      <c r="L4118" t="e">
        <f t="shared" si="73"/>
        <v>#N/A</v>
      </c>
    </row>
    <row r="4119" spans="1:12">
      <c r="A4119">
        <v>16</v>
      </c>
      <c r="B4119" t="s">
        <v>408</v>
      </c>
      <c r="C4119">
        <v>2</v>
      </c>
      <c r="D4119">
        <v>8</v>
      </c>
      <c r="E4119">
        <v>2</v>
      </c>
      <c r="F4119">
        <v>0</v>
      </c>
      <c r="G4119">
        <v>0</v>
      </c>
      <c r="H4119">
        <v>415</v>
      </c>
      <c r="I4119">
        <v>1</v>
      </c>
      <c r="J4119" t="s">
        <v>819</v>
      </c>
      <c r="L4119" t="e">
        <f t="shared" si="73"/>
        <v>#N/A</v>
      </c>
    </row>
    <row r="4120" spans="1:12">
      <c r="A4120">
        <v>6016</v>
      </c>
      <c r="B4120" t="s">
        <v>408</v>
      </c>
      <c r="C4120">
        <v>2</v>
      </c>
      <c r="D4120">
        <v>14</v>
      </c>
      <c r="E4120">
        <v>4</v>
      </c>
      <c r="F4120">
        <v>0</v>
      </c>
      <c r="G4120">
        <v>0</v>
      </c>
      <c r="H4120">
        <v>382</v>
      </c>
      <c r="I4120">
        <v>2</v>
      </c>
      <c r="J4120" t="s">
        <v>845</v>
      </c>
      <c r="L4120">
        <f t="shared" si="73"/>
        <v>12</v>
      </c>
    </row>
    <row r="4121" spans="1:12">
      <c r="A4121">
        <v>3969</v>
      </c>
      <c r="B4121" t="s">
        <v>408</v>
      </c>
      <c r="C4121">
        <v>1</v>
      </c>
      <c r="D4121">
        <v>9</v>
      </c>
      <c r="E4121">
        <v>1</v>
      </c>
      <c r="F4121">
        <v>0</v>
      </c>
      <c r="G4121">
        <v>0</v>
      </c>
      <c r="H4121">
        <v>113</v>
      </c>
      <c r="I4121">
        <v>1</v>
      </c>
      <c r="J4121" t="s">
        <v>925</v>
      </c>
      <c r="L4121" t="e">
        <f t="shared" si="73"/>
        <v>#N/A</v>
      </c>
    </row>
    <row r="4122" spans="1:12">
      <c r="A4122">
        <v>3305</v>
      </c>
      <c r="B4122" t="s">
        <v>408</v>
      </c>
      <c r="C4122">
        <v>1</v>
      </c>
      <c r="D4122">
        <v>42</v>
      </c>
      <c r="E4122">
        <v>20</v>
      </c>
      <c r="F4122">
        <v>0</v>
      </c>
      <c r="G4122">
        <v>0</v>
      </c>
      <c r="H4122">
        <v>374</v>
      </c>
      <c r="I4122">
        <v>7</v>
      </c>
      <c r="J4122" t="s">
        <v>440</v>
      </c>
      <c r="L4122">
        <f t="shared" si="73"/>
        <v>16</v>
      </c>
    </row>
    <row r="4123" spans="1:12">
      <c r="A4123">
        <v>3311</v>
      </c>
      <c r="B4123" t="s">
        <v>408</v>
      </c>
      <c r="C4123">
        <v>1</v>
      </c>
      <c r="D4123">
        <v>6</v>
      </c>
      <c r="E4123">
        <v>7</v>
      </c>
      <c r="F4123">
        <v>0</v>
      </c>
      <c r="G4123">
        <v>0</v>
      </c>
      <c r="H4123">
        <v>146</v>
      </c>
      <c r="I4123">
        <v>6</v>
      </c>
      <c r="J4123" t="s">
        <v>1026</v>
      </c>
      <c r="L4123" t="e">
        <f t="shared" si="73"/>
        <v>#N/A</v>
      </c>
    </row>
    <row r="4124" spans="1:12">
      <c r="A4124">
        <v>1147</v>
      </c>
      <c r="B4124" t="s">
        <v>408</v>
      </c>
      <c r="C4124">
        <v>6</v>
      </c>
      <c r="D4124">
        <v>26</v>
      </c>
      <c r="E4124">
        <v>6</v>
      </c>
      <c r="F4124">
        <v>0</v>
      </c>
      <c r="G4124">
        <v>0</v>
      </c>
      <c r="H4124">
        <v>313</v>
      </c>
      <c r="I4124">
        <v>4</v>
      </c>
      <c r="J4124" t="s">
        <v>407</v>
      </c>
      <c r="L4124">
        <f t="shared" si="73"/>
        <v>33</v>
      </c>
    </row>
    <row r="4125" spans="1:12">
      <c r="A4125">
        <v>6133</v>
      </c>
      <c r="B4125" t="s">
        <v>408</v>
      </c>
      <c r="C4125">
        <v>1</v>
      </c>
      <c r="D4125">
        <v>4</v>
      </c>
      <c r="E4125">
        <v>9</v>
      </c>
      <c r="F4125">
        <v>0</v>
      </c>
      <c r="G4125">
        <v>0</v>
      </c>
      <c r="H4125">
        <v>236</v>
      </c>
      <c r="I4125">
        <v>6</v>
      </c>
      <c r="J4125" t="s">
        <v>883</v>
      </c>
      <c r="L4125" t="e">
        <f t="shared" si="73"/>
        <v>#N/A</v>
      </c>
    </row>
    <row r="4126" spans="1:12">
      <c r="A4126">
        <v>1811</v>
      </c>
      <c r="B4126" t="s">
        <v>408</v>
      </c>
      <c r="C4126">
        <v>2</v>
      </c>
      <c r="D4126">
        <v>38</v>
      </c>
      <c r="E4126">
        <v>2</v>
      </c>
      <c r="F4126">
        <v>0</v>
      </c>
      <c r="G4126">
        <v>0</v>
      </c>
      <c r="H4126">
        <v>330</v>
      </c>
      <c r="I4126">
        <v>1</v>
      </c>
      <c r="J4126" t="s">
        <v>830</v>
      </c>
      <c r="L4126">
        <f t="shared" si="73"/>
        <v>32</v>
      </c>
    </row>
    <row r="4127" spans="1:12">
      <c r="A4127">
        <v>1413</v>
      </c>
      <c r="B4127" t="s">
        <v>408</v>
      </c>
      <c r="C4127">
        <v>2</v>
      </c>
      <c r="D4127">
        <v>3</v>
      </c>
      <c r="E4127">
        <v>2</v>
      </c>
      <c r="F4127">
        <v>0</v>
      </c>
      <c r="G4127">
        <v>0</v>
      </c>
      <c r="H4127">
        <v>405</v>
      </c>
      <c r="I4127">
        <v>1</v>
      </c>
      <c r="J4127" t="s">
        <v>998</v>
      </c>
      <c r="L4127" t="e">
        <f t="shared" si="73"/>
        <v>#N/A</v>
      </c>
    </row>
    <row r="4128" spans="1:12">
      <c r="A4128">
        <v>580</v>
      </c>
      <c r="B4128" t="s">
        <v>408</v>
      </c>
      <c r="C4128">
        <v>1</v>
      </c>
      <c r="D4128">
        <v>24</v>
      </c>
      <c r="E4128">
        <v>24</v>
      </c>
      <c r="F4128">
        <v>0</v>
      </c>
      <c r="G4128">
        <v>0</v>
      </c>
      <c r="H4128">
        <v>549</v>
      </c>
      <c r="I4128">
        <v>7</v>
      </c>
      <c r="J4128" t="s">
        <v>639</v>
      </c>
      <c r="L4128">
        <f t="shared" si="73"/>
        <v>34</v>
      </c>
    </row>
    <row r="4129" spans="1:12">
      <c r="A4129">
        <v>3405</v>
      </c>
      <c r="B4129" t="s">
        <v>408</v>
      </c>
      <c r="C4129">
        <v>1</v>
      </c>
      <c r="D4129">
        <v>13</v>
      </c>
      <c r="E4129">
        <v>8</v>
      </c>
      <c r="F4129">
        <v>1</v>
      </c>
      <c r="G4129">
        <v>0</v>
      </c>
      <c r="H4129">
        <v>316</v>
      </c>
      <c r="I4129">
        <v>7</v>
      </c>
      <c r="J4129" t="s">
        <v>467</v>
      </c>
      <c r="L4129">
        <f t="shared" si="73"/>
        <v>51</v>
      </c>
    </row>
    <row r="4130" spans="1:12">
      <c r="A4130">
        <v>1241</v>
      </c>
      <c r="B4130" t="s">
        <v>408</v>
      </c>
      <c r="C4130">
        <v>2</v>
      </c>
      <c r="D4130">
        <v>32</v>
      </c>
      <c r="E4130">
        <v>9</v>
      </c>
      <c r="F4130">
        <v>4</v>
      </c>
      <c r="G4130">
        <v>0</v>
      </c>
      <c r="H4130">
        <v>523</v>
      </c>
      <c r="I4130">
        <v>4</v>
      </c>
      <c r="J4130" t="s">
        <v>428</v>
      </c>
      <c r="L4130">
        <f t="shared" si="73"/>
        <v>33</v>
      </c>
    </row>
    <row r="4131" spans="1:12">
      <c r="A4131">
        <v>1170</v>
      </c>
      <c r="B4131" t="s">
        <v>408</v>
      </c>
      <c r="C4131">
        <v>1</v>
      </c>
      <c r="D4131">
        <v>37</v>
      </c>
      <c r="E4131">
        <v>7</v>
      </c>
      <c r="F4131">
        <v>6</v>
      </c>
      <c r="G4131">
        <v>0</v>
      </c>
      <c r="H4131">
        <v>523</v>
      </c>
      <c r="I4131">
        <v>5</v>
      </c>
      <c r="J4131" t="s">
        <v>428</v>
      </c>
      <c r="L4131">
        <f t="shared" si="73"/>
        <v>33</v>
      </c>
    </row>
    <row r="4132" spans="1:12">
      <c r="A4132">
        <v>2080</v>
      </c>
      <c r="B4132" t="s">
        <v>408</v>
      </c>
      <c r="C4132">
        <v>1</v>
      </c>
      <c r="D4132">
        <v>82</v>
      </c>
      <c r="E4132">
        <v>7</v>
      </c>
      <c r="F4132">
        <v>3</v>
      </c>
      <c r="G4132">
        <v>0</v>
      </c>
      <c r="H4132">
        <v>523</v>
      </c>
      <c r="I4132">
        <v>4</v>
      </c>
      <c r="J4132" t="s">
        <v>428</v>
      </c>
      <c r="L4132">
        <f t="shared" si="73"/>
        <v>33</v>
      </c>
    </row>
    <row r="4133" spans="1:12">
      <c r="A4133">
        <v>159</v>
      </c>
      <c r="B4133" t="s">
        <v>408</v>
      </c>
      <c r="C4133">
        <v>1</v>
      </c>
      <c r="D4133">
        <v>14</v>
      </c>
      <c r="E4133">
        <v>2</v>
      </c>
      <c r="F4133">
        <v>0</v>
      </c>
      <c r="G4133">
        <v>0</v>
      </c>
      <c r="H4133">
        <v>435</v>
      </c>
      <c r="I4133">
        <v>1</v>
      </c>
      <c r="J4133" t="s">
        <v>850</v>
      </c>
      <c r="L4133" t="e">
        <f t="shared" si="73"/>
        <v>#N/A</v>
      </c>
    </row>
    <row r="4134" spans="1:12">
      <c r="A4134">
        <v>4659</v>
      </c>
      <c r="B4134" t="s">
        <v>408</v>
      </c>
      <c r="C4134">
        <v>1</v>
      </c>
      <c r="D4134">
        <v>6</v>
      </c>
      <c r="E4134">
        <v>42</v>
      </c>
      <c r="F4134">
        <v>0</v>
      </c>
      <c r="G4134">
        <v>0</v>
      </c>
      <c r="H4134">
        <v>687</v>
      </c>
      <c r="I4134">
        <v>9</v>
      </c>
      <c r="J4134" t="s">
        <v>687</v>
      </c>
      <c r="L4134" t="e">
        <f t="shared" si="73"/>
        <v>#N/A</v>
      </c>
    </row>
    <row r="4135" spans="1:12">
      <c r="A4135">
        <v>3826</v>
      </c>
      <c r="B4135" t="s">
        <v>408</v>
      </c>
      <c r="C4135">
        <v>1</v>
      </c>
      <c r="D4135">
        <v>29</v>
      </c>
      <c r="E4135">
        <v>1</v>
      </c>
      <c r="F4135">
        <v>0</v>
      </c>
      <c r="G4135">
        <v>0</v>
      </c>
      <c r="H4135">
        <v>109</v>
      </c>
      <c r="I4135">
        <v>1</v>
      </c>
      <c r="J4135" t="s">
        <v>807</v>
      </c>
      <c r="L4135">
        <f t="shared" si="73"/>
        <v>45</v>
      </c>
    </row>
    <row r="4136" spans="1:12">
      <c r="A4136">
        <v>5818</v>
      </c>
      <c r="B4136" t="s">
        <v>408</v>
      </c>
      <c r="C4136">
        <v>2</v>
      </c>
      <c r="D4136">
        <v>1</v>
      </c>
      <c r="E4136">
        <v>2</v>
      </c>
      <c r="F4136">
        <v>0</v>
      </c>
      <c r="G4136">
        <v>0</v>
      </c>
      <c r="H4136">
        <v>220</v>
      </c>
      <c r="I4136">
        <v>2</v>
      </c>
      <c r="J4136" t="s">
        <v>1001</v>
      </c>
      <c r="L4136" t="e">
        <f t="shared" si="73"/>
        <v>#N/A</v>
      </c>
    </row>
    <row r="4137" spans="1:12">
      <c r="A4137">
        <v>3995</v>
      </c>
      <c r="B4137" t="s">
        <v>408</v>
      </c>
      <c r="C4137">
        <v>2</v>
      </c>
      <c r="D4137">
        <v>35</v>
      </c>
      <c r="E4137">
        <v>2</v>
      </c>
      <c r="F4137">
        <v>0</v>
      </c>
      <c r="G4137">
        <v>0</v>
      </c>
      <c r="H4137">
        <v>117</v>
      </c>
      <c r="I4137">
        <v>2</v>
      </c>
      <c r="J4137" t="s">
        <v>837</v>
      </c>
      <c r="L4137" t="e">
        <f t="shared" si="73"/>
        <v>#N/A</v>
      </c>
    </row>
    <row r="4138" spans="1:12">
      <c r="A4138">
        <v>4167</v>
      </c>
      <c r="B4138" t="s">
        <v>408</v>
      </c>
      <c r="C4138">
        <v>2</v>
      </c>
      <c r="D4138">
        <v>8</v>
      </c>
      <c r="E4138">
        <v>2</v>
      </c>
      <c r="F4138">
        <v>0</v>
      </c>
      <c r="G4138">
        <v>0</v>
      </c>
      <c r="H4138">
        <v>117</v>
      </c>
      <c r="I4138">
        <v>2</v>
      </c>
      <c r="J4138" t="s">
        <v>837</v>
      </c>
      <c r="L4138" t="e">
        <f t="shared" si="73"/>
        <v>#N/A</v>
      </c>
    </row>
    <row r="4139" spans="1:12">
      <c r="A4139">
        <v>4736</v>
      </c>
      <c r="B4139" t="s">
        <v>408</v>
      </c>
      <c r="C4139">
        <v>1</v>
      </c>
      <c r="D4139">
        <v>4</v>
      </c>
      <c r="E4139">
        <v>24</v>
      </c>
      <c r="F4139">
        <v>0</v>
      </c>
      <c r="G4139">
        <v>0</v>
      </c>
      <c r="H4139">
        <v>664</v>
      </c>
      <c r="I4139">
        <v>9</v>
      </c>
      <c r="J4139" t="s">
        <v>949</v>
      </c>
      <c r="L4139" t="e">
        <f t="shared" si="73"/>
        <v>#N/A</v>
      </c>
    </row>
    <row r="4140" spans="1:12">
      <c r="A4140">
        <v>749</v>
      </c>
      <c r="B4140" t="s">
        <v>408</v>
      </c>
      <c r="C4140">
        <v>2</v>
      </c>
      <c r="D4140">
        <v>10</v>
      </c>
      <c r="E4140">
        <v>2</v>
      </c>
      <c r="F4140">
        <v>0</v>
      </c>
      <c r="G4140">
        <v>0</v>
      </c>
      <c r="H4140">
        <v>418</v>
      </c>
      <c r="I4140">
        <v>2</v>
      </c>
      <c r="J4140" t="s">
        <v>659</v>
      </c>
      <c r="L4140" t="e">
        <f t="shared" si="73"/>
        <v>#N/A</v>
      </c>
    </row>
    <row r="4141" spans="1:12">
      <c r="A4141">
        <v>4069</v>
      </c>
      <c r="B4141" t="s">
        <v>408</v>
      </c>
      <c r="C4141">
        <v>2</v>
      </c>
      <c r="D4141">
        <v>19</v>
      </c>
      <c r="E4141">
        <v>2</v>
      </c>
      <c r="F4141">
        <v>0</v>
      </c>
      <c r="G4141">
        <v>0</v>
      </c>
      <c r="H4141">
        <v>127</v>
      </c>
      <c r="I4141">
        <v>1</v>
      </c>
      <c r="J4141" t="s">
        <v>752</v>
      </c>
      <c r="L4141">
        <f t="shared" si="73"/>
        <v>11</v>
      </c>
    </row>
    <row r="4142" spans="1:12">
      <c r="A4142">
        <v>3162</v>
      </c>
      <c r="B4142" t="s">
        <v>390</v>
      </c>
      <c r="C4142">
        <v>1</v>
      </c>
      <c r="D4142">
        <v>9</v>
      </c>
      <c r="E4142">
        <v>1</v>
      </c>
      <c r="F4142">
        <v>0</v>
      </c>
      <c r="G4142">
        <v>0</v>
      </c>
      <c r="H4142">
        <v>650</v>
      </c>
      <c r="I4142">
        <v>3</v>
      </c>
      <c r="J4142" t="s">
        <v>954</v>
      </c>
      <c r="L4142" t="e">
        <f t="shared" si="73"/>
        <v>#N/A</v>
      </c>
    </row>
    <row r="4143" spans="1:12">
      <c r="A4143">
        <v>2572</v>
      </c>
      <c r="B4143" t="s">
        <v>408</v>
      </c>
      <c r="C4143">
        <v>1</v>
      </c>
      <c r="D4143">
        <v>23</v>
      </c>
      <c r="E4143">
        <v>1</v>
      </c>
      <c r="F4143">
        <v>0</v>
      </c>
      <c r="G4143">
        <v>0</v>
      </c>
      <c r="H4143">
        <v>310</v>
      </c>
      <c r="I4143">
        <v>2</v>
      </c>
      <c r="J4143" t="s">
        <v>421</v>
      </c>
      <c r="L4143">
        <f t="shared" si="73"/>
        <v>16</v>
      </c>
    </row>
    <row r="4144" spans="1:12">
      <c r="A4144">
        <v>5249</v>
      </c>
      <c r="B4144" t="s">
        <v>408</v>
      </c>
      <c r="C4144">
        <v>2</v>
      </c>
      <c r="D4144">
        <v>173</v>
      </c>
      <c r="E4144">
        <v>2</v>
      </c>
      <c r="F4144">
        <v>0</v>
      </c>
      <c r="G4144">
        <v>0</v>
      </c>
      <c r="H4144">
        <v>302</v>
      </c>
      <c r="I4144">
        <v>2</v>
      </c>
      <c r="J4144" t="s">
        <v>423</v>
      </c>
      <c r="L4144">
        <f t="shared" si="73"/>
        <v>32</v>
      </c>
    </row>
    <row r="4145" spans="1:12">
      <c r="A4145">
        <v>5990</v>
      </c>
      <c r="B4145" t="s">
        <v>408</v>
      </c>
      <c r="C4145">
        <v>2</v>
      </c>
      <c r="D4145">
        <v>20</v>
      </c>
      <c r="E4145">
        <v>2</v>
      </c>
      <c r="F4145">
        <v>0</v>
      </c>
      <c r="G4145">
        <v>0</v>
      </c>
      <c r="H4145">
        <v>257</v>
      </c>
      <c r="I4145">
        <v>2</v>
      </c>
      <c r="J4145" t="s">
        <v>922</v>
      </c>
      <c r="L4145" t="e">
        <f t="shared" si="73"/>
        <v>#N/A</v>
      </c>
    </row>
    <row r="4146" spans="1:12">
      <c r="A4146">
        <v>1905</v>
      </c>
      <c r="B4146" t="s">
        <v>865</v>
      </c>
      <c r="C4146">
        <v>1</v>
      </c>
      <c r="D4146">
        <v>25</v>
      </c>
      <c r="E4146">
        <v>1</v>
      </c>
      <c r="F4146">
        <v>0</v>
      </c>
      <c r="G4146">
        <v>0</v>
      </c>
      <c r="H4146">
        <v>339</v>
      </c>
      <c r="I4146">
        <v>1</v>
      </c>
      <c r="J4146" t="s">
        <v>462</v>
      </c>
      <c r="L4146" t="e">
        <f t="shared" si="73"/>
        <v>#N/A</v>
      </c>
    </row>
    <row r="4147" spans="1:12">
      <c r="A4147">
        <v>823</v>
      </c>
      <c r="B4147" t="s">
        <v>408</v>
      </c>
      <c r="C4147">
        <v>2</v>
      </c>
      <c r="D4147">
        <v>6</v>
      </c>
      <c r="E4147">
        <v>2</v>
      </c>
      <c r="F4147">
        <v>0</v>
      </c>
      <c r="G4147">
        <v>0</v>
      </c>
      <c r="H4147">
        <v>399</v>
      </c>
      <c r="I4147">
        <v>2</v>
      </c>
      <c r="J4147" t="s">
        <v>995</v>
      </c>
      <c r="L4147" t="e">
        <f t="shared" si="73"/>
        <v>#N/A</v>
      </c>
    </row>
    <row r="4148" spans="1:12">
      <c r="A4148">
        <v>3334</v>
      </c>
      <c r="B4148" t="s">
        <v>408</v>
      </c>
      <c r="C4148">
        <v>1</v>
      </c>
      <c r="D4148">
        <v>49</v>
      </c>
      <c r="E4148">
        <v>11</v>
      </c>
      <c r="F4148">
        <v>0</v>
      </c>
      <c r="G4148">
        <v>0</v>
      </c>
      <c r="H4148">
        <v>374</v>
      </c>
      <c r="I4148">
        <v>4</v>
      </c>
      <c r="J4148" t="s">
        <v>440</v>
      </c>
      <c r="L4148">
        <f t="shared" si="73"/>
        <v>16</v>
      </c>
    </row>
    <row r="4149" spans="1:12">
      <c r="A4149">
        <v>5326</v>
      </c>
      <c r="B4149" t="s">
        <v>408</v>
      </c>
      <c r="C4149">
        <v>2</v>
      </c>
      <c r="D4149">
        <v>50</v>
      </c>
      <c r="E4149">
        <v>2</v>
      </c>
      <c r="F4149">
        <v>0</v>
      </c>
      <c r="G4149">
        <v>0</v>
      </c>
      <c r="H4149">
        <v>620</v>
      </c>
      <c r="I4149">
        <v>2</v>
      </c>
      <c r="J4149" t="s">
        <v>827</v>
      </c>
      <c r="L4149">
        <f t="shared" si="73"/>
        <v>56</v>
      </c>
    </row>
    <row r="4150" spans="1:12">
      <c r="A4150">
        <v>88</v>
      </c>
      <c r="B4150" t="s">
        <v>390</v>
      </c>
      <c r="C4150">
        <v>1</v>
      </c>
      <c r="D4150">
        <v>14</v>
      </c>
      <c r="E4150">
        <v>1</v>
      </c>
      <c r="F4150">
        <v>0</v>
      </c>
      <c r="G4150">
        <v>0</v>
      </c>
      <c r="H4150">
        <v>425</v>
      </c>
      <c r="I4150">
        <v>1</v>
      </c>
      <c r="J4150" t="s">
        <v>769</v>
      </c>
      <c r="L4150" t="e">
        <f t="shared" si="73"/>
        <v>#N/A</v>
      </c>
    </row>
    <row r="4151" spans="1:12">
      <c r="A4151">
        <v>6159</v>
      </c>
      <c r="B4151" t="s">
        <v>408</v>
      </c>
      <c r="C4151">
        <v>2</v>
      </c>
      <c r="D4151">
        <v>13</v>
      </c>
      <c r="E4151">
        <v>2</v>
      </c>
      <c r="F4151">
        <v>0</v>
      </c>
      <c r="G4151">
        <v>0</v>
      </c>
      <c r="H4151">
        <v>241</v>
      </c>
      <c r="I4151">
        <v>2</v>
      </c>
      <c r="J4151" t="s">
        <v>842</v>
      </c>
      <c r="L4151" t="e">
        <f t="shared" si="73"/>
        <v>#N/A</v>
      </c>
    </row>
    <row r="4152" spans="1:12">
      <c r="A4152">
        <v>2003</v>
      </c>
      <c r="B4152" t="s">
        <v>408</v>
      </c>
      <c r="C4152">
        <v>1</v>
      </c>
      <c r="D4152">
        <v>9</v>
      </c>
      <c r="E4152">
        <v>13</v>
      </c>
      <c r="F4152">
        <v>0</v>
      </c>
      <c r="G4152">
        <v>0</v>
      </c>
      <c r="H4152">
        <v>330</v>
      </c>
      <c r="I4152">
        <v>7</v>
      </c>
      <c r="J4152" t="s">
        <v>830</v>
      </c>
      <c r="L4152">
        <f t="shared" si="73"/>
        <v>32</v>
      </c>
    </row>
    <row r="4153" spans="1:12">
      <c r="A4153">
        <v>2744</v>
      </c>
      <c r="B4153" t="s">
        <v>408</v>
      </c>
      <c r="C4153">
        <v>1</v>
      </c>
      <c r="D4153">
        <v>10</v>
      </c>
      <c r="E4153">
        <v>1</v>
      </c>
      <c r="F4153">
        <v>0</v>
      </c>
      <c r="G4153">
        <v>0</v>
      </c>
      <c r="H4153">
        <v>398</v>
      </c>
      <c r="I4153">
        <v>2</v>
      </c>
      <c r="J4153" t="s">
        <v>950</v>
      </c>
      <c r="L4153" t="e">
        <f t="shared" si="73"/>
        <v>#N/A</v>
      </c>
    </row>
    <row r="4154" spans="1:12">
      <c r="A4154">
        <v>1439</v>
      </c>
      <c r="B4154" t="s">
        <v>408</v>
      </c>
      <c r="C4154">
        <v>1</v>
      </c>
      <c r="D4154">
        <v>3</v>
      </c>
      <c r="E4154">
        <v>4</v>
      </c>
      <c r="F4154">
        <v>0</v>
      </c>
      <c r="G4154">
        <v>0</v>
      </c>
      <c r="H4154">
        <v>404</v>
      </c>
      <c r="I4154">
        <v>2</v>
      </c>
      <c r="J4154" t="s">
        <v>986</v>
      </c>
      <c r="L4154" t="e">
        <f t="shared" si="73"/>
        <v>#N/A</v>
      </c>
    </row>
    <row r="4155" spans="1:12">
      <c r="A4155">
        <v>1390</v>
      </c>
      <c r="B4155" t="s">
        <v>408</v>
      </c>
      <c r="C4155">
        <v>1</v>
      </c>
      <c r="D4155">
        <v>6</v>
      </c>
      <c r="E4155">
        <v>12</v>
      </c>
      <c r="F4155">
        <v>0</v>
      </c>
      <c r="G4155">
        <v>0</v>
      </c>
      <c r="H4155">
        <v>504</v>
      </c>
      <c r="I4155">
        <v>3</v>
      </c>
      <c r="J4155" t="s">
        <v>909</v>
      </c>
      <c r="L4155" t="e">
        <f t="shared" si="73"/>
        <v>#N/A</v>
      </c>
    </row>
    <row r="4156" spans="1:12">
      <c r="A4156">
        <v>2054</v>
      </c>
      <c r="B4156" t="s">
        <v>408</v>
      </c>
      <c r="C4156">
        <v>1</v>
      </c>
      <c r="D4156">
        <v>41</v>
      </c>
      <c r="E4156">
        <v>9</v>
      </c>
      <c r="F4156">
        <v>0</v>
      </c>
      <c r="G4156">
        <v>0</v>
      </c>
      <c r="H4156">
        <v>571</v>
      </c>
      <c r="I4156">
        <v>6</v>
      </c>
      <c r="J4156" t="s">
        <v>784</v>
      </c>
      <c r="L4156">
        <f t="shared" si="73"/>
        <v>51</v>
      </c>
    </row>
    <row r="4157" spans="1:12">
      <c r="A4157">
        <v>2103</v>
      </c>
      <c r="B4157" t="s">
        <v>408</v>
      </c>
      <c r="C4157">
        <v>1</v>
      </c>
      <c r="D4157">
        <v>21</v>
      </c>
      <c r="E4157">
        <v>32</v>
      </c>
      <c r="F4157">
        <v>0</v>
      </c>
      <c r="G4157">
        <v>0</v>
      </c>
      <c r="H4157">
        <v>523</v>
      </c>
      <c r="I4157">
        <v>8</v>
      </c>
      <c r="J4157" t="s">
        <v>428</v>
      </c>
      <c r="L4157">
        <f t="shared" si="73"/>
        <v>33</v>
      </c>
    </row>
    <row r="4158" spans="1:12">
      <c r="A4158">
        <v>5300</v>
      </c>
      <c r="B4158" t="s">
        <v>408</v>
      </c>
      <c r="C4158">
        <v>2</v>
      </c>
      <c r="D4158">
        <v>57</v>
      </c>
      <c r="E4158">
        <v>2</v>
      </c>
      <c r="F4158">
        <v>0</v>
      </c>
      <c r="G4158">
        <v>0</v>
      </c>
      <c r="H4158">
        <v>620</v>
      </c>
      <c r="I4158">
        <v>2</v>
      </c>
      <c r="J4158" t="s">
        <v>827</v>
      </c>
      <c r="L4158">
        <f t="shared" si="73"/>
        <v>56</v>
      </c>
    </row>
    <row r="4159" spans="1:12">
      <c r="A4159">
        <v>4144</v>
      </c>
      <c r="B4159" t="s">
        <v>408</v>
      </c>
      <c r="C4159">
        <v>2</v>
      </c>
      <c r="D4159">
        <v>20</v>
      </c>
      <c r="E4159">
        <v>2</v>
      </c>
      <c r="F4159">
        <v>0</v>
      </c>
      <c r="G4159">
        <v>0</v>
      </c>
      <c r="H4159">
        <v>118</v>
      </c>
      <c r="I4159">
        <v>1</v>
      </c>
      <c r="J4159" t="s">
        <v>612</v>
      </c>
      <c r="L4159">
        <f t="shared" si="73"/>
        <v>11</v>
      </c>
    </row>
    <row r="4160" spans="1:12">
      <c r="A4160">
        <v>4095</v>
      </c>
      <c r="B4160" t="s">
        <v>408</v>
      </c>
      <c r="C4160">
        <v>2</v>
      </c>
      <c r="D4160">
        <v>6</v>
      </c>
      <c r="E4160">
        <v>2</v>
      </c>
      <c r="F4160">
        <v>0</v>
      </c>
      <c r="G4160">
        <v>0</v>
      </c>
      <c r="H4160">
        <v>128</v>
      </c>
      <c r="I4160">
        <v>2</v>
      </c>
      <c r="J4160" t="s">
        <v>873</v>
      </c>
      <c r="L4160" t="e">
        <f t="shared" si="73"/>
        <v>#N/A</v>
      </c>
    </row>
    <row r="4161" spans="1:12">
      <c r="A4161">
        <v>4636</v>
      </c>
      <c r="B4161" t="s">
        <v>408</v>
      </c>
      <c r="C4161">
        <v>1</v>
      </c>
      <c r="D4161">
        <v>30</v>
      </c>
      <c r="E4161">
        <v>18</v>
      </c>
      <c r="F4161">
        <v>0</v>
      </c>
      <c r="G4161">
        <v>0</v>
      </c>
      <c r="H4161">
        <v>671</v>
      </c>
      <c r="I4161">
        <v>9</v>
      </c>
      <c r="J4161" t="s">
        <v>661</v>
      </c>
      <c r="L4161" t="e">
        <f t="shared" si="73"/>
        <v>#N/A</v>
      </c>
    </row>
    <row r="4162" spans="1:12">
      <c r="A4162">
        <v>4685</v>
      </c>
      <c r="B4162" t="s">
        <v>408</v>
      </c>
      <c r="C4162">
        <v>1</v>
      </c>
      <c r="D4162">
        <v>47</v>
      </c>
      <c r="E4162">
        <v>27</v>
      </c>
      <c r="F4162">
        <v>0</v>
      </c>
      <c r="G4162">
        <v>0</v>
      </c>
      <c r="H4162">
        <v>671</v>
      </c>
      <c r="I4162">
        <v>8</v>
      </c>
      <c r="J4162" t="s">
        <v>661</v>
      </c>
      <c r="L4162" t="e">
        <f t="shared" si="73"/>
        <v>#N/A</v>
      </c>
    </row>
    <row r="4163" spans="1:12">
      <c r="A4163">
        <v>4808</v>
      </c>
      <c r="B4163" t="s">
        <v>408</v>
      </c>
      <c r="C4163">
        <v>2</v>
      </c>
      <c r="D4163">
        <v>15</v>
      </c>
      <c r="E4163">
        <v>24</v>
      </c>
      <c r="F4163">
        <v>0</v>
      </c>
      <c r="G4163">
        <v>0</v>
      </c>
      <c r="H4163">
        <v>674</v>
      </c>
      <c r="I4163">
        <v>8</v>
      </c>
      <c r="J4163" t="s">
        <v>905</v>
      </c>
      <c r="L4163" t="e">
        <f t="shared" si="73"/>
        <v>#N/A</v>
      </c>
    </row>
    <row r="4164" spans="1:12">
      <c r="A4164">
        <v>1931</v>
      </c>
      <c r="B4164" t="s">
        <v>865</v>
      </c>
      <c r="C4164">
        <v>1</v>
      </c>
      <c r="D4164">
        <v>18</v>
      </c>
      <c r="E4164">
        <v>1</v>
      </c>
      <c r="F4164">
        <v>0</v>
      </c>
      <c r="G4164">
        <v>0</v>
      </c>
      <c r="H4164">
        <v>339</v>
      </c>
      <c r="I4164">
        <v>1</v>
      </c>
      <c r="J4164" t="s">
        <v>462</v>
      </c>
      <c r="L4164" t="e">
        <f t="shared" ref="L4164:L4227" si="74">VLOOKUP($J4164,$AA$3:$AB$127,2,FALSE)</f>
        <v>#N/A</v>
      </c>
    </row>
    <row r="4165" spans="1:12">
      <c r="A4165">
        <v>2595</v>
      </c>
      <c r="B4165" t="s">
        <v>408</v>
      </c>
      <c r="C4165">
        <v>1</v>
      </c>
      <c r="D4165">
        <v>2</v>
      </c>
      <c r="E4165">
        <v>6</v>
      </c>
      <c r="F4165">
        <v>0</v>
      </c>
      <c r="G4165">
        <v>0</v>
      </c>
      <c r="H4165">
        <v>263</v>
      </c>
      <c r="I4165">
        <v>4</v>
      </c>
      <c r="J4165" t="s">
        <v>985</v>
      </c>
      <c r="L4165" t="e">
        <f t="shared" si="74"/>
        <v>#N/A</v>
      </c>
    </row>
    <row r="4166" spans="1:12">
      <c r="A4166">
        <v>4759</v>
      </c>
      <c r="B4166" t="s">
        <v>408</v>
      </c>
      <c r="C4166">
        <v>1</v>
      </c>
      <c r="D4166">
        <v>15</v>
      </c>
      <c r="E4166">
        <v>19</v>
      </c>
      <c r="F4166">
        <v>0</v>
      </c>
      <c r="G4166">
        <v>0</v>
      </c>
      <c r="H4166">
        <v>665</v>
      </c>
      <c r="I4166">
        <v>9</v>
      </c>
      <c r="J4166" t="s">
        <v>668</v>
      </c>
      <c r="L4166" t="e">
        <f t="shared" si="74"/>
        <v>#N/A</v>
      </c>
    </row>
    <row r="4167" spans="1:12">
      <c r="A4167">
        <v>5841</v>
      </c>
      <c r="B4167" t="s">
        <v>408</v>
      </c>
      <c r="C4167">
        <v>2</v>
      </c>
      <c r="D4167">
        <v>3</v>
      </c>
      <c r="E4167">
        <v>2</v>
      </c>
      <c r="F4167">
        <v>0</v>
      </c>
      <c r="G4167">
        <v>0</v>
      </c>
      <c r="H4167">
        <v>217</v>
      </c>
      <c r="I4167">
        <v>2</v>
      </c>
      <c r="J4167" t="s">
        <v>1025</v>
      </c>
      <c r="L4167" t="e">
        <f t="shared" si="74"/>
        <v>#N/A</v>
      </c>
    </row>
    <row r="4168" spans="1:12">
      <c r="A4168">
        <v>5890</v>
      </c>
      <c r="B4168" t="s">
        <v>408</v>
      </c>
      <c r="C4168">
        <v>2</v>
      </c>
      <c r="D4168">
        <v>5</v>
      </c>
      <c r="E4168">
        <v>2</v>
      </c>
      <c r="F4168">
        <v>0</v>
      </c>
      <c r="G4168">
        <v>0</v>
      </c>
      <c r="H4168">
        <v>219</v>
      </c>
      <c r="I4168">
        <v>2</v>
      </c>
      <c r="J4168" t="s">
        <v>966</v>
      </c>
      <c r="L4168" t="e">
        <f t="shared" si="74"/>
        <v>#N/A</v>
      </c>
    </row>
    <row r="4169" spans="1:12">
      <c r="A4169">
        <v>2644</v>
      </c>
      <c r="B4169" t="s">
        <v>408</v>
      </c>
      <c r="C4169">
        <v>1</v>
      </c>
      <c r="D4169">
        <v>19</v>
      </c>
      <c r="E4169">
        <v>1</v>
      </c>
      <c r="F4169">
        <v>0</v>
      </c>
      <c r="G4169">
        <v>0</v>
      </c>
      <c r="H4169">
        <v>308</v>
      </c>
      <c r="I4169">
        <v>1</v>
      </c>
      <c r="J4169" t="s">
        <v>790</v>
      </c>
      <c r="L4169" t="e">
        <f t="shared" si="74"/>
        <v>#N/A</v>
      </c>
    </row>
    <row r="4170" spans="1:12">
      <c r="A4170">
        <v>3185</v>
      </c>
      <c r="B4170" t="s">
        <v>408</v>
      </c>
      <c r="C4170">
        <v>1</v>
      </c>
      <c r="D4170">
        <v>9</v>
      </c>
      <c r="E4170">
        <v>1</v>
      </c>
      <c r="F4170">
        <v>0</v>
      </c>
      <c r="G4170">
        <v>0</v>
      </c>
      <c r="H4170">
        <v>359</v>
      </c>
      <c r="I4170">
        <v>1</v>
      </c>
      <c r="J4170" t="s">
        <v>762</v>
      </c>
      <c r="L4170" t="e">
        <f t="shared" si="74"/>
        <v>#N/A</v>
      </c>
    </row>
    <row r="4171" spans="1:12">
      <c r="A4171">
        <v>5349</v>
      </c>
      <c r="B4171" t="s">
        <v>408</v>
      </c>
      <c r="C4171">
        <v>2</v>
      </c>
      <c r="D4171">
        <v>17</v>
      </c>
      <c r="E4171">
        <v>2</v>
      </c>
      <c r="F4171">
        <v>0</v>
      </c>
      <c r="G4171">
        <v>0</v>
      </c>
      <c r="H4171">
        <v>628</v>
      </c>
      <c r="I4171">
        <v>2</v>
      </c>
      <c r="J4171" t="s">
        <v>946</v>
      </c>
      <c r="L4171" t="e">
        <f t="shared" si="74"/>
        <v>#N/A</v>
      </c>
    </row>
    <row r="4172" spans="1:12">
      <c r="A4172">
        <v>1980</v>
      </c>
      <c r="B4172" t="s">
        <v>408</v>
      </c>
      <c r="C4172">
        <v>1</v>
      </c>
      <c r="D4172">
        <v>6</v>
      </c>
      <c r="E4172">
        <v>1</v>
      </c>
      <c r="F4172">
        <v>0</v>
      </c>
      <c r="G4172">
        <v>0</v>
      </c>
      <c r="H4172">
        <v>588</v>
      </c>
      <c r="I4172">
        <v>2</v>
      </c>
      <c r="J4172" t="s">
        <v>913</v>
      </c>
      <c r="L4172" t="e">
        <f t="shared" si="74"/>
        <v>#N/A</v>
      </c>
    </row>
    <row r="4173" spans="1:12">
      <c r="A4173">
        <v>2521</v>
      </c>
      <c r="B4173" t="s">
        <v>390</v>
      </c>
      <c r="C4173">
        <v>1</v>
      </c>
      <c r="D4173">
        <v>17</v>
      </c>
      <c r="E4173">
        <v>1</v>
      </c>
      <c r="F4173">
        <v>0</v>
      </c>
      <c r="G4173">
        <v>0</v>
      </c>
      <c r="H4173">
        <v>353</v>
      </c>
      <c r="I4173">
        <v>1</v>
      </c>
      <c r="J4173" t="s">
        <v>644</v>
      </c>
      <c r="L4173" t="e">
        <f t="shared" si="74"/>
        <v>#N/A</v>
      </c>
    </row>
    <row r="4174" spans="1:12">
      <c r="A4174">
        <v>5226</v>
      </c>
      <c r="B4174" t="s">
        <v>408</v>
      </c>
      <c r="C4174">
        <v>2</v>
      </c>
      <c r="D4174">
        <v>9</v>
      </c>
      <c r="E4174">
        <v>2</v>
      </c>
      <c r="F4174">
        <v>0</v>
      </c>
      <c r="G4174">
        <v>0</v>
      </c>
      <c r="H4174">
        <v>622</v>
      </c>
      <c r="I4174">
        <v>2</v>
      </c>
      <c r="J4174" t="s">
        <v>907</v>
      </c>
      <c r="L4174" t="e">
        <f t="shared" si="74"/>
        <v>#N/A</v>
      </c>
    </row>
    <row r="4175" spans="1:12">
      <c r="A4175">
        <v>6445</v>
      </c>
      <c r="B4175" t="s">
        <v>412</v>
      </c>
      <c r="C4175">
        <v>1</v>
      </c>
      <c r="D4175">
        <v>13</v>
      </c>
      <c r="E4175">
        <v>1</v>
      </c>
      <c r="F4175">
        <v>0</v>
      </c>
      <c r="G4175">
        <v>0</v>
      </c>
      <c r="H4175">
        <v>106</v>
      </c>
      <c r="I4175">
        <v>1</v>
      </c>
      <c r="J4175" t="s">
        <v>718</v>
      </c>
      <c r="L4175" t="e">
        <f t="shared" si="74"/>
        <v>#N/A</v>
      </c>
    </row>
    <row r="4176" spans="1:12">
      <c r="A4176">
        <v>1370</v>
      </c>
      <c r="B4176" t="s">
        <v>408</v>
      </c>
      <c r="C4176">
        <v>1</v>
      </c>
      <c r="D4176">
        <v>1</v>
      </c>
      <c r="E4176">
        <v>1</v>
      </c>
      <c r="F4176">
        <v>0</v>
      </c>
      <c r="G4176">
        <v>0</v>
      </c>
      <c r="H4176">
        <v>502</v>
      </c>
      <c r="I4176">
        <v>1</v>
      </c>
      <c r="J4176" t="s">
        <v>682</v>
      </c>
      <c r="L4176" t="e">
        <f t="shared" si="74"/>
        <v>#N/A</v>
      </c>
    </row>
    <row r="4177" spans="1:12">
      <c r="A4177">
        <v>3042</v>
      </c>
      <c r="B4177" t="s">
        <v>408</v>
      </c>
      <c r="C4177">
        <v>1</v>
      </c>
      <c r="D4177">
        <v>19</v>
      </c>
      <c r="E4177">
        <v>40</v>
      </c>
      <c r="F4177">
        <v>0</v>
      </c>
      <c r="G4177">
        <v>0</v>
      </c>
      <c r="H4177">
        <v>520</v>
      </c>
      <c r="I4177">
        <v>8</v>
      </c>
      <c r="J4177" t="s">
        <v>414</v>
      </c>
      <c r="L4177">
        <f t="shared" si="74"/>
        <v>43</v>
      </c>
    </row>
    <row r="4178" spans="1:12">
      <c r="A4178">
        <v>2117</v>
      </c>
      <c r="B4178" t="s">
        <v>408</v>
      </c>
      <c r="C4178">
        <v>1</v>
      </c>
      <c r="D4178">
        <v>7</v>
      </c>
      <c r="E4178">
        <v>8</v>
      </c>
      <c r="F4178">
        <v>0</v>
      </c>
      <c r="G4178">
        <v>0</v>
      </c>
      <c r="H4178">
        <v>527</v>
      </c>
      <c r="I4178">
        <v>5</v>
      </c>
      <c r="J4178" t="s">
        <v>646</v>
      </c>
      <c r="L4178" t="e">
        <f t="shared" si="74"/>
        <v>#N/A</v>
      </c>
    </row>
    <row r="4179" spans="1:12">
      <c r="A4179">
        <v>2864</v>
      </c>
      <c r="B4179" t="s">
        <v>408</v>
      </c>
      <c r="C4179">
        <v>1</v>
      </c>
      <c r="D4179">
        <v>18</v>
      </c>
      <c r="E4179">
        <v>12</v>
      </c>
      <c r="F4179">
        <v>0</v>
      </c>
      <c r="G4179">
        <v>0</v>
      </c>
      <c r="H4179">
        <v>387</v>
      </c>
      <c r="I4179">
        <v>3</v>
      </c>
      <c r="J4179" t="s">
        <v>409</v>
      </c>
      <c r="L4179">
        <f t="shared" si="74"/>
        <v>43</v>
      </c>
    </row>
    <row r="4180" spans="1:12">
      <c r="A4180">
        <v>5449</v>
      </c>
      <c r="B4180" t="s">
        <v>408</v>
      </c>
      <c r="C4180">
        <v>2</v>
      </c>
      <c r="D4180">
        <v>13</v>
      </c>
      <c r="E4180">
        <v>2</v>
      </c>
      <c r="F4180">
        <v>0</v>
      </c>
      <c r="G4180">
        <v>0</v>
      </c>
      <c r="H4180">
        <v>852</v>
      </c>
      <c r="I4180">
        <v>2</v>
      </c>
      <c r="J4180" t="s">
        <v>726</v>
      </c>
      <c r="L4180">
        <f t="shared" si="74"/>
        <v>56</v>
      </c>
    </row>
    <row r="4181" spans="1:12">
      <c r="A4181">
        <v>4287</v>
      </c>
      <c r="B4181" t="s">
        <v>408</v>
      </c>
      <c r="C4181">
        <v>1</v>
      </c>
      <c r="D4181">
        <v>6</v>
      </c>
      <c r="E4181">
        <v>1</v>
      </c>
      <c r="F4181">
        <v>0</v>
      </c>
      <c r="G4181">
        <v>0</v>
      </c>
      <c r="H4181">
        <v>281</v>
      </c>
      <c r="I4181">
        <v>2</v>
      </c>
      <c r="J4181" t="s">
        <v>963</v>
      </c>
      <c r="L4181" t="e">
        <f t="shared" si="74"/>
        <v>#N/A</v>
      </c>
    </row>
    <row r="4182" spans="1:12">
      <c r="A4182">
        <v>2366</v>
      </c>
      <c r="B4182" t="s">
        <v>408</v>
      </c>
      <c r="C4182">
        <v>1</v>
      </c>
      <c r="D4182">
        <v>28</v>
      </c>
      <c r="E4182">
        <v>1</v>
      </c>
      <c r="F4182">
        <v>0</v>
      </c>
      <c r="G4182">
        <v>0</v>
      </c>
      <c r="H4182">
        <v>356</v>
      </c>
      <c r="I4182">
        <v>1</v>
      </c>
      <c r="J4182" t="s">
        <v>848</v>
      </c>
      <c r="L4182" t="e">
        <f t="shared" si="74"/>
        <v>#N/A</v>
      </c>
    </row>
    <row r="4183" spans="1:12">
      <c r="A4183">
        <v>208</v>
      </c>
      <c r="B4183" t="s">
        <v>408</v>
      </c>
      <c r="C4183">
        <v>1</v>
      </c>
      <c r="D4183">
        <v>13</v>
      </c>
      <c r="E4183">
        <v>1</v>
      </c>
      <c r="F4183">
        <v>0</v>
      </c>
      <c r="G4183">
        <v>0</v>
      </c>
      <c r="H4183">
        <v>407</v>
      </c>
      <c r="I4183">
        <v>1</v>
      </c>
      <c r="J4183" t="s">
        <v>891</v>
      </c>
      <c r="L4183" t="e">
        <f t="shared" si="74"/>
        <v>#N/A</v>
      </c>
    </row>
    <row r="4184" spans="1:12">
      <c r="A4184">
        <v>3291</v>
      </c>
      <c r="B4184" t="s">
        <v>408</v>
      </c>
      <c r="C4184">
        <v>1</v>
      </c>
      <c r="D4184">
        <v>3</v>
      </c>
      <c r="E4184">
        <v>16</v>
      </c>
      <c r="F4184">
        <v>0</v>
      </c>
      <c r="G4184">
        <v>0</v>
      </c>
      <c r="H4184">
        <v>159</v>
      </c>
      <c r="I4184">
        <v>6</v>
      </c>
      <c r="J4184" t="s">
        <v>1024</v>
      </c>
      <c r="L4184" t="e">
        <f t="shared" si="74"/>
        <v>#N/A</v>
      </c>
    </row>
    <row r="4185" spans="1:12">
      <c r="A4185">
        <v>6196</v>
      </c>
      <c r="B4185" t="s">
        <v>408</v>
      </c>
      <c r="C4185">
        <v>2</v>
      </c>
      <c r="D4185">
        <v>13</v>
      </c>
      <c r="E4185">
        <v>2</v>
      </c>
      <c r="F4185">
        <v>0</v>
      </c>
      <c r="G4185">
        <v>0</v>
      </c>
      <c r="H4185">
        <v>242</v>
      </c>
      <c r="I4185">
        <v>2</v>
      </c>
      <c r="J4185" t="s">
        <v>456</v>
      </c>
      <c r="L4185">
        <f t="shared" si="74"/>
        <v>13</v>
      </c>
    </row>
    <row r="4186" spans="1:12">
      <c r="A4186">
        <v>4038</v>
      </c>
      <c r="B4186" t="s">
        <v>408</v>
      </c>
      <c r="C4186">
        <v>11</v>
      </c>
      <c r="D4186">
        <v>4</v>
      </c>
      <c r="E4186">
        <v>6</v>
      </c>
      <c r="F4186">
        <v>0</v>
      </c>
      <c r="G4186">
        <v>0</v>
      </c>
      <c r="H4186">
        <v>382</v>
      </c>
      <c r="I4186">
        <v>4</v>
      </c>
      <c r="J4186" t="s">
        <v>845</v>
      </c>
      <c r="L4186">
        <f t="shared" si="74"/>
        <v>12</v>
      </c>
    </row>
    <row r="4187" spans="1:12">
      <c r="A4187">
        <v>4536</v>
      </c>
      <c r="B4187" t="s">
        <v>408</v>
      </c>
      <c r="C4187">
        <v>1</v>
      </c>
      <c r="D4187">
        <v>7</v>
      </c>
      <c r="E4187">
        <v>16</v>
      </c>
      <c r="F4187">
        <v>0</v>
      </c>
      <c r="G4187">
        <v>0</v>
      </c>
      <c r="H4187">
        <v>137</v>
      </c>
      <c r="I4187">
        <v>5</v>
      </c>
      <c r="J4187" t="s">
        <v>533</v>
      </c>
      <c r="L4187" t="e">
        <f t="shared" si="74"/>
        <v>#N/A</v>
      </c>
    </row>
    <row r="4188" spans="1:12">
      <c r="A4188">
        <v>1619</v>
      </c>
      <c r="B4188" t="s">
        <v>408</v>
      </c>
      <c r="C4188">
        <v>1</v>
      </c>
      <c r="D4188">
        <v>8</v>
      </c>
      <c r="E4188">
        <v>2</v>
      </c>
      <c r="F4188">
        <v>0</v>
      </c>
      <c r="G4188">
        <v>0</v>
      </c>
      <c r="H4188">
        <v>324</v>
      </c>
      <c r="I4188">
        <v>1</v>
      </c>
      <c r="J4188" t="s">
        <v>787</v>
      </c>
      <c r="L4188" t="e">
        <f t="shared" si="74"/>
        <v>#N/A</v>
      </c>
    </row>
    <row r="4189" spans="1:12">
      <c r="A4189">
        <v>2793</v>
      </c>
      <c r="B4189" t="s">
        <v>408</v>
      </c>
      <c r="C4189">
        <v>1</v>
      </c>
      <c r="D4189">
        <v>13</v>
      </c>
      <c r="E4189">
        <v>0</v>
      </c>
      <c r="F4189">
        <v>1</v>
      </c>
      <c r="G4189">
        <v>0</v>
      </c>
      <c r="H4189">
        <v>577</v>
      </c>
      <c r="I4189">
        <v>1</v>
      </c>
      <c r="J4189" t="s">
        <v>546</v>
      </c>
      <c r="L4189" t="e">
        <f t="shared" si="74"/>
        <v>#N/A</v>
      </c>
    </row>
    <row r="4190" spans="1:12">
      <c r="A4190">
        <v>2615</v>
      </c>
      <c r="B4190" t="s">
        <v>408</v>
      </c>
      <c r="C4190">
        <v>1</v>
      </c>
      <c r="D4190">
        <v>71</v>
      </c>
      <c r="E4190">
        <v>8</v>
      </c>
      <c r="F4190">
        <v>0</v>
      </c>
      <c r="G4190">
        <v>0</v>
      </c>
      <c r="H4190">
        <v>321</v>
      </c>
      <c r="I4190">
        <v>4</v>
      </c>
      <c r="J4190" t="s">
        <v>714</v>
      </c>
      <c r="L4190">
        <f t="shared" si="74"/>
        <v>52</v>
      </c>
    </row>
    <row r="4191" spans="1:12">
      <c r="A4191">
        <v>1121</v>
      </c>
      <c r="B4191" t="s">
        <v>408</v>
      </c>
      <c r="C4191">
        <v>1</v>
      </c>
      <c r="D4191">
        <v>30</v>
      </c>
      <c r="E4191">
        <v>12</v>
      </c>
      <c r="F4191">
        <v>0</v>
      </c>
      <c r="G4191">
        <v>0</v>
      </c>
      <c r="H4191">
        <v>318</v>
      </c>
      <c r="I4191">
        <v>4</v>
      </c>
      <c r="J4191" t="s">
        <v>856</v>
      </c>
      <c r="L4191" t="e">
        <f t="shared" si="74"/>
        <v>#N/A</v>
      </c>
    </row>
    <row r="4192" spans="1:12">
      <c r="A4192">
        <v>3540</v>
      </c>
      <c r="B4192" t="s">
        <v>408</v>
      </c>
      <c r="C4192">
        <v>2</v>
      </c>
      <c r="D4192">
        <v>49</v>
      </c>
      <c r="E4192">
        <v>28</v>
      </c>
      <c r="F4192">
        <v>0</v>
      </c>
      <c r="G4192">
        <v>0</v>
      </c>
      <c r="H4192">
        <v>316</v>
      </c>
      <c r="I4192">
        <v>7</v>
      </c>
      <c r="J4192" t="s">
        <v>467</v>
      </c>
      <c r="L4192">
        <f t="shared" si="74"/>
        <v>51</v>
      </c>
    </row>
    <row r="4193" spans="1:12">
      <c r="A4193">
        <v>5698</v>
      </c>
      <c r="B4193" t="s">
        <v>408</v>
      </c>
      <c r="C4193">
        <v>1</v>
      </c>
      <c r="D4193">
        <v>19</v>
      </c>
      <c r="E4193">
        <v>13</v>
      </c>
      <c r="F4193">
        <v>0</v>
      </c>
      <c r="G4193">
        <v>0</v>
      </c>
      <c r="H4193">
        <v>702</v>
      </c>
      <c r="I4193">
        <v>6</v>
      </c>
      <c r="J4193" t="s">
        <v>764</v>
      </c>
      <c r="L4193">
        <f t="shared" si="74"/>
        <v>31</v>
      </c>
    </row>
    <row r="4194" spans="1:12">
      <c r="A4194">
        <v>1868</v>
      </c>
      <c r="B4194" t="s">
        <v>408</v>
      </c>
      <c r="C4194">
        <v>3</v>
      </c>
      <c r="D4194">
        <v>9</v>
      </c>
      <c r="E4194">
        <v>2</v>
      </c>
      <c r="F4194">
        <v>2</v>
      </c>
      <c r="G4194">
        <v>0</v>
      </c>
      <c r="H4194">
        <v>372</v>
      </c>
      <c r="I4194">
        <v>2</v>
      </c>
      <c r="J4194" t="s">
        <v>841</v>
      </c>
      <c r="L4194" t="e">
        <f t="shared" si="74"/>
        <v>#N/A</v>
      </c>
    </row>
    <row r="4195" spans="1:12">
      <c r="A4195">
        <v>3895</v>
      </c>
      <c r="B4195" t="s">
        <v>408</v>
      </c>
      <c r="C4195">
        <v>1</v>
      </c>
      <c r="D4195">
        <v>9</v>
      </c>
      <c r="E4195">
        <v>1</v>
      </c>
      <c r="F4195">
        <v>0</v>
      </c>
      <c r="G4195">
        <v>0</v>
      </c>
      <c r="H4195">
        <v>123</v>
      </c>
      <c r="I4195">
        <v>2</v>
      </c>
      <c r="J4195" t="s">
        <v>923</v>
      </c>
      <c r="L4195" t="e">
        <f t="shared" si="74"/>
        <v>#N/A</v>
      </c>
    </row>
    <row r="4196" spans="1:12">
      <c r="A4196">
        <v>3883</v>
      </c>
      <c r="B4196" t="s">
        <v>408</v>
      </c>
      <c r="C4196">
        <v>1</v>
      </c>
      <c r="D4196">
        <v>5</v>
      </c>
      <c r="E4196">
        <v>1</v>
      </c>
      <c r="F4196">
        <v>0</v>
      </c>
      <c r="G4196">
        <v>0</v>
      </c>
      <c r="H4196">
        <v>106</v>
      </c>
      <c r="I4196">
        <v>1</v>
      </c>
      <c r="J4196" t="s">
        <v>718</v>
      </c>
      <c r="L4196" t="e">
        <f t="shared" si="74"/>
        <v>#N/A</v>
      </c>
    </row>
    <row r="4197" spans="1:12">
      <c r="A4197">
        <v>2223</v>
      </c>
      <c r="B4197" t="s">
        <v>408</v>
      </c>
      <c r="C4197">
        <v>2</v>
      </c>
      <c r="D4197">
        <v>21</v>
      </c>
      <c r="E4197">
        <v>8</v>
      </c>
      <c r="F4197">
        <v>0</v>
      </c>
      <c r="G4197">
        <v>0</v>
      </c>
      <c r="H4197">
        <v>507</v>
      </c>
      <c r="I4197">
        <v>5</v>
      </c>
      <c r="J4197" t="s">
        <v>282</v>
      </c>
      <c r="L4197">
        <f t="shared" si="74"/>
        <v>37</v>
      </c>
    </row>
    <row r="4198" spans="1:12">
      <c r="A4198">
        <v>2272</v>
      </c>
      <c r="B4198" t="s">
        <v>408</v>
      </c>
      <c r="C4198">
        <v>2</v>
      </c>
      <c r="D4198">
        <v>16</v>
      </c>
      <c r="E4198">
        <v>12</v>
      </c>
      <c r="F4198">
        <v>0</v>
      </c>
      <c r="G4198">
        <v>0</v>
      </c>
      <c r="H4198">
        <v>503</v>
      </c>
      <c r="I4198">
        <v>3</v>
      </c>
      <c r="J4198" t="s">
        <v>719</v>
      </c>
      <c r="L4198" t="e">
        <f t="shared" si="74"/>
        <v>#N/A</v>
      </c>
    </row>
    <row r="4199" spans="1:12">
      <c r="A4199">
        <v>3434</v>
      </c>
      <c r="B4199" t="s">
        <v>408</v>
      </c>
      <c r="C4199">
        <v>1</v>
      </c>
      <c r="D4199">
        <v>18</v>
      </c>
      <c r="E4199">
        <v>1</v>
      </c>
      <c r="F4199">
        <v>0</v>
      </c>
      <c r="G4199">
        <v>0</v>
      </c>
      <c r="H4199">
        <v>535</v>
      </c>
      <c r="I4199">
        <v>1</v>
      </c>
      <c r="J4199" t="s">
        <v>514</v>
      </c>
      <c r="L4199">
        <f t="shared" si="74"/>
        <v>45</v>
      </c>
    </row>
    <row r="4200" spans="1:12">
      <c r="A4200">
        <v>5057</v>
      </c>
      <c r="B4200" t="s">
        <v>408</v>
      </c>
      <c r="C4200">
        <v>2</v>
      </c>
      <c r="D4200">
        <v>24</v>
      </c>
      <c r="E4200">
        <v>2</v>
      </c>
      <c r="F4200">
        <v>0</v>
      </c>
      <c r="G4200">
        <v>0</v>
      </c>
      <c r="H4200">
        <v>609</v>
      </c>
      <c r="I4200">
        <v>2</v>
      </c>
      <c r="J4200" t="s">
        <v>1018</v>
      </c>
      <c r="L4200" t="e">
        <f t="shared" si="74"/>
        <v>#N/A</v>
      </c>
    </row>
    <row r="4201" spans="1:12">
      <c r="A4201">
        <v>729</v>
      </c>
      <c r="B4201" t="s">
        <v>408</v>
      </c>
      <c r="C4201">
        <v>1</v>
      </c>
      <c r="D4201">
        <v>18</v>
      </c>
      <c r="E4201">
        <v>0</v>
      </c>
      <c r="F4201">
        <v>5</v>
      </c>
      <c r="G4201">
        <v>0</v>
      </c>
      <c r="H4201">
        <v>442</v>
      </c>
      <c r="I4201">
        <v>1</v>
      </c>
      <c r="J4201" t="s">
        <v>579</v>
      </c>
      <c r="L4201">
        <f t="shared" si="74"/>
        <v>21</v>
      </c>
    </row>
    <row r="4202" spans="1:12">
      <c r="A4202">
        <v>3932</v>
      </c>
      <c r="B4202" t="s">
        <v>408</v>
      </c>
      <c r="C4202">
        <v>1</v>
      </c>
      <c r="D4202">
        <v>3</v>
      </c>
      <c r="E4202">
        <v>1</v>
      </c>
      <c r="F4202">
        <v>0</v>
      </c>
      <c r="G4202">
        <v>0</v>
      </c>
      <c r="H4202">
        <v>144</v>
      </c>
      <c r="I4202">
        <v>1</v>
      </c>
      <c r="J4202" t="s">
        <v>931</v>
      </c>
      <c r="L4202" t="e">
        <f t="shared" si="74"/>
        <v>#N/A</v>
      </c>
    </row>
    <row r="4203" spans="1:12">
      <c r="A4203">
        <v>6053</v>
      </c>
      <c r="B4203" t="s">
        <v>408</v>
      </c>
      <c r="C4203">
        <v>1</v>
      </c>
      <c r="D4203">
        <v>1</v>
      </c>
      <c r="E4203">
        <v>1</v>
      </c>
      <c r="F4203">
        <v>0</v>
      </c>
      <c r="G4203">
        <v>0</v>
      </c>
      <c r="H4203">
        <v>231</v>
      </c>
      <c r="I4203">
        <v>2</v>
      </c>
      <c r="J4203" t="s">
        <v>686</v>
      </c>
      <c r="L4203" t="e">
        <f t="shared" si="74"/>
        <v>#N/A</v>
      </c>
    </row>
    <row r="4204" spans="1:12">
      <c r="A4204">
        <v>6090</v>
      </c>
      <c r="B4204" t="s">
        <v>408</v>
      </c>
      <c r="C4204">
        <v>2</v>
      </c>
      <c r="D4204">
        <v>8</v>
      </c>
      <c r="E4204">
        <v>23</v>
      </c>
      <c r="F4204">
        <v>0</v>
      </c>
      <c r="G4204">
        <v>0</v>
      </c>
      <c r="H4204">
        <v>232</v>
      </c>
      <c r="I4204">
        <v>5</v>
      </c>
      <c r="J4204" t="s">
        <v>896</v>
      </c>
      <c r="L4204">
        <f t="shared" si="74"/>
        <v>13</v>
      </c>
    </row>
    <row r="4205" spans="1:12">
      <c r="A4205">
        <v>4381</v>
      </c>
      <c r="B4205" t="s">
        <v>408</v>
      </c>
      <c r="C4205">
        <v>1</v>
      </c>
      <c r="D4205">
        <v>7</v>
      </c>
      <c r="E4205">
        <v>6</v>
      </c>
      <c r="F4205">
        <v>0</v>
      </c>
      <c r="G4205">
        <v>0</v>
      </c>
      <c r="H4205">
        <v>258</v>
      </c>
      <c r="I4205">
        <v>3</v>
      </c>
      <c r="J4205" t="s">
        <v>857</v>
      </c>
      <c r="L4205" t="e">
        <f t="shared" si="74"/>
        <v>#N/A</v>
      </c>
    </row>
    <row r="4206" spans="1:12">
      <c r="A4206">
        <v>1762</v>
      </c>
      <c r="B4206" t="s">
        <v>408</v>
      </c>
      <c r="C4206">
        <v>1</v>
      </c>
      <c r="D4206">
        <v>19</v>
      </c>
      <c r="E4206">
        <v>1</v>
      </c>
      <c r="F4206">
        <v>0</v>
      </c>
      <c r="G4206">
        <v>0</v>
      </c>
      <c r="H4206">
        <v>467</v>
      </c>
      <c r="I4206">
        <v>2</v>
      </c>
      <c r="J4206" t="s">
        <v>890</v>
      </c>
      <c r="L4206" t="e">
        <f t="shared" si="74"/>
        <v>#N/A</v>
      </c>
    </row>
    <row r="4207" spans="1:12">
      <c r="A4207">
        <v>1725</v>
      </c>
      <c r="B4207" t="s">
        <v>408</v>
      </c>
      <c r="C4207">
        <v>1</v>
      </c>
      <c r="D4207">
        <v>7</v>
      </c>
      <c r="E4207">
        <v>1</v>
      </c>
      <c r="F4207">
        <v>0</v>
      </c>
      <c r="G4207">
        <v>0</v>
      </c>
      <c r="H4207">
        <v>302</v>
      </c>
      <c r="I4207">
        <v>1</v>
      </c>
      <c r="J4207" t="s">
        <v>423</v>
      </c>
      <c r="L4207">
        <f t="shared" si="74"/>
        <v>32</v>
      </c>
    </row>
    <row r="4208" spans="1:12">
      <c r="A4208">
        <v>1774</v>
      </c>
      <c r="B4208" t="s">
        <v>408</v>
      </c>
      <c r="C4208">
        <v>2</v>
      </c>
      <c r="D4208">
        <v>8</v>
      </c>
      <c r="E4208">
        <v>2</v>
      </c>
      <c r="F4208">
        <v>0</v>
      </c>
      <c r="G4208">
        <v>0</v>
      </c>
      <c r="H4208">
        <v>419</v>
      </c>
      <c r="I4208">
        <v>1</v>
      </c>
      <c r="J4208" t="s">
        <v>953</v>
      </c>
      <c r="L4208" t="e">
        <f t="shared" si="74"/>
        <v>#N/A</v>
      </c>
    </row>
    <row r="4209" spans="1:12">
      <c r="A4209">
        <v>53</v>
      </c>
      <c r="B4209" t="s">
        <v>408</v>
      </c>
      <c r="C4209">
        <v>1</v>
      </c>
      <c r="D4209">
        <v>1</v>
      </c>
      <c r="E4209">
        <v>1</v>
      </c>
      <c r="F4209">
        <v>0</v>
      </c>
      <c r="G4209">
        <v>0</v>
      </c>
      <c r="H4209">
        <v>426</v>
      </c>
      <c r="I4209">
        <v>1</v>
      </c>
      <c r="J4209" t="s">
        <v>621</v>
      </c>
      <c r="L4209" t="e">
        <f t="shared" si="74"/>
        <v>#N/A</v>
      </c>
    </row>
    <row r="4210" spans="1:12">
      <c r="A4210">
        <v>1227</v>
      </c>
      <c r="B4210" t="s">
        <v>408</v>
      </c>
      <c r="C4210">
        <v>1</v>
      </c>
      <c r="D4210">
        <v>15</v>
      </c>
      <c r="E4210">
        <v>1</v>
      </c>
      <c r="F4210">
        <v>0</v>
      </c>
      <c r="G4210">
        <v>0</v>
      </c>
      <c r="H4210">
        <v>313</v>
      </c>
      <c r="I4210">
        <v>1</v>
      </c>
      <c r="J4210" t="s">
        <v>407</v>
      </c>
      <c r="L4210">
        <f t="shared" si="74"/>
        <v>33</v>
      </c>
    </row>
    <row r="4211" spans="1:12">
      <c r="A4211">
        <v>2758</v>
      </c>
      <c r="B4211" t="s">
        <v>408</v>
      </c>
      <c r="C4211">
        <v>2</v>
      </c>
      <c r="D4211">
        <v>12</v>
      </c>
      <c r="E4211">
        <v>2</v>
      </c>
      <c r="F4211">
        <v>0</v>
      </c>
      <c r="G4211">
        <v>0</v>
      </c>
      <c r="H4211">
        <v>326</v>
      </c>
      <c r="I4211">
        <v>2</v>
      </c>
      <c r="J4211" t="s">
        <v>415</v>
      </c>
      <c r="L4211" t="e">
        <f t="shared" si="74"/>
        <v>#N/A</v>
      </c>
    </row>
    <row r="4212" spans="1:12">
      <c r="A4212">
        <v>6102</v>
      </c>
      <c r="B4212" t="s">
        <v>408</v>
      </c>
      <c r="C4212">
        <v>1</v>
      </c>
      <c r="D4212">
        <v>6</v>
      </c>
      <c r="E4212">
        <v>12</v>
      </c>
      <c r="F4212">
        <v>0</v>
      </c>
      <c r="G4212">
        <v>0</v>
      </c>
      <c r="H4212">
        <v>237</v>
      </c>
      <c r="I4212">
        <v>6</v>
      </c>
      <c r="J4212" t="s">
        <v>530</v>
      </c>
      <c r="L4212" t="e">
        <f t="shared" si="74"/>
        <v>#N/A</v>
      </c>
    </row>
    <row r="4213" spans="1:12">
      <c r="A4213">
        <v>4430</v>
      </c>
      <c r="B4213" t="s">
        <v>408</v>
      </c>
      <c r="C4213">
        <v>1</v>
      </c>
      <c r="D4213">
        <v>14</v>
      </c>
      <c r="E4213">
        <v>8</v>
      </c>
      <c r="F4213">
        <v>0</v>
      </c>
      <c r="G4213">
        <v>0</v>
      </c>
      <c r="H4213">
        <v>148</v>
      </c>
      <c r="I4213">
        <v>4</v>
      </c>
      <c r="J4213" t="s">
        <v>912</v>
      </c>
      <c r="L4213">
        <f t="shared" si="74"/>
        <v>12</v>
      </c>
    </row>
    <row r="4214" spans="1:12">
      <c r="A4214">
        <v>2260</v>
      </c>
      <c r="B4214" t="s">
        <v>408</v>
      </c>
      <c r="C4214">
        <v>1</v>
      </c>
      <c r="D4214">
        <v>1</v>
      </c>
      <c r="E4214">
        <v>4</v>
      </c>
      <c r="F4214">
        <v>0</v>
      </c>
      <c r="G4214">
        <v>0</v>
      </c>
      <c r="H4214">
        <v>527</v>
      </c>
      <c r="I4214">
        <v>3</v>
      </c>
      <c r="J4214" t="s">
        <v>646</v>
      </c>
      <c r="L4214" t="e">
        <f t="shared" si="74"/>
        <v>#N/A</v>
      </c>
    </row>
    <row r="4215" spans="1:12">
      <c r="A4215">
        <v>600</v>
      </c>
      <c r="B4215" t="s">
        <v>408</v>
      </c>
      <c r="C4215">
        <v>1</v>
      </c>
      <c r="D4215">
        <v>11</v>
      </c>
      <c r="E4215">
        <v>16</v>
      </c>
      <c r="F4215">
        <v>0</v>
      </c>
      <c r="G4215">
        <v>0</v>
      </c>
      <c r="H4215">
        <v>530</v>
      </c>
      <c r="I4215">
        <v>7</v>
      </c>
      <c r="J4215" t="s">
        <v>933</v>
      </c>
      <c r="L4215" t="e">
        <f t="shared" si="74"/>
        <v>#N/A</v>
      </c>
    </row>
    <row r="4216" spans="1:12">
      <c r="A4216">
        <v>3385</v>
      </c>
      <c r="B4216" t="s">
        <v>408</v>
      </c>
      <c r="C4216">
        <v>2</v>
      </c>
      <c r="D4216">
        <v>34</v>
      </c>
      <c r="E4216">
        <v>16</v>
      </c>
      <c r="F4216">
        <v>0</v>
      </c>
      <c r="G4216">
        <v>0</v>
      </c>
      <c r="H4216">
        <v>316</v>
      </c>
      <c r="I4216">
        <v>5</v>
      </c>
      <c r="J4216" t="s">
        <v>467</v>
      </c>
      <c r="L4216">
        <f t="shared" si="74"/>
        <v>51</v>
      </c>
    </row>
    <row r="4217" spans="1:12">
      <c r="A4217">
        <v>3397</v>
      </c>
      <c r="B4217" t="s">
        <v>408</v>
      </c>
      <c r="C4217">
        <v>1</v>
      </c>
      <c r="D4217">
        <v>2</v>
      </c>
      <c r="E4217">
        <v>8</v>
      </c>
      <c r="F4217">
        <v>0</v>
      </c>
      <c r="G4217">
        <v>0</v>
      </c>
      <c r="H4217">
        <v>317</v>
      </c>
      <c r="I4217">
        <v>4</v>
      </c>
      <c r="J4217" t="s">
        <v>804</v>
      </c>
      <c r="L4217" t="e">
        <f t="shared" si="74"/>
        <v>#N/A</v>
      </c>
    </row>
    <row r="4218" spans="1:12">
      <c r="A4218">
        <v>102</v>
      </c>
      <c r="B4218" t="s">
        <v>390</v>
      </c>
      <c r="C4218">
        <v>2</v>
      </c>
      <c r="D4218">
        <v>15</v>
      </c>
      <c r="E4218">
        <v>2</v>
      </c>
      <c r="F4218">
        <v>0</v>
      </c>
      <c r="G4218">
        <v>0</v>
      </c>
      <c r="H4218">
        <v>443</v>
      </c>
      <c r="I4218">
        <v>2</v>
      </c>
      <c r="J4218" t="s">
        <v>831</v>
      </c>
      <c r="L4218" t="e">
        <f t="shared" si="74"/>
        <v>#N/A</v>
      </c>
    </row>
    <row r="4219" spans="1:12">
      <c r="A4219">
        <v>2993</v>
      </c>
      <c r="B4219" t="s">
        <v>408</v>
      </c>
      <c r="C4219">
        <v>1</v>
      </c>
      <c r="D4219">
        <v>15</v>
      </c>
      <c r="E4219">
        <v>8</v>
      </c>
      <c r="F4219">
        <v>0</v>
      </c>
      <c r="G4219">
        <v>0</v>
      </c>
      <c r="H4219">
        <v>374</v>
      </c>
      <c r="I4219">
        <v>4</v>
      </c>
      <c r="J4219" t="s">
        <v>440</v>
      </c>
      <c r="L4219">
        <f t="shared" si="74"/>
        <v>16</v>
      </c>
    </row>
    <row r="4220" spans="1:12">
      <c r="A4220">
        <v>5071</v>
      </c>
      <c r="B4220" t="s">
        <v>408</v>
      </c>
      <c r="C4220">
        <v>2</v>
      </c>
      <c r="D4220">
        <v>34</v>
      </c>
      <c r="E4220">
        <v>23</v>
      </c>
      <c r="F4220">
        <v>0</v>
      </c>
      <c r="G4220">
        <v>0</v>
      </c>
      <c r="H4220">
        <v>550</v>
      </c>
      <c r="I4220">
        <v>7</v>
      </c>
      <c r="J4220" t="s">
        <v>655</v>
      </c>
      <c r="L4220" t="e">
        <f t="shared" si="74"/>
        <v>#N/A</v>
      </c>
    </row>
    <row r="4221" spans="1:12">
      <c r="A4221">
        <v>586</v>
      </c>
      <c r="B4221" t="s">
        <v>408</v>
      </c>
      <c r="C4221">
        <v>1</v>
      </c>
      <c r="D4221">
        <v>18</v>
      </c>
      <c r="E4221">
        <v>8</v>
      </c>
      <c r="F4221">
        <v>0</v>
      </c>
      <c r="G4221">
        <v>0</v>
      </c>
      <c r="H4221">
        <v>549</v>
      </c>
      <c r="I4221">
        <v>5</v>
      </c>
      <c r="J4221" t="s">
        <v>639</v>
      </c>
      <c r="L4221">
        <f t="shared" si="74"/>
        <v>34</v>
      </c>
    </row>
    <row r="4222" spans="1:12">
      <c r="A4222">
        <v>1419</v>
      </c>
      <c r="B4222" t="s">
        <v>408</v>
      </c>
      <c r="C4222">
        <v>1</v>
      </c>
      <c r="D4222">
        <v>33</v>
      </c>
      <c r="E4222">
        <v>4</v>
      </c>
      <c r="F4222">
        <v>0</v>
      </c>
      <c r="G4222">
        <v>0</v>
      </c>
      <c r="H4222">
        <v>512</v>
      </c>
      <c r="I4222">
        <v>2</v>
      </c>
      <c r="J4222" t="s">
        <v>476</v>
      </c>
      <c r="L4222" t="e">
        <f t="shared" si="74"/>
        <v>#N/A</v>
      </c>
    </row>
    <row r="4223" spans="1:12">
      <c r="A4223">
        <v>5320</v>
      </c>
      <c r="B4223" t="s">
        <v>408</v>
      </c>
      <c r="C4223">
        <v>2</v>
      </c>
      <c r="D4223">
        <v>38</v>
      </c>
      <c r="E4223">
        <v>2</v>
      </c>
      <c r="F4223">
        <v>0</v>
      </c>
      <c r="G4223">
        <v>0</v>
      </c>
      <c r="H4223">
        <v>620</v>
      </c>
      <c r="I4223">
        <v>2</v>
      </c>
      <c r="J4223" t="s">
        <v>827</v>
      </c>
      <c r="L4223">
        <f t="shared" si="74"/>
        <v>56</v>
      </c>
    </row>
    <row r="4224" spans="1:12">
      <c r="A4224">
        <v>1333</v>
      </c>
      <c r="B4224" t="s">
        <v>408</v>
      </c>
      <c r="C4224">
        <v>1</v>
      </c>
      <c r="D4224">
        <v>10</v>
      </c>
      <c r="E4224">
        <v>16</v>
      </c>
      <c r="F4224">
        <v>0</v>
      </c>
      <c r="G4224">
        <v>0</v>
      </c>
      <c r="H4224">
        <v>532</v>
      </c>
      <c r="I4224">
        <v>4</v>
      </c>
      <c r="J4224" t="s">
        <v>638</v>
      </c>
      <c r="L4224">
        <f t="shared" si="74"/>
        <v>36</v>
      </c>
    </row>
    <row r="4225" spans="1:12">
      <c r="A4225">
        <v>743</v>
      </c>
      <c r="B4225" t="s">
        <v>408</v>
      </c>
      <c r="C4225">
        <v>1</v>
      </c>
      <c r="D4225">
        <v>3</v>
      </c>
      <c r="E4225">
        <v>7</v>
      </c>
      <c r="F4225">
        <v>0</v>
      </c>
      <c r="G4225">
        <v>0</v>
      </c>
      <c r="H4225">
        <v>471</v>
      </c>
      <c r="I4225">
        <v>4</v>
      </c>
      <c r="J4225" t="s">
        <v>991</v>
      </c>
      <c r="L4225" t="e">
        <f t="shared" si="74"/>
        <v>#N/A</v>
      </c>
    </row>
    <row r="4226" spans="1:12">
      <c r="A4226">
        <v>1668</v>
      </c>
      <c r="B4226" t="s">
        <v>408</v>
      </c>
      <c r="C4226">
        <v>1</v>
      </c>
      <c r="D4226">
        <v>14</v>
      </c>
      <c r="E4226">
        <v>1</v>
      </c>
      <c r="F4226">
        <v>0</v>
      </c>
      <c r="G4226">
        <v>0</v>
      </c>
      <c r="H4226">
        <v>356</v>
      </c>
      <c r="I4226">
        <v>2</v>
      </c>
      <c r="J4226" t="s">
        <v>848</v>
      </c>
      <c r="L4226" t="e">
        <f t="shared" si="74"/>
        <v>#N/A</v>
      </c>
    </row>
    <row r="4227" spans="1:12">
      <c r="A4227">
        <v>1582</v>
      </c>
      <c r="B4227" t="s">
        <v>408</v>
      </c>
      <c r="C4227">
        <v>5</v>
      </c>
      <c r="D4227">
        <v>14</v>
      </c>
      <c r="E4227">
        <v>8</v>
      </c>
      <c r="F4227">
        <v>0</v>
      </c>
      <c r="G4227">
        <v>0</v>
      </c>
      <c r="H4227">
        <v>442</v>
      </c>
      <c r="I4227">
        <v>2</v>
      </c>
      <c r="J4227" t="s">
        <v>579</v>
      </c>
      <c r="L4227">
        <f t="shared" si="74"/>
        <v>21</v>
      </c>
    </row>
    <row r="4228" spans="1:12">
      <c r="A4228">
        <v>4075</v>
      </c>
      <c r="B4228" t="s">
        <v>408</v>
      </c>
      <c r="C4228">
        <v>1</v>
      </c>
      <c r="D4228">
        <v>20</v>
      </c>
      <c r="E4228">
        <v>1</v>
      </c>
      <c r="F4228">
        <v>0</v>
      </c>
      <c r="G4228">
        <v>0</v>
      </c>
      <c r="H4228">
        <v>128</v>
      </c>
      <c r="I4228">
        <v>2</v>
      </c>
      <c r="J4228" t="s">
        <v>873</v>
      </c>
      <c r="L4228" t="e">
        <f t="shared" ref="L4228:L4291" si="75">VLOOKUP($J4228,$AA$3:$AB$127,2,FALSE)</f>
        <v>#N/A</v>
      </c>
    </row>
    <row r="4229" spans="1:12">
      <c r="A4229">
        <v>4665</v>
      </c>
      <c r="B4229" t="s">
        <v>408</v>
      </c>
      <c r="C4229">
        <v>1</v>
      </c>
      <c r="D4229">
        <v>7</v>
      </c>
      <c r="E4229">
        <v>24</v>
      </c>
      <c r="F4229">
        <v>0</v>
      </c>
      <c r="G4229">
        <v>0</v>
      </c>
      <c r="H4229">
        <v>673</v>
      </c>
      <c r="I4229">
        <v>8</v>
      </c>
      <c r="J4229" t="s">
        <v>835</v>
      </c>
      <c r="L4229" t="e">
        <f t="shared" si="75"/>
        <v>#N/A</v>
      </c>
    </row>
    <row r="4230" spans="1:12">
      <c r="A4230">
        <v>337</v>
      </c>
      <c r="B4230" t="s">
        <v>408</v>
      </c>
      <c r="C4230">
        <v>2</v>
      </c>
      <c r="D4230">
        <v>14</v>
      </c>
      <c r="E4230">
        <v>2</v>
      </c>
      <c r="F4230">
        <v>0</v>
      </c>
      <c r="G4230">
        <v>0</v>
      </c>
      <c r="H4230">
        <v>434</v>
      </c>
      <c r="I4230">
        <v>1</v>
      </c>
      <c r="J4230" t="s">
        <v>558</v>
      </c>
      <c r="L4230" t="e">
        <f t="shared" si="75"/>
        <v>#N/A</v>
      </c>
    </row>
    <row r="4231" spans="1:12">
      <c r="A4231">
        <v>5996</v>
      </c>
      <c r="B4231" t="s">
        <v>408</v>
      </c>
      <c r="C4231">
        <v>2</v>
      </c>
      <c r="D4231">
        <v>4</v>
      </c>
      <c r="E4231">
        <v>2</v>
      </c>
      <c r="F4231">
        <v>0</v>
      </c>
      <c r="G4231">
        <v>0</v>
      </c>
      <c r="H4231">
        <v>258</v>
      </c>
      <c r="I4231">
        <v>2</v>
      </c>
      <c r="J4231" t="s">
        <v>857</v>
      </c>
      <c r="L4231" t="e">
        <f t="shared" si="75"/>
        <v>#N/A</v>
      </c>
    </row>
    <row r="4232" spans="1:12">
      <c r="A4232">
        <v>4238</v>
      </c>
      <c r="B4232" t="s">
        <v>408</v>
      </c>
      <c r="C4232">
        <v>1</v>
      </c>
      <c r="D4232">
        <v>1</v>
      </c>
      <c r="E4232">
        <v>0</v>
      </c>
      <c r="F4232">
        <v>1</v>
      </c>
      <c r="G4232">
        <v>0</v>
      </c>
      <c r="H4232">
        <v>112</v>
      </c>
      <c r="I4232">
        <v>1</v>
      </c>
      <c r="J4232" t="s">
        <v>817</v>
      </c>
      <c r="L4232" t="e">
        <f t="shared" si="75"/>
        <v>#N/A</v>
      </c>
    </row>
    <row r="4233" spans="1:12">
      <c r="A4233">
        <v>3989</v>
      </c>
      <c r="B4233" t="s">
        <v>408</v>
      </c>
      <c r="C4233">
        <v>2</v>
      </c>
      <c r="D4233">
        <v>2</v>
      </c>
      <c r="E4233">
        <v>2</v>
      </c>
      <c r="F4233">
        <v>0</v>
      </c>
      <c r="G4233">
        <v>0</v>
      </c>
      <c r="H4233">
        <v>261</v>
      </c>
      <c r="I4233">
        <v>2</v>
      </c>
      <c r="J4233" t="s">
        <v>849</v>
      </c>
      <c r="L4233" t="e">
        <f t="shared" si="75"/>
        <v>#N/A</v>
      </c>
    </row>
    <row r="4234" spans="1:12">
      <c r="A4234">
        <v>5910</v>
      </c>
      <c r="B4234" t="s">
        <v>408</v>
      </c>
      <c r="C4234">
        <v>1</v>
      </c>
      <c r="D4234">
        <v>1</v>
      </c>
      <c r="E4234">
        <v>1</v>
      </c>
      <c r="F4234">
        <v>0</v>
      </c>
      <c r="G4234">
        <v>0</v>
      </c>
      <c r="H4234">
        <v>227</v>
      </c>
      <c r="I4234">
        <v>2</v>
      </c>
      <c r="J4234" t="s">
        <v>1023</v>
      </c>
      <c r="L4234" t="e">
        <f t="shared" si="75"/>
        <v>#N/A</v>
      </c>
    </row>
    <row r="4235" spans="1:12">
      <c r="A4235">
        <v>2664</v>
      </c>
      <c r="B4235" t="s">
        <v>408</v>
      </c>
      <c r="C4235">
        <v>1</v>
      </c>
      <c r="D4235">
        <v>6</v>
      </c>
      <c r="E4235">
        <v>1</v>
      </c>
      <c r="F4235">
        <v>0</v>
      </c>
      <c r="G4235">
        <v>0</v>
      </c>
      <c r="H4235">
        <v>308</v>
      </c>
      <c r="I4235">
        <v>2</v>
      </c>
      <c r="J4235" t="s">
        <v>790</v>
      </c>
      <c r="L4235" t="e">
        <f t="shared" si="75"/>
        <v>#N/A</v>
      </c>
    </row>
    <row r="4236" spans="1:12">
      <c r="A4236">
        <v>3242</v>
      </c>
      <c r="B4236" t="s">
        <v>408</v>
      </c>
      <c r="C4236">
        <v>1</v>
      </c>
      <c r="D4236">
        <v>69</v>
      </c>
      <c r="E4236">
        <v>12</v>
      </c>
      <c r="F4236">
        <v>0</v>
      </c>
      <c r="G4236">
        <v>0</v>
      </c>
      <c r="H4236">
        <v>374</v>
      </c>
      <c r="I4236">
        <v>4</v>
      </c>
      <c r="J4236" t="s">
        <v>440</v>
      </c>
      <c r="L4236">
        <f t="shared" si="75"/>
        <v>16</v>
      </c>
    </row>
    <row r="4237" spans="1:12">
      <c r="A4237">
        <v>992</v>
      </c>
      <c r="B4237" t="s">
        <v>408</v>
      </c>
      <c r="C4237">
        <v>2</v>
      </c>
      <c r="D4237">
        <v>24</v>
      </c>
      <c r="E4237">
        <v>2</v>
      </c>
      <c r="F4237">
        <v>0</v>
      </c>
      <c r="G4237">
        <v>0</v>
      </c>
      <c r="H4237">
        <v>333</v>
      </c>
      <c r="I4237">
        <v>2</v>
      </c>
      <c r="J4237" t="s">
        <v>681</v>
      </c>
      <c r="L4237">
        <f t="shared" si="75"/>
        <v>31</v>
      </c>
    </row>
    <row r="4238" spans="1:12">
      <c r="A4238">
        <v>2415</v>
      </c>
      <c r="B4238" t="s">
        <v>408</v>
      </c>
      <c r="C4238">
        <v>2</v>
      </c>
      <c r="D4238">
        <v>5</v>
      </c>
      <c r="E4238">
        <v>2</v>
      </c>
      <c r="F4238">
        <v>0</v>
      </c>
      <c r="G4238">
        <v>0</v>
      </c>
      <c r="H4238">
        <v>373</v>
      </c>
      <c r="I4238">
        <v>2</v>
      </c>
      <c r="J4238" t="s">
        <v>728</v>
      </c>
      <c r="L4238" t="e">
        <f t="shared" si="75"/>
        <v>#N/A</v>
      </c>
    </row>
    <row r="4239" spans="1:12">
      <c r="A4239">
        <v>4324</v>
      </c>
      <c r="B4239" t="s">
        <v>408</v>
      </c>
      <c r="C4239">
        <v>1</v>
      </c>
      <c r="D4239">
        <v>15</v>
      </c>
      <c r="E4239">
        <v>1</v>
      </c>
      <c r="F4239">
        <v>0</v>
      </c>
      <c r="G4239">
        <v>0</v>
      </c>
      <c r="H4239">
        <v>153</v>
      </c>
      <c r="I4239">
        <v>1</v>
      </c>
      <c r="J4239" t="s">
        <v>693</v>
      </c>
      <c r="L4239" t="e">
        <f t="shared" si="75"/>
        <v>#N/A</v>
      </c>
    </row>
    <row r="4240" spans="1:12">
      <c r="A4240">
        <v>3056</v>
      </c>
      <c r="B4240" t="s">
        <v>408</v>
      </c>
      <c r="C4240">
        <v>2</v>
      </c>
      <c r="D4240">
        <v>1</v>
      </c>
      <c r="E4240">
        <v>29</v>
      </c>
      <c r="F4240">
        <v>0</v>
      </c>
      <c r="G4240">
        <v>0</v>
      </c>
      <c r="H4240">
        <v>374</v>
      </c>
      <c r="I4240">
        <v>5</v>
      </c>
      <c r="J4240" t="s">
        <v>440</v>
      </c>
      <c r="L4240">
        <f t="shared" si="75"/>
        <v>16</v>
      </c>
    </row>
    <row r="4241" spans="1:12">
      <c r="A4241">
        <v>3683</v>
      </c>
      <c r="B4241" t="s">
        <v>408</v>
      </c>
      <c r="C4241">
        <v>1</v>
      </c>
      <c r="D4241">
        <v>3</v>
      </c>
      <c r="E4241">
        <v>16</v>
      </c>
      <c r="F4241">
        <v>0</v>
      </c>
      <c r="G4241">
        <v>0</v>
      </c>
      <c r="H4241">
        <v>553</v>
      </c>
      <c r="I4241">
        <v>4</v>
      </c>
      <c r="J4241" t="s">
        <v>694</v>
      </c>
      <c r="L4241">
        <f t="shared" si="75"/>
        <v>44</v>
      </c>
    </row>
    <row r="4242" spans="1:12">
      <c r="A4242">
        <v>1384</v>
      </c>
      <c r="B4242" t="s">
        <v>408</v>
      </c>
      <c r="C4242">
        <v>1</v>
      </c>
      <c r="D4242">
        <v>3</v>
      </c>
      <c r="E4242">
        <v>10</v>
      </c>
      <c r="F4242">
        <v>0</v>
      </c>
      <c r="G4242">
        <v>0</v>
      </c>
      <c r="H4242">
        <v>504</v>
      </c>
      <c r="I4242">
        <v>5</v>
      </c>
      <c r="J4242" t="s">
        <v>909</v>
      </c>
      <c r="L4242" t="e">
        <f t="shared" si="75"/>
        <v>#N/A</v>
      </c>
    </row>
    <row r="4243" spans="1:12">
      <c r="A4243">
        <v>3634</v>
      </c>
      <c r="B4243" t="s">
        <v>391</v>
      </c>
      <c r="C4243">
        <v>1</v>
      </c>
      <c r="D4243">
        <v>5</v>
      </c>
      <c r="E4243">
        <v>14</v>
      </c>
      <c r="F4243">
        <v>0</v>
      </c>
      <c r="G4243">
        <v>0</v>
      </c>
      <c r="H4243">
        <v>852</v>
      </c>
      <c r="I4243">
        <v>5</v>
      </c>
      <c r="J4243" t="s">
        <v>726</v>
      </c>
      <c r="L4243">
        <f t="shared" si="75"/>
        <v>56</v>
      </c>
    </row>
    <row r="4244" spans="1:12">
      <c r="A4244">
        <v>3646</v>
      </c>
      <c r="B4244" t="s">
        <v>408</v>
      </c>
      <c r="C4244">
        <v>1</v>
      </c>
      <c r="D4244">
        <v>8</v>
      </c>
      <c r="E4244">
        <v>9</v>
      </c>
      <c r="F4244">
        <v>0</v>
      </c>
      <c r="G4244">
        <v>0</v>
      </c>
      <c r="H4244">
        <v>388</v>
      </c>
      <c r="I4244">
        <v>5</v>
      </c>
      <c r="J4244" t="s">
        <v>958</v>
      </c>
      <c r="L4244" t="e">
        <f t="shared" si="75"/>
        <v>#N/A</v>
      </c>
    </row>
    <row r="4245" spans="1:12">
      <c r="A4245">
        <v>6339</v>
      </c>
      <c r="B4245" t="s">
        <v>412</v>
      </c>
      <c r="C4245">
        <v>1</v>
      </c>
      <c r="D4245">
        <v>3</v>
      </c>
      <c r="E4245">
        <v>1</v>
      </c>
      <c r="F4245">
        <v>0</v>
      </c>
      <c r="G4245">
        <v>0</v>
      </c>
      <c r="H4245">
        <v>113</v>
      </c>
      <c r="I4245">
        <v>1</v>
      </c>
      <c r="J4245" t="s">
        <v>925</v>
      </c>
      <c r="L4245" t="e">
        <f t="shared" si="75"/>
        <v>#N/A</v>
      </c>
    </row>
    <row r="4246" spans="1:12">
      <c r="A4246">
        <v>6388</v>
      </c>
      <c r="B4246" t="s">
        <v>412</v>
      </c>
      <c r="C4246">
        <v>1</v>
      </c>
      <c r="D4246">
        <v>4</v>
      </c>
      <c r="E4246">
        <v>1</v>
      </c>
      <c r="F4246">
        <v>0</v>
      </c>
      <c r="G4246">
        <v>0</v>
      </c>
      <c r="H4246">
        <v>402</v>
      </c>
      <c r="I4246">
        <v>1</v>
      </c>
      <c r="J4246" t="s">
        <v>541</v>
      </c>
      <c r="L4246">
        <f t="shared" si="75"/>
        <v>21</v>
      </c>
    </row>
    <row r="4247" spans="1:12">
      <c r="A4247">
        <v>4679</v>
      </c>
      <c r="B4247" t="s">
        <v>408</v>
      </c>
      <c r="C4247">
        <v>1</v>
      </c>
      <c r="D4247">
        <v>35</v>
      </c>
      <c r="E4247">
        <v>28</v>
      </c>
      <c r="F4247">
        <v>0</v>
      </c>
      <c r="G4247">
        <v>0</v>
      </c>
      <c r="H4247">
        <v>671</v>
      </c>
      <c r="I4247">
        <v>9</v>
      </c>
      <c r="J4247" t="s">
        <v>661</v>
      </c>
      <c r="L4247" t="e">
        <f t="shared" si="75"/>
        <v>#N/A</v>
      </c>
    </row>
    <row r="4248" spans="1:12">
      <c r="A4248">
        <v>941</v>
      </c>
      <c r="B4248" t="s">
        <v>408</v>
      </c>
      <c r="C4248">
        <v>1</v>
      </c>
      <c r="D4248">
        <v>1</v>
      </c>
      <c r="E4248">
        <v>1</v>
      </c>
      <c r="F4248">
        <v>0</v>
      </c>
      <c r="G4248">
        <v>0</v>
      </c>
      <c r="H4248">
        <v>430</v>
      </c>
      <c r="I4248">
        <v>1</v>
      </c>
      <c r="J4248" t="s">
        <v>267</v>
      </c>
      <c r="L4248" t="e">
        <f t="shared" si="75"/>
        <v>#N/A</v>
      </c>
    </row>
    <row r="4249" spans="1:12">
      <c r="A4249">
        <v>929</v>
      </c>
      <c r="B4249" t="s">
        <v>408</v>
      </c>
      <c r="C4249">
        <v>1</v>
      </c>
      <c r="D4249">
        <v>4</v>
      </c>
      <c r="E4249">
        <v>1</v>
      </c>
      <c r="F4249">
        <v>0</v>
      </c>
      <c r="G4249">
        <v>0</v>
      </c>
      <c r="H4249">
        <v>430</v>
      </c>
      <c r="I4249">
        <v>1</v>
      </c>
      <c r="J4249" t="s">
        <v>267</v>
      </c>
      <c r="L4249" t="e">
        <f t="shared" si="75"/>
        <v>#N/A</v>
      </c>
    </row>
    <row r="4250" spans="1:12">
      <c r="A4250">
        <v>978</v>
      </c>
      <c r="B4250" t="s">
        <v>408</v>
      </c>
      <c r="C4250">
        <v>2</v>
      </c>
      <c r="D4250">
        <v>15</v>
      </c>
      <c r="E4250">
        <v>2</v>
      </c>
      <c r="F4250">
        <v>0</v>
      </c>
      <c r="G4250">
        <v>0</v>
      </c>
      <c r="H4250">
        <v>708</v>
      </c>
      <c r="I4250">
        <v>2</v>
      </c>
      <c r="J4250" t="s">
        <v>818</v>
      </c>
      <c r="L4250" t="e">
        <f t="shared" si="75"/>
        <v>#N/A</v>
      </c>
    </row>
    <row r="4251" spans="1:12">
      <c r="A4251">
        <v>1925</v>
      </c>
      <c r="B4251" t="s">
        <v>408</v>
      </c>
      <c r="C4251">
        <v>2</v>
      </c>
      <c r="D4251">
        <v>9</v>
      </c>
      <c r="E4251">
        <v>2</v>
      </c>
      <c r="F4251">
        <v>0</v>
      </c>
      <c r="G4251">
        <v>0</v>
      </c>
      <c r="H4251">
        <v>705</v>
      </c>
      <c r="I4251">
        <v>2</v>
      </c>
      <c r="J4251" t="s">
        <v>994</v>
      </c>
      <c r="L4251" t="e">
        <f t="shared" si="75"/>
        <v>#N/A</v>
      </c>
    </row>
    <row r="4252" spans="1:12">
      <c r="A4252">
        <v>6302</v>
      </c>
      <c r="B4252" t="s">
        <v>412</v>
      </c>
      <c r="C4252">
        <v>1</v>
      </c>
      <c r="D4252">
        <v>10</v>
      </c>
      <c r="E4252">
        <v>1</v>
      </c>
      <c r="F4252">
        <v>0</v>
      </c>
      <c r="G4252">
        <v>0</v>
      </c>
      <c r="H4252">
        <v>588</v>
      </c>
      <c r="I4252">
        <v>1</v>
      </c>
      <c r="J4252" t="s">
        <v>913</v>
      </c>
      <c r="L4252" t="e">
        <f t="shared" si="75"/>
        <v>#N/A</v>
      </c>
    </row>
    <row r="4253" spans="1:12">
      <c r="A4253">
        <v>2601</v>
      </c>
      <c r="B4253" t="s">
        <v>408</v>
      </c>
      <c r="C4253">
        <v>1</v>
      </c>
      <c r="D4253">
        <v>57</v>
      </c>
      <c r="E4253">
        <v>6</v>
      </c>
      <c r="F4253">
        <v>0</v>
      </c>
      <c r="G4253">
        <v>0</v>
      </c>
      <c r="H4253">
        <v>302</v>
      </c>
      <c r="I4253">
        <v>4</v>
      </c>
      <c r="J4253" t="s">
        <v>423</v>
      </c>
      <c r="L4253">
        <f t="shared" si="75"/>
        <v>32</v>
      </c>
    </row>
    <row r="4254" spans="1:12">
      <c r="A4254">
        <v>2011</v>
      </c>
      <c r="B4254" t="s">
        <v>408</v>
      </c>
      <c r="C4254">
        <v>1</v>
      </c>
      <c r="D4254">
        <v>13</v>
      </c>
      <c r="E4254">
        <v>13</v>
      </c>
      <c r="F4254">
        <v>0</v>
      </c>
      <c r="G4254">
        <v>0</v>
      </c>
      <c r="H4254">
        <v>321</v>
      </c>
      <c r="I4254">
        <v>6</v>
      </c>
      <c r="J4254" t="s">
        <v>714</v>
      </c>
      <c r="L4254">
        <f t="shared" si="75"/>
        <v>52</v>
      </c>
    </row>
    <row r="4255" spans="1:12">
      <c r="A4255">
        <v>302</v>
      </c>
      <c r="B4255" t="s">
        <v>408</v>
      </c>
      <c r="C4255">
        <v>1</v>
      </c>
      <c r="D4255">
        <v>10</v>
      </c>
      <c r="E4255">
        <v>1</v>
      </c>
      <c r="F4255">
        <v>0</v>
      </c>
      <c r="G4255">
        <v>0</v>
      </c>
      <c r="H4255">
        <v>436</v>
      </c>
      <c r="I4255">
        <v>1</v>
      </c>
      <c r="J4255" t="s">
        <v>725</v>
      </c>
      <c r="L4255" t="e">
        <f t="shared" si="75"/>
        <v>#N/A</v>
      </c>
    </row>
    <row r="4256" spans="1:12">
      <c r="A4256">
        <v>2023</v>
      </c>
      <c r="B4256" t="s">
        <v>408</v>
      </c>
      <c r="C4256">
        <v>1</v>
      </c>
      <c r="D4256">
        <v>7</v>
      </c>
      <c r="E4256">
        <v>18</v>
      </c>
      <c r="F4256">
        <v>0</v>
      </c>
      <c r="G4256">
        <v>0</v>
      </c>
      <c r="H4256">
        <v>344</v>
      </c>
      <c r="I4256">
        <v>7</v>
      </c>
      <c r="J4256" t="s">
        <v>867</v>
      </c>
      <c r="L4256" t="e">
        <f t="shared" si="75"/>
        <v>#N/A</v>
      </c>
    </row>
    <row r="4257" spans="1:12">
      <c r="A4257">
        <v>5269</v>
      </c>
      <c r="B4257" t="s">
        <v>408</v>
      </c>
      <c r="C4257">
        <v>1</v>
      </c>
      <c r="D4257">
        <v>3</v>
      </c>
      <c r="E4257">
        <v>6</v>
      </c>
      <c r="F4257">
        <v>0</v>
      </c>
      <c r="G4257">
        <v>0</v>
      </c>
      <c r="H4257">
        <v>357</v>
      </c>
      <c r="I4257">
        <v>6</v>
      </c>
      <c r="J4257" t="s">
        <v>1007</v>
      </c>
      <c r="L4257" t="e">
        <f t="shared" si="75"/>
        <v>#N/A</v>
      </c>
    </row>
    <row r="4258" spans="1:12">
      <c r="A4258">
        <v>5257</v>
      </c>
      <c r="B4258" t="s">
        <v>408</v>
      </c>
      <c r="C4258">
        <v>2</v>
      </c>
      <c r="D4258">
        <v>133</v>
      </c>
      <c r="E4258">
        <v>2</v>
      </c>
      <c r="F4258">
        <v>0</v>
      </c>
      <c r="G4258">
        <v>0</v>
      </c>
      <c r="H4258">
        <v>302</v>
      </c>
      <c r="I4258">
        <v>2</v>
      </c>
      <c r="J4258" t="s">
        <v>423</v>
      </c>
      <c r="L4258">
        <f t="shared" si="75"/>
        <v>32</v>
      </c>
    </row>
    <row r="4259" spans="1:12">
      <c r="A4259">
        <v>351</v>
      </c>
      <c r="B4259" t="s">
        <v>408</v>
      </c>
      <c r="C4259">
        <v>2</v>
      </c>
      <c r="D4259">
        <v>13</v>
      </c>
      <c r="E4259">
        <v>2</v>
      </c>
      <c r="F4259">
        <v>0</v>
      </c>
      <c r="G4259">
        <v>0</v>
      </c>
      <c r="H4259">
        <v>413</v>
      </c>
      <c r="I4259">
        <v>1</v>
      </c>
      <c r="J4259" t="s">
        <v>833</v>
      </c>
      <c r="L4259" t="e">
        <f t="shared" si="75"/>
        <v>#N/A</v>
      </c>
    </row>
    <row r="4260" spans="1:12">
      <c r="A4260">
        <v>2060</v>
      </c>
      <c r="B4260" t="s">
        <v>390</v>
      </c>
      <c r="C4260">
        <v>1</v>
      </c>
      <c r="D4260">
        <v>89</v>
      </c>
      <c r="E4260">
        <v>1</v>
      </c>
      <c r="F4260">
        <v>1</v>
      </c>
      <c r="G4260">
        <v>0</v>
      </c>
      <c r="H4260">
        <v>523</v>
      </c>
      <c r="I4260" t="s">
        <v>408</v>
      </c>
      <c r="J4260" t="s">
        <v>428</v>
      </c>
      <c r="L4260">
        <f t="shared" si="75"/>
        <v>33</v>
      </c>
    </row>
    <row r="4261" spans="1:12">
      <c r="A4261">
        <v>5306</v>
      </c>
      <c r="B4261" t="s">
        <v>408</v>
      </c>
      <c r="C4261">
        <v>2</v>
      </c>
      <c r="D4261">
        <v>33</v>
      </c>
      <c r="E4261">
        <v>2</v>
      </c>
      <c r="F4261">
        <v>0</v>
      </c>
      <c r="G4261">
        <v>0</v>
      </c>
      <c r="H4261">
        <v>620</v>
      </c>
      <c r="I4261">
        <v>2</v>
      </c>
      <c r="J4261" t="s">
        <v>827</v>
      </c>
      <c r="L4261">
        <f t="shared" si="75"/>
        <v>56</v>
      </c>
    </row>
    <row r="4262" spans="1:12">
      <c r="A4262">
        <v>400</v>
      </c>
      <c r="B4262" t="s">
        <v>408</v>
      </c>
      <c r="C4262">
        <v>1</v>
      </c>
      <c r="D4262">
        <v>2</v>
      </c>
      <c r="E4262">
        <v>1</v>
      </c>
      <c r="F4262">
        <v>0</v>
      </c>
      <c r="G4262">
        <v>0</v>
      </c>
      <c r="H4262">
        <v>313</v>
      </c>
      <c r="I4262">
        <v>2</v>
      </c>
      <c r="J4262" t="s">
        <v>407</v>
      </c>
      <c r="L4262">
        <f t="shared" si="75"/>
        <v>33</v>
      </c>
    </row>
    <row r="4263" spans="1:12">
      <c r="A4263">
        <v>388</v>
      </c>
      <c r="B4263" t="s">
        <v>408</v>
      </c>
      <c r="C4263">
        <v>2</v>
      </c>
      <c r="D4263">
        <v>7</v>
      </c>
      <c r="E4263">
        <v>2</v>
      </c>
      <c r="F4263">
        <v>0</v>
      </c>
      <c r="G4263">
        <v>0</v>
      </c>
      <c r="H4263">
        <v>304</v>
      </c>
      <c r="I4263">
        <v>1</v>
      </c>
      <c r="J4263" t="s">
        <v>882</v>
      </c>
      <c r="L4263" t="e">
        <f t="shared" si="75"/>
        <v>#N/A</v>
      </c>
    </row>
    <row r="4264" spans="1:12">
      <c r="A4264">
        <v>1974</v>
      </c>
      <c r="B4264" t="s">
        <v>408</v>
      </c>
      <c r="C4264">
        <v>1</v>
      </c>
      <c r="D4264">
        <v>10</v>
      </c>
      <c r="E4264">
        <v>1</v>
      </c>
      <c r="F4264">
        <v>0</v>
      </c>
      <c r="G4264">
        <v>0</v>
      </c>
      <c r="H4264">
        <v>589</v>
      </c>
      <c r="I4264">
        <v>2</v>
      </c>
      <c r="J4264" t="s">
        <v>996</v>
      </c>
      <c r="L4264" t="e">
        <f t="shared" si="75"/>
        <v>#N/A</v>
      </c>
    </row>
    <row r="4265" spans="1:12">
      <c r="A4265">
        <v>5114</v>
      </c>
      <c r="B4265" t="s">
        <v>408</v>
      </c>
      <c r="C4265">
        <v>2</v>
      </c>
      <c r="D4265">
        <v>10</v>
      </c>
      <c r="E4265">
        <v>18</v>
      </c>
      <c r="F4265">
        <v>0</v>
      </c>
      <c r="G4265">
        <v>0</v>
      </c>
      <c r="H4265">
        <v>166</v>
      </c>
      <c r="I4265">
        <v>5</v>
      </c>
      <c r="J4265" t="s">
        <v>789</v>
      </c>
      <c r="L4265" t="e">
        <f t="shared" si="75"/>
        <v>#N/A</v>
      </c>
    </row>
    <row r="4266" spans="1:12">
      <c r="A4266">
        <v>2209</v>
      </c>
      <c r="B4266" t="s">
        <v>408</v>
      </c>
      <c r="C4266">
        <v>1</v>
      </c>
      <c r="D4266">
        <v>44</v>
      </c>
      <c r="E4266">
        <v>16</v>
      </c>
      <c r="F4266">
        <v>0</v>
      </c>
      <c r="G4266">
        <v>0</v>
      </c>
      <c r="H4266">
        <v>507</v>
      </c>
      <c r="I4266">
        <v>4</v>
      </c>
      <c r="J4266" t="s">
        <v>282</v>
      </c>
      <c r="L4266">
        <f t="shared" si="75"/>
        <v>37</v>
      </c>
    </row>
    <row r="4267" spans="1:12">
      <c r="A4267">
        <v>2956</v>
      </c>
      <c r="B4267" t="s">
        <v>408</v>
      </c>
      <c r="C4267">
        <v>1</v>
      </c>
      <c r="D4267">
        <v>6</v>
      </c>
      <c r="E4267">
        <v>8</v>
      </c>
      <c r="F4267">
        <v>0</v>
      </c>
      <c r="G4267">
        <v>0</v>
      </c>
      <c r="H4267">
        <v>509</v>
      </c>
      <c r="I4267">
        <v>5</v>
      </c>
      <c r="J4267" t="s">
        <v>776</v>
      </c>
      <c r="L4267">
        <f t="shared" si="75"/>
        <v>42</v>
      </c>
    </row>
    <row r="4268" spans="1:12">
      <c r="A4268">
        <v>3448</v>
      </c>
      <c r="B4268" t="s">
        <v>408</v>
      </c>
      <c r="C4268">
        <v>1</v>
      </c>
      <c r="D4268">
        <v>2</v>
      </c>
      <c r="E4268">
        <v>14</v>
      </c>
      <c r="F4268">
        <v>0</v>
      </c>
      <c r="G4268">
        <v>0</v>
      </c>
      <c r="H4268">
        <v>607</v>
      </c>
      <c r="I4268">
        <v>5</v>
      </c>
      <c r="J4268" t="s">
        <v>1005</v>
      </c>
      <c r="L4268" t="e">
        <f t="shared" si="75"/>
        <v>#N/A</v>
      </c>
    </row>
    <row r="4269" spans="1:12">
      <c r="A4269">
        <v>2950</v>
      </c>
      <c r="B4269" t="s">
        <v>408</v>
      </c>
      <c r="C4269">
        <v>1</v>
      </c>
      <c r="D4269">
        <v>10</v>
      </c>
      <c r="E4269">
        <v>10</v>
      </c>
      <c r="F4269">
        <v>0</v>
      </c>
      <c r="G4269">
        <v>0</v>
      </c>
      <c r="H4269">
        <v>570</v>
      </c>
      <c r="I4269">
        <v>6</v>
      </c>
      <c r="J4269" t="s">
        <v>959</v>
      </c>
      <c r="L4269">
        <f t="shared" si="75"/>
        <v>42</v>
      </c>
    </row>
    <row r="4270" spans="1:12">
      <c r="A4270">
        <v>4373</v>
      </c>
      <c r="B4270" t="s">
        <v>408</v>
      </c>
      <c r="C4270">
        <v>1</v>
      </c>
      <c r="D4270">
        <v>6</v>
      </c>
      <c r="E4270">
        <v>1</v>
      </c>
      <c r="F4270">
        <v>0</v>
      </c>
      <c r="G4270">
        <v>0</v>
      </c>
      <c r="H4270">
        <v>115</v>
      </c>
      <c r="I4270">
        <v>1</v>
      </c>
      <c r="J4270" t="s">
        <v>466</v>
      </c>
      <c r="L4270" t="e">
        <f t="shared" si="75"/>
        <v>#N/A</v>
      </c>
    </row>
    <row r="4271" spans="1:12">
      <c r="A4271">
        <v>786</v>
      </c>
      <c r="B4271" t="s">
        <v>408</v>
      </c>
      <c r="C4271">
        <v>2</v>
      </c>
      <c r="D4271">
        <v>30</v>
      </c>
      <c r="E4271">
        <v>2</v>
      </c>
      <c r="F4271">
        <v>0</v>
      </c>
      <c r="G4271">
        <v>0</v>
      </c>
      <c r="H4271">
        <v>442</v>
      </c>
      <c r="I4271">
        <v>1</v>
      </c>
      <c r="J4271" t="s">
        <v>579</v>
      </c>
      <c r="L4271">
        <f t="shared" si="75"/>
        <v>21</v>
      </c>
    </row>
    <row r="4272" spans="1:12">
      <c r="A4272">
        <v>792</v>
      </c>
      <c r="B4272" t="s">
        <v>408</v>
      </c>
      <c r="C4272">
        <v>2</v>
      </c>
      <c r="D4272">
        <v>35</v>
      </c>
      <c r="E4272">
        <v>2</v>
      </c>
      <c r="F4272">
        <v>0</v>
      </c>
      <c r="G4272">
        <v>0</v>
      </c>
      <c r="H4272">
        <v>442</v>
      </c>
      <c r="I4272">
        <v>1</v>
      </c>
      <c r="J4272" t="s">
        <v>579</v>
      </c>
      <c r="L4272">
        <f t="shared" si="75"/>
        <v>21</v>
      </c>
    </row>
    <row r="4273" spans="1:12">
      <c r="A4273">
        <v>294</v>
      </c>
      <c r="B4273" t="s">
        <v>408</v>
      </c>
      <c r="C4273">
        <v>1</v>
      </c>
      <c r="D4273">
        <v>18</v>
      </c>
      <c r="E4273">
        <v>1</v>
      </c>
      <c r="F4273">
        <v>0</v>
      </c>
      <c r="G4273">
        <v>0</v>
      </c>
      <c r="H4273">
        <v>446</v>
      </c>
      <c r="I4273">
        <v>2</v>
      </c>
      <c r="J4273" t="s">
        <v>470</v>
      </c>
      <c r="L4273">
        <f t="shared" si="75"/>
        <v>22</v>
      </c>
    </row>
    <row r="4274" spans="1:12">
      <c r="A4274">
        <v>45</v>
      </c>
      <c r="B4274" t="s">
        <v>408</v>
      </c>
      <c r="C4274">
        <v>1</v>
      </c>
      <c r="D4274">
        <v>26</v>
      </c>
      <c r="E4274">
        <v>1</v>
      </c>
      <c r="F4274">
        <v>0</v>
      </c>
      <c r="G4274">
        <v>0</v>
      </c>
      <c r="H4274">
        <v>440</v>
      </c>
      <c r="I4274">
        <v>2</v>
      </c>
      <c r="J4274" t="s">
        <v>812</v>
      </c>
      <c r="L4274">
        <f t="shared" si="75"/>
        <v>22</v>
      </c>
    </row>
    <row r="4275" spans="1:12">
      <c r="A4275">
        <v>537</v>
      </c>
      <c r="B4275" t="s">
        <v>408</v>
      </c>
      <c r="C4275">
        <v>1</v>
      </c>
      <c r="D4275">
        <v>26</v>
      </c>
      <c r="E4275">
        <v>1</v>
      </c>
      <c r="F4275">
        <v>0</v>
      </c>
      <c r="G4275">
        <v>0</v>
      </c>
      <c r="H4275">
        <v>429</v>
      </c>
      <c r="I4275">
        <v>1</v>
      </c>
      <c r="J4275" t="s">
        <v>739</v>
      </c>
      <c r="L4275" t="e">
        <f t="shared" si="75"/>
        <v>#N/A</v>
      </c>
    </row>
    <row r="4276" spans="1:12">
      <c r="A4276">
        <v>1035</v>
      </c>
      <c r="B4276" t="s">
        <v>408</v>
      </c>
      <c r="C4276">
        <v>2</v>
      </c>
      <c r="D4276">
        <v>3</v>
      </c>
      <c r="E4276">
        <v>2</v>
      </c>
      <c r="F4276">
        <v>0</v>
      </c>
      <c r="G4276">
        <v>0</v>
      </c>
      <c r="H4276">
        <v>303</v>
      </c>
      <c r="I4276">
        <v>2</v>
      </c>
      <c r="J4276" t="s">
        <v>864</v>
      </c>
      <c r="L4276" t="e">
        <f t="shared" si="75"/>
        <v>#N/A</v>
      </c>
    </row>
    <row r="4277" spans="1:12">
      <c r="A4277">
        <v>3199</v>
      </c>
      <c r="B4277" t="s">
        <v>408</v>
      </c>
      <c r="C4277">
        <v>1</v>
      </c>
      <c r="D4277">
        <v>6</v>
      </c>
      <c r="E4277">
        <v>4</v>
      </c>
      <c r="F4277">
        <v>0</v>
      </c>
      <c r="G4277">
        <v>0</v>
      </c>
      <c r="H4277">
        <v>312</v>
      </c>
      <c r="I4277">
        <v>2</v>
      </c>
      <c r="J4277" t="s">
        <v>518</v>
      </c>
      <c r="L4277" t="e">
        <f t="shared" si="75"/>
        <v>#N/A</v>
      </c>
    </row>
    <row r="4278" spans="1:12">
      <c r="A4278">
        <v>4865</v>
      </c>
      <c r="B4278" t="s">
        <v>408</v>
      </c>
      <c r="C4278">
        <v>2</v>
      </c>
      <c r="D4278">
        <v>1</v>
      </c>
      <c r="E4278">
        <v>86</v>
      </c>
      <c r="F4278">
        <v>0</v>
      </c>
      <c r="G4278">
        <v>0</v>
      </c>
      <c r="H4278">
        <v>801</v>
      </c>
      <c r="I4278">
        <v>17</v>
      </c>
      <c r="J4278" t="s">
        <v>625</v>
      </c>
      <c r="L4278" t="e">
        <f t="shared" si="75"/>
        <v>#N/A</v>
      </c>
    </row>
    <row r="4279" spans="1:12">
      <c r="A4279">
        <v>543</v>
      </c>
      <c r="B4279" t="s">
        <v>408</v>
      </c>
      <c r="C4279">
        <v>2</v>
      </c>
      <c r="D4279">
        <v>19</v>
      </c>
      <c r="E4279">
        <v>12</v>
      </c>
      <c r="F4279">
        <v>0</v>
      </c>
      <c r="G4279">
        <v>0</v>
      </c>
      <c r="H4279">
        <v>529</v>
      </c>
      <c r="I4279">
        <v>3</v>
      </c>
      <c r="J4279" t="s">
        <v>519</v>
      </c>
      <c r="L4279" t="e">
        <f t="shared" si="75"/>
        <v>#N/A</v>
      </c>
    </row>
    <row r="4280" spans="1:12">
      <c r="A4280">
        <v>1284</v>
      </c>
      <c r="B4280" t="s">
        <v>408</v>
      </c>
      <c r="C4280">
        <v>1</v>
      </c>
      <c r="D4280">
        <v>15</v>
      </c>
      <c r="E4280">
        <v>52</v>
      </c>
      <c r="F4280">
        <v>0</v>
      </c>
      <c r="G4280">
        <v>0</v>
      </c>
      <c r="H4280">
        <v>513</v>
      </c>
      <c r="I4280">
        <v>14</v>
      </c>
      <c r="J4280" t="s">
        <v>640</v>
      </c>
      <c r="L4280">
        <f t="shared" si="75"/>
        <v>35</v>
      </c>
    </row>
    <row r="4281" spans="1:12">
      <c r="A4281">
        <v>2707</v>
      </c>
      <c r="B4281" t="s">
        <v>408</v>
      </c>
      <c r="C4281">
        <v>1</v>
      </c>
      <c r="D4281">
        <v>33</v>
      </c>
      <c r="E4281">
        <v>1</v>
      </c>
      <c r="F4281">
        <v>0</v>
      </c>
      <c r="G4281">
        <v>0</v>
      </c>
      <c r="H4281">
        <v>321</v>
      </c>
      <c r="I4281">
        <v>1</v>
      </c>
      <c r="J4281" t="s">
        <v>714</v>
      </c>
      <c r="L4281">
        <f t="shared" si="75"/>
        <v>52</v>
      </c>
    </row>
    <row r="4282" spans="1:12">
      <c r="A4282">
        <v>2701</v>
      </c>
      <c r="B4282" t="s">
        <v>408</v>
      </c>
      <c r="C4282">
        <v>1</v>
      </c>
      <c r="D4282">
        <v>8</v>
      </c>
      <c r="E4282">
        <v>1</v>
      </c>
      <c r="F4282">
        <v>0</v>
      </c>
      <c r="G4282">
        <v>0</v>
      </c>
      <c r="H4282">
        <v>326</v>
      </c>
      <c r="I4282">
        <v>2</v>
      </c>
      <c r="J4282" t="s">
        <v>415</v>
      </c>
      <c r="L4282" t="e">
        <f t="shared" si="75"/>
        <v>#N/A</v>
      </c>
    </row>
    <row r="4283" spans="1:12">
      <c r="A4283">
        <v>5363</v>
      </c>
      <c r="B4283" t="s">
        <v>408</v>
      </c>
      <c r="C4283">
        <v>2</v>
      </c>
      <c r="D4283">
        <v>25</v>
      </c>
      <c r="E4283">
        <v>2</v>
      </c>
      <c r="F4283">
        <v>0</v>
      </c>
      <c r="G4283">
        <v>0</v>
      </c>
      <c r="H4283">
        <v>626</v>
      </c>
      <c r="I4283">
        <v>2</v>
      </c>
      <c r="J4283" t="s">
        <v>816</v>
      </c>
      <c r="L4283" t="e">
        <f t="shared" si="75"/>
        <v>#N/A</v>
      </c>
    </row>
    <row r="4284" spans="1:12">
      <c r="A4284">
        <v>2309</v>
      </c>
      <c r="B4284" t="s">
        <v>408</v>
      </c>
      <c r="C4284">
        <v>2</v>
      </c>
      <c r="D4284">
        <v>14</v>
      </c>
      <c r="E4284">
        <v>12</v>
      </c>
      <c r="F4284">
        <v>0</v>
      </c>
      <c r="G4284">
        <v>0</v>
      </c>
      <c r="H4284">
        <v>515</v>
      </c>
      <c r="I4284">
        <v>4</v>
      </c>
      <c r="J4284" t="s">
        <v>976</v>
      </c>
      <c r="L4284" t="e">
        <f t="shared" si="75"/>
        <v>#N/A</v>
      </c>
    </row>
    <row r="4285" spans="1:12">
      <c r="A4285">
        <v>2315</v>
      </c>
      <c r="B4285" t="s">
        <v>408</v>
      </c>
      <c r="C4285">
        <v>2</v>
      </c>
      <c r="D4285">
        <v>28</v>
      </c>
      <c r="E4285">
        <v>10</v>
      </c>
      <c r="F4285">
        <v>0</v>
      </c>
      <c r="G4285">
        <v>0</v>
      </c>
      <c r="H4285">
        <v>522</v>
      </c>
      <c r="I4285">
        <v>5</v>
      </c>
      <c r="J4285" t="s">
        <v>445</v>
      </c>
      <c r="L4285">
        <f t="shared" si="75"/>
        <v>37</v>
      </c>
    </row>
    <row r="4286" spans="1:12">
      <c r="A4286">
        <v>3348</v>
      </c>
      <c r="B4286" t="s">
        <v>408</v>
      </c>
      <c r="C4286">
        <v>1</v>
      </c>
      <c r="D4286">
        <v>147</v>
      </c>
      <c r="E4286">
        <v>24</v>
      </c>
      <c r="F4286">
        <v>1</v>
      </c>
      <c r="G4286">
        <v>0</v>
      </c>
      <c r="H4286">
        <v>523</v>
      </c>
      <c r="I4286">
        <v>8</v>
      </c>
      <c r="J4286" t="s">
        <v>428</v>
      </c>
      <c r="L4286">
        <f t="shared" si="75"/>
        <v>33</v>
      </c>
    </row>
    <row r="4287" spans="1:12">
      <c r="A4287">
        <v>643</v>
      </c>
      <c r="B4287" t="s">
        <v>408</v>
      </c>
      <c r="C4287">
        <v>1</v>
      </c>
      <c r="D4287">
        <v>29</v>
      </c>
      <c r="E4287">
        <v>2</v>
      </c>
      <c r="F4287">
        <v>0</v>
      </c>
      <c r="G4287">
        <v>0</v>
      </c>
      <c r="H4287">
        <v>438</v>
      </c>
      <c r="I4287">
        <v>1</v>
      </c>
      <c r="J4287" t="s">
        <v>703</v>
      </c>
      <c r="L4287">
        <f t="shared" si="75"/>
        <v>21</v>
      </c>
    </row>
    <row r="4288" spans="1:12">
      <c r="A4288">
        <v>637</v>
      </c>
      <c r="B4288" t="s">
        <v>408</v>
      </c>
      <c r="C4288">
        <v>1</v>
      </c>
      <c r="D4288">
        <v>17</v>
      </c>
      <c r="E4288">
        <v>2</v>
      </c>
      <c r="F4288">
        <v>0</v>
      </c>
      <c r="G4288">
        <v>0</v>
      </c>
      <c r="H4288">
        <v>438</v>
      </c>
      <c r="I4288">
        <v>1</v>
      </c>
      <c r="J4288" t="s">
        <v>703</v>
      </c>
      <c r="L4288">
        <f t="shared" si="75"/>
        <v>21</v>
      </c>
    </row>
    <row r="4289" spans="1:12">
      <c r="A4289">
        <v>145</v>
      </c>
      <c r="B4289" t="s">
        <v>408</v>
      </c>
      <c r="C4289">
        <v>2</v>
      </c>
      <c r="D4289">
        <v>3</v>
      </c>
      <c r="E4289">
        <v>2</v>
      </c>
      <c r="F4289">
        <v>0</v>
      </c>
      <c r="G4289">
        <v>0</v>
      </c>
      <c r="H4289">
        <v>435</v>
      </c>
      <c r="I4289">
        <v>1</v>
      </c>
      <c r="J4289" t="s">
        <v>850</v>
      </c>
      <c r="L4289" t="e">
        <f t="shared" si="75"/>
        <v>#N/A</v>
      </c>
    </row>
    <row r="4290" spans="1:12">
      <c r="A4290">
        <v>3840</v>
      </c>
      <c r="B4290" t="s">
        <v>408</v>
      </c>
      <c r="C4290">
        <v>1</v>
      </c>
      <c r="D4290">
        <v>24</v>
      </c>
      <c r="E4290">
        <v>1</v>
      </c>
      <c r="F4290">
        <v>0</v>
      </c>
      <c r="G4290">
        <v>0</v>
      </c>
      <c r="H4290">
        <v>109</v>
      </c>
      <c r="I4290">
        <v>1</v>
      </c>
      <c r="J4290" t="s">
        <v>807</v>
      </c>
      <c r="L4290">
        <f t="shared" si="75"/>
        <v>45</v>
      </c>
    </row>
    <row r="4291" spans="1:12">
      <c r="A4291">
        <v>5512</v>
      </c>
      <c r="B4291" t="s">
        <v>408</v>
      </c>
      <c r="C4291">
        <v>2</v>
      </c>
      <c r="D4291">
        <v>5</v>
      </c>
      <c r="E4291">
        <v>2</v>
      </c>
      <c r="F4291">
        <v>0</v>
      </c>
      <c r="G4291">
        <v>0</v>
      </c>
      <c r="H4291">
        <v>357</v>
      </c>
      <c r="I4291">
        <v>2</v>
      </c>
      <c r="J4291" t="s">
        <v>1007</v>
      </c>
      <c r="L4291" t="e">
        <f t="shared" si="75"/>
        <v>#N/A</v>
      </c>
    </row>
    <row r="4292" spans="1:12">
      <c r="A4292">
        <v>6004</v>
      </c>
      <c r="B4292" t="s">
        <v>408</v>
      </c>
      <c r="C4292">
        <v>2</v>
      </c>
      <c r="D4292">
        <v>5</v>
      </c>
      <c r="E4292">
        <v>2</v>
      </c>
      <c r="F4292">
        <v>0</v>
      </c>
      <c r="G4292">
        <v>0</v>
      </c>
      <c r="H4292">
        <v>385</v>
      </c>
      <c r="I4292">
        <v>2</v>
      </c>
      <c r="J4292" t="s">
        <v>839</v>
      </c>
      <c r="L4292" t="e">
        <f t="shared" ref="L4292:L4355" si="76">VLOOKUP($J4292,$AA$3:$AB$127,2,FALSE)</f>
        <v>#N/A</v>
      </c>
    </row>
    <row r="4293" spans="1:12">
      <c r="A4293">
        <v>686</v>
      </c>
      <c r="B4293" t="s">
        <v>408</v>
      </c>
      <c r="C4293">
        <v>1</v>
      </c>
      <c r="D4293">
        <v>10</v>
      </c>
      <c r="E4293">
        <v>1</v>
      </c>
      <c r="F4293">
        <v>0</v>
      </c>
      <c r="G4293">
        <v>0</v>
      </c>
      <c r="H4293">
        <v>402</v>
      </c>
      <c r="I4293">
        <v>2</v>
      </c>
      <c r="J4293" t="s">
        <v>541</v>
      </c>
      <c r="L4293">
        <f t="shared" si="76"/>
        <v>21</v>
      </c>
    </row>
    <row r="4294" spans="1:12">
      <c r="A4294">
        <v>1676</v>
      </c>
      <c r="B4294" t="s">
        <v>408</v>
      </c>
      <c r="C4294">
        <v>1</v>
      </c>
      <c r="D4294">
        <v>7</v>
      </c>
      <c r="E4294">
        <v>1</v>
      </c>
      <c r="F4294">
        <v>0</v>
      </c>
      <c r="G4294">
        <v>0</v>
      </c>
      <c r="H4294">
        <v>355</v>
      </c>
      <c r="I4294">
        <v>1</v>
      </c>
      <c r="J4294" t="s">
        <v>838</v>
      </c>
      <c r="L4294" t="e">
        <f t="shared" si="76"/>
        <v>#N/A</v>
      </c>
    </row>
    <row r="4295" spans="1:12">
      <c r="A4295">
        <v>4479</v>
      </c>
      <c r="B4295" t="s">
        <v>408</v>
      </c>
      <c r="C4295">
        <v>1</v>
      </c>
      <c r="D4295">
        <v>4</v>
      </c>
      <c r="E4295">
        <v>1</v>
      </c>
      <c r="F4295">
        <v>0</v>
      </c>
      <c r="G4295">
        <v>0</v>
      </c>
      <c r="H4295">
        <v>284</v>
      </c>
      <c r="I4295">
        <v>1</v>
      </c>
      <c r="J4295" t="s">
        <v>826</v>
      </c>
      <c r="L4295" t="e">
        <f t="shared" si="76"/>
        <v>#N/A</v>
      </c>
    </row>
    <row r="4296" spans="1:12">
      <c r="A4296">
        <v>4473</v>
      </c>
      <c r="B4296" t="s">
        <v>408</v>
      </c>
      <c r="C4296">
        <v>2</v>
      </c>
      <c r="D4296">
        <v>6</v>
      </c>
      <c r="E4296">
        <v>2</v>
      </c>
      <c r="F4296">
        <v>0</v>
      </c>
      <c r="G4296">
        <v>0</v>
      </c>
      <c r="H4296">
        <v>110</v>
      </c>
      <c r="I4296">
        <v>1</v>
      </c>
      <c r="J4296" t="s">
        <v>929</v>
      </c>
      <c r="L4296">
        <f t="shared" si="76"/>
        <v>11</v>
      </c>
    </row>
    <row r="4297" spans="1:12">
      <c r="A4297">
        <v>2801</v>
      </c>
      <c r="B4297" t="s">
        <v>408</v>
      </c>
      <c r="C4297">
        <v>1</v>
      </c>
      <c r="D4297">
        <v>68</v>
      </c>
      <c r="E4297">
        <v>16</v>
      </c>
      <c r="F4297">
        <v>0</v>
      </c>
      <c r="G4297">
        <v>0</v>
      </c>
      <c r="H4297">
        <v>520</v>
      </c>
      <c r="I4297">
        <v>6</v>
      </c>
      <c r="J4297" t="s">
        <v>414</v>
      </c>
      <c r="L4297">
        <f t="shared" si="76"/>
        <v>43</v>
      </c>
    </row>
    <row r="4298" spans="1:12">
      <c r="A4298">
        <v>3299</v>
      </c>
      <c r="B4298" t="s">
        <v>408</v>
      </c>
      <c r="C4298">
        <v>1</v>
      </c>
      <c r="D4298">
        <v>86</v>
      </c>
      <c r="E4298">
        <v>10</v>
      </c>
      <c r="F4298">
        <v>0</v>
      </c>
      <c r="G4298">
        <v>0</v>
      </c>
      <c r="H4298">
        <v>321</v>
      </c>
      <c r="I4298">
        <v>5</v>
      </c>
      <c r="J4298" t="s">
        <v>714</v>
      </c>
      <c r="L4298">
        <f t="shared" si="76"/>
        <v>52</v>
      </c>
    </row>
    <row r="4299" spans="1:12">
      <c r="A4299">
        <v>5463</v>
      </c>
      <c r="B4299" t="s">
        <v>408</v>
      </c>
      <c r="C4299">
        <v>2</v>
      </c>
      <c r="D4299">
        <v>5</v>
      </c>
      <c r="E4299">
        <v>2</v>
      </c>
      <c r="F4299">
        <v>0</v>
      </c>
      <c r="G4299">
        <v>0</v>
      </c>
      <c r="H4299">
        <v>323</v>
      </c>
      <c r="I4299">
        <v>2</v>
      </c>
      <c r="J4299" t="s">
        <v>486</v>
      </c>
      <c r="L4299" t="e">
        <f t="shared" si="76"/>
        <v>#N/A</v>
      </c>
    </row>
    <row r="4300" spans="1:12">
      <c r="A4300">
        <v>1184</v>
      </c>
      <c r="B4300" t="s">
        <v>408</v>
      </c>
      <c r="C4300">
        <v>1</v>
      </c>
      <c r="D4300">
        <v>23</v>
      </c>
      <c r="E4300">
        <v>11</v>
      </c>
      <c r="F4300">
        <v>0</v>
      </c>
      <c r="G4300">
        <v>0</v>
      </c>
      <c r="H4300">
        <v>523</v>
      </c>
      <c r="I4300">
        <v>6</v>
      </c>
      <c r="J4300" t="s">
        <v>428</v>
      </c>
      <c r="L4300">
        <f t="shared" si="76"/>
        <v>33</v>
      </c>
    </row>
    <row r="4301" spans="1:12">
      <c r="A4301">
        <v>1135</v>
      </c>
      <c r="B4301" t="s">
        <v>408</v>
      </c>
      <c r="C4301">
        <v>1</v>
      </c>
      <c r="D4301">
        <v>11</v>
      </c>
      <c r="E4301">
        <v>10</v>
      </c>
      <c r="F4301">
        <v>0</v>
      </c>
      <c r="G4301">
        <v>0</v>
      </c>
      <c r="H4301">
        <v>306</v>
      </c>
      <c r="I4301">
        <v>6</v>
      </c>
      <c r="J4301" t="s">
        <v>887</v>
      </c>
      <c r="L4301" t="e">
        <f t="shared" si="76"/>
        <v>#N/A</v>
      </c>
    </row>
    <row r="4302" spans="1:12">
      <c r="A4302">
        <v>5506</v>
      </c>
      <c r="B4302" t="s">
        <v>408</v>
      </c>
      <c r="C4302">
        <v>2</v>
      </c>
      <c r="D4302">
        <v>3</v>
      </c>
      <c r="E4302">
        <v>2</v>
      </c>
      <c r="F4302">
        <v>0</v>
      </c>
      <c r="G4302">
        <v>0</v>
      </c>
      <c r="H4302">
        <v>365</v>
      </c>
      <c r="I4302">
        <v>2</v>
      </c>
      <c r="J4302" t="s">
        <v>984</v>
      </c>
      <c r="L4302" t="e">
        <f t="shared" si="76"/>
        <v>#N/A</v>
      </c>
    </row>
    <row r="4303" spans="1:12">
      <c r="A4303">
        <v>2850</v>
      </c>
      <c r="B4303" t="s">
        <v>408</v>
      </c>
      <c r="C4303">
        <v>2</v>
      </c>
      <c r="D4303">
        <v>156</v>
      </c>
      <c r="E4303">
        <v>8</v>
      </c>
      <c r="F4303">
        <v>2</v>
      </c>
      <c r="G4303">
        <v>0</v>
      </c>
      <c r="H4303">
        <v>523</v>
      </c>
      <c r="I4303">
        <v>2</v>
      </c>
      <c r="J4303" t="s">
        <v>428</v>
      </c>
      <c r="L4303">
        <f t="shared" si="76"/>
        <v>33</v>
      </c>
    </row>
    <row r="4304" spans="1:12">
      <c r="A4304">
        <v>2856</v>
      </c>
      <c r="B4304" t="s">
        <v>408</v>
      </c>
      <c r="C4304">
        <v>1</v>
      </c>
      <c r="D4304">
        <v>146</v>
      </c>
      <c r="E4304">
        <v>8</v>
      </c>
      <c r="F4304">
        <v>6</v>
      </c>
      <c r="G4304">
        <v>0</v>
      </c>
      <c r="H4304">
        <v>523</v>
      </c>
      <c r="I4304">
        <v>5</v>
      </c>
      <c r="J4304" t="s">
        <v>428</v>
      </c>
      <c r="L4304">
        <f t="shared" si="76"/>
        <v>33</v>
      </c>
    </row>
    <row r="4305" spans="1:12">
      <c r="A4305">
        <v>1178</v>
      </c>
      <c r="B4305" t="s">
        <v>408</v>
      </c>
      <c r="C4305">
        <v>1</v>
      </c>
      <c r="D4305">
        <v>1</v>
      </c>
      <c r="E4305">
        <v>5</v>
      </c>
      <c r="F4305">
        <v>1</v>
      </c>
      <c r="G4305">
        <v>0</v>
      </c>
      <c r="H4305">
        <v>625</v>
      </c>
      <c r="I4305">
        <v>5</v>
      </c>
      <c r="J4305" t="s">
        <v>936</v>
      </c>
      <c r="L4305" t="e">
        <f t="shared" si="76"/>
        <v>#N/A</v>
      </c>
    </row>
    <row r="4306" spans="1:12">
      <c r="A4306">
        <v>2807</v>
      </c>
      <c r="B4306" t="s">
        <v>408</v>
      </c>
      <c r="C4306">
        <v>2</v>
      </c>
      <c r="D4306">
        <v>27</v>
      </c>
      <c r="E4306">
        <v>0</v>
      </c>
      <c r="F4306">
        <v>2</v>
      </c>
      <c r="G4306">
        <v>0</v>
      </c>
      <c r="H4306">
        <v>571</v>
      </c>
      <c r="I4306">
        <v>1</v>
      </c>
      <c r="J4306" t="s">
        <v>784</v>
      </c>
      <c r="L4306">
        <f t="shared" si="76"/>
        <v>51</v>
      </c>
    </row>
    <row r="4307" spans="1:12">
      <c r="A4307">
        <v>3342</v>
      </c>
      <c r="B4307" t="s">
        <v>408</v>
      </c>
      <c r="C4307">
        <v>1</v>
      </c>
      <c r="D4307">
        <v>1</v>
      </c>
      <c r="E4307">
        <v>4</v>
      </c>
      <c r="F4307">
        <v>0</v>
      </c>
      <c r="G4307">
        <v>0</v>
      </c>
      <c r="H4307">
        <v>571</v>
      </c>
      <c r="I4307">
        <v>2</v>
      </c>
      <c r="J4307" t="s">
        <v>784</v>
      </c>
      <c r="L4307">
        <f t="shared" si="76"/>
        <v>51</v>
      </c>
    </row>
    <row r="4308" spans="1:12">
      <c r="A4308">
        <v>2999</v>
      </c>
      <c r="B4308" t="s">
        <v>408</v>
      </c>
      <c r="C4308">
        <v>1</v>
      </c>
      <c r="D4308">
        <v>13</v>
      </c>
      <c r="E4308">
        <v>23</v>
      </c>
      <c r="F4308">
        <v>0</v>
      </c>
      <c r="G4308">
        <v>0</v>
      </c>
      <c r="H4308">
        <v>374</v>
      </c>
      <c r="I4308">
        <v>8</v>
      </c>
      <c r="J4308" t="s">
        <v>440</v>
      </c>
      <c r="L4308">
        <f t="shared" si="76"/>
        <v>16</v>
      </c>
    </row>
    <row r="4309" spans="1:12">
      <c r="A4309">
        <v>1327</v>
      </c>
      <c r="B4309" t="s">
        <v>390</v>
      </c>
      <c r="C4309">
        <v>1</v>
      </c>
      <c r="D4309">
        <v>17</v>
      </c>
      <c r="E4309">
        <v>1</v>
      </c>
      <c r="F4309">
        <v>0</v>
      </c>
      <c r="G4309">
        <v>0</v>
      </c>
      <c r="H4309">
        <v>532</v>
      </c>
      <c r="I4309">
        <v>1</v>
      </c>
      <c r="J4309" t="s">
        <v>638</v>
      </c>
      <c r="L4309">
        <f t="shared" si="76"/>
        <v>36</v>
      </c>
    </row>
    <row r="4310" spans="1:12">
      <c r="A4310">
        <v>2166</v>
      </c>
      <c r="B4310" t="s">
        <v>408</v>
      </c>
      <c r="C4310">
        <v>1</v>
      </c>
      <c r="D4310">
        <v>20</v>
      </c>
      <c r="E4310">
        <v>6</v>
      </c>
      <c r="F4310">
        <v>1</v>
      </c>
      <c r="G4310">
        <v>0</v>
      </c>
      <c r="H4310">
        <v>510</v>
      </c>
      <c r="I4310">
        <v>5</v>
      </c>
      <c r="J4310" t="s">
        <v>828</v>
      </c>
      <c r="L4310" t="e">
        <f t="shared" si="76"/>
        <v>#N/A</v>
      </c>
    </row>
    <row r="4311" spans="1:12">
      <c r="A4311">
        <v>3491</v>
      </c>
      <c r="B4311" t="s">
        <v>408</v>
      </c>
      <c r="C4311">
        <v>1</v>
      </c>
      <c r="D4311">
        <v>6</v>
      </c>
      <c r="E4311">
        <v>12</v>
      </c>
      <c r="F4311">
        <v>0</v>
      </c>
      <c r="G4311">
        <v>0</v>
      </c>
      <c r="H4311">
        <v>566</v>
      </c>
      <c r="I4311">
        <v>3</v>
      </c>
      <c r="J4311" t="s">
        <v>854</v>
      </c>
      <c r="L4311" t="e">
        <f t="shared" si="76"/>
        <v>#N/A</v>
      </c>
    </row>
    <row r="4312" spans="1:12">
      <c r="A4312">
        <v>5412</v>
      </c>
      <c r="B4312" t="s">
        <v>408</v>
      </c>
      <c r="C4312">
        <v>2</v>
      </c>
      <c r="D4312">
        <v>10</v>
      </c>
      <c r="E4312">
        <v>2</v>
      </c>
      <c r="F4312">
        <v>0</v>
      </c>
      <c r="G4312">
        <v>0</v>
      </c>
      <c r="H4312">
        <v>633</v>
      </c>
      <c r="I4312">
        <v>2</v>
      </c>
      <c r="J4312" t="s">
        <v>813</v>
      </c>
      <c r="L4312" t="e">
        <f t="shared" si="76"/>
        <v>#N/A</v>
      </c>
    </row>
    <row r="4313" spans="1:12">
      <c r="A4313">
        <v>5655</v>
      </c>
      <c r="B4313" t="s">
        <v>408</v>
      </c>
      <c r="C4313">
        <v>1</v>
      </c>
      <c r="D4313">
        <v>4</v>
      </c>
      <c r="E4313">
        <v>1</v>
      </c>
      <c r="F4313">
        <v>0</v>
      </c>
      <c r="G4313">
        <v>0</v>
      </c>
      <c r="H4313">
        <v>324</v>
      </c>
      <c r="I4313">
        <v>2</v>
      </c>
      <c r="J4313" t="s">
        <v>844</v>
      </c>
      <c r="L4313" t="e">
        <f t="shared" si="76"/>
        <v>#N/A</v>
      </c>
    </row>
    <row r="4314" spans="1:12">
      <c r="A4314">
        <v>1576</v>
      </c>
      <c r="B4314" t="s">
        <v>408</v>
      </c>
      <c r="C4314">
        <v>5</v>
      </c>
      <c r="D4314">
        <v>2</v>
      </c>
      <c r="E4314">
        <v>7</v>
      </c>
      <c r="F4314">
        <v>0</v>
      </c>
      <c r="G4314">
        <v>0</v>
      </c>
      <c r="H4314">
        <v>442</v>
      </c>
      <c r="I4314">
        <v>2</v>
      </c>
      <c r="J4314" t="s">
        <v>579</v>
      </c>
      <c r="L4314">
        <f t="shared" si="76"/>
        <v>21</v>
      </c>
    </row>
    <row r="4315" spans="1:12">
      <c r="A4315">
        <v>5904</v>
      </c>
      <c r="B4315" t="s">
        <v>412</v>
      </c>
      <c r="C4315">
        <v>1</v>
      </c>
      <c r="D4315">
        <v>10</v>
      </c>
      <c r="E4315">
        <v>1</v>
      </c>
      <c r="F4315">
        <v>0</v>
      </c>
      <c r="G4315">
        <v>0</v>
      </c>
      <c r="H4315">
        <v>284</v>
      </c>
      <c r="I4315">
        <v>1</v>
      </c>
      <c r="J4315" t="s">
        <v>826</v>
      </c>
      <c r="L4315" t="e">
        <f t="shared" si="76"/>
        <v>#N/A</v>
      </c>
    </row>
    <row r="4316" spans="1:12">
      <c r="A4316">
        <v>6245</v>
      </c>
      <c r="B4316" t="s">
        <v>408</v>
      </c>
      <c r="C4316">
        <v>1</v>
      </c>
      <c r="D4316">
        <v>5</v>
      </c>
      <c r="E4316">
        <v>1</v>
      </c>
      <c r="F4316">
        <v>0</v>
      </c>
      <c r="G4316">
        <v>0</v>
      </c>
      <c r="H4316">
        <v>448</v>
      </c>
      <c r="I4316">
        <v>1</v>
      </c>
      <c r="J4316" t="s">
        <v>879</v>
      </c>
      <c r="L4316" t="e">
        <f t="shared" si="76"/>
        <v>#N/A</v>
      </c>
    </row>
    <row r="4317" spans="1:12">
      <c r="A4317">
        <v>245</v>
      </c>
      <c r="B4317" t="s">
        <v>408</v>
      </c>
      <c r="C4317">
        <v>2</v>
      </c>
      <c r="D4317">
        <v>7</v>
      </c>
      <c r="E4317">
        <v>2</v>
      </c>
      <c r="F4317">
        <v>0</v>
      </c>
      <c r="G4317">
        <v>0</v>
      </c>
      <c r="H4317">
        <v>448</v>
      </c>
      <c r="I4317">
        <v>1</v>
      </c>
      <c r="J4317" t="s">
        <v>879</v>
      </c>
      <c r="L4317" t="e">
        <f t="shared" si="76"/>
        <v>#N/A</v>
      </c>
    </row>
    <row r="4318" spans="1:12">
      <c r="A4318">
        <v>4081</v>
      </c>
      <c r="B4318" t="s">
        <v>408</v>
      </c>
      <c r="C4318">
        <v>2</v>
      </c>
      <c r="D4318">
        <v>17</v>
      </c>
      <c r="E4318">
        <v>2</v>
      </c>
      <c r="F4318">
        <v>0</v>
      </c>
      <c r="G4318">
        <v>0</v>
      </c>
      <c r="H4318">
        <v>128</v>
      </c>
      <c r="I4318">
        <v>2</v>
      </c>
      <c r="J4318" t="s">
        <v>873</v>
      </c>
      <c r="L4318" t="e">
        <f t="shared" si="76"/>
        <v>#N/A</v>
      </c>
    </row>
    <row r="4319" spans="1:12">
      <c r="A4319">
        <v>2409</v>
      </c>
      <c r="B4319" t="s">
        <v>408</v>
      </c>
      <c r="C4319">
        <v>2</v>
      </c>
      <c r="D4319">
        <v>7</v>
      </c>
      <c r="E4319">
        <v>2</v>
      </c>
      <c r="F4319">
        <v>0</v>
      </c>
      <c r="G4319">
        <v>0</v>
      </c>
      <c r="H4319">
        <v>361</v>
      </c>
      <c r="I4319">
        <v>1</v>
      </c>
      <c r="J4319" t="s">
        <v>780</v>
      </c>
      <c r="L4319" t="e">
        <f t="shared" si="76"/>
        <v>#N/A</v>
      </c>
    </row>
    <row r="4320" spans="1:12">
      <c r="A4320">
        <v>4330</v>
      </c>
      <c r="B4320" t="s">
        <v>408</v>
      </c>
      <c r="C4320">
        <v>2</v>
      </c>
      <c r="D4320">
        <v>4</v>
      </c>
      <c r="E4320">
        <v>2</v>
      </c>
      <c r="F4320">
        <v>0</v>
      </c>
      <c r="G4320">
        <v>0</v>
      </c>
      <c r="H4320">
        <v>152</v>
      </c>
      <c r="I4320">
        <v>1</v>
      </c>
      <c r="J4320" t="s">
        <v>599</v>
      </c>
      <c r="L4320" t="e">
        <f t="shared" si="76"/>
        <v>#N/A</v>
      </c>
    </row>
    <row r="4321" spans="1:12">
      <c r="A4321">
        <v>4573</v>
      </c>
      <c r="B4321" t="s">
        <v>408</v>
      </c>
      <c r="C4321">
        <v>1</v>
      </c>
      <c r="D4321">
        <v>34</v>
      </c>
      <c r="E4321">
        <v>0</v>
      </c>
      <c r="F4321">
        <v>1</v>
      </c>
      <c r="G4321">
        <v>0</v>
      </c>
      <c r="H4321">
        <v>133</v>
      </c>
      <c r="I4321">
        <v>1</v>
      </c>
      <c r="J4321" t="s">
        <v>877</v>
      </c>
      <c r="L4321">
        <f t="shared" si="76"/>
        <v>12</v>
      </c>
    </row>
    <row r="4322" spans="1:12">
      <c r="A4322">
        <v>4822</v>
      </c>
      <c r="B4322" t="s">
        <v>408</v>
      </c>
      <c r="C4322">
        <v>2</v>
      </c>
      <c r="D4322">
        <v>22</v>
      </c>
      <c r="E4322">
        <v>2</v>
      </c>
      <c r="F4322">
        <v>0</v>
      </c>
      <c r="G4322">
        <v>0</v>
      </c>
      <c r="H4322">
        <v>415</v>
      </c>
      <c r="I4322">
        <v>2</v>
      </c>
      <c r="J4322" t="s">
        <v>819</v>
      </c>
      <c r="L4322" t="e">
        <f t="shared" si="76"/>
        <v>#N/A</v>
      </c>
    </row>
    <row r="4323" spans="1:12">
      <c r="A4323">
        <v>835</v>
      </c>
      <c r="B4323" t="s">
        <v>408</v>
      </c>
      <c r="C4323">
        <v>1</v>
      </c>
      <c r="D4323">
        <v>1</v>
      </c>
      <c r="E4323">
        <v>1</v>
      </c>
      <c r="F4323">
        <v>0</v>
      </c>
      <c r="G4323">
        <v>0</v>
      </c>
      <c r="H4323">
        <v>423</v>
      </c>
      <c r="I4323">
        <v>1</v>
      </c>
      <c r="J4323" t="s">
        <v>650</v>
      </c>
      <c r="L4323" t="e">
        <f t="shared" si="76"/>
        <v>#N/A</v>
      </c>
    </row>
    <row r="4324" spans="1:12">
      <c r="A4324">
        <v>1917</v>
      </c>
      <c r="B4324" t="s">
        <v>408</v>
      </c>
      <c r="C4324">
        <v>2</v>
      </c>
      <c r="D4324">
        <v>4</v>
      </c>
      <c r="E4324">
        <v>2</v>
      </c>
      <c r="F4324">
        <v>0</v>
      </c>
      <c r="G4324">
        <v>0</v>
      </c>
      <c r="H4324">
        <v>705</v>
      </c>
      <c r="I4324">
        <v>2</v>
      </c>
      <c r="J4324" t="s">
        <v>994</v>
      </c>
      <c r="L4324" t="e">
        <f t="shared" si="76"/>
        <v>#N/A</v>
      </c>
    </row>
    <row r="4325" spans="1:12">
      <c r="A4325">
        <v>3740</v>
      </c>
      <c r="B4325" t="s">
        <v>408</v>
      </c>
      <c r="C4325">
        <v>2</v>
      </c>
      <c r="D4325">
        <v>8</v>
      </c>
      <c r="E4325">
        <v>0</v>
      </c>
      <c r="F4325">
        <v>8</v>
      </c>
      <c r="G4325">
        <v>0</v>
      </c>
      <c r="H4325">
        <v>134</v>
      </c>
      <c r="I4325">
        <v>4</v>
      </c>
      <c r="J4325" t="s">
        <v>729</v>
      </c>
      <c r="L4325" t="e">
        <f t="shared" si="76"/>
        <v>#N/A</v>
      </c>
    </row>
    <row r="4326" spans="1:12">
      <c r="A4326">
        <v>494</v>
      </c>
      <c r="B4326" t="s">
        <v>408</v>
      </c>
      <c r="C4326">
        <v>1</v>
      </c>
      <c r="D4326">
        <v>12</v>
      </c>
      <c r="E4326">
        <v>1</v>
      </c>
      <c r="F4326">
        <v>0</v>
      </c>
      <c r="G4326">
        <v>0</v>
      </c>
      <c r="H4326">
        <v>426</v>
      </c>
      <c r="I4326">
        <v>1</v>
      </c>
      <c r="J4326" t="s">
        <v>621</v>
      </c>
      <c r="L4326" t="e">
        <f t="shared" si="76"/>
        <v>#N/A</v>
      </c>
    </row>
    <row r="4327" spans="1:12">
      <c r="A4327">
        <v>1084</v>
      </c>
      <c r="B4327" t="s">
        <v>408</v>
      </c>
      <c r="C4327">
        <v>1</v>
      </c>
      <c r="D4327">
        <v>44</v>
      </c>
      <c r="E4327">
        <v>1</v>
      </c>
      <c r="F4327">
        <v>0</v>
      </c>
      <c r="G4327">
        <v>0</v>
      </c>
      <c r="H4327">
        <v>318</v>
      </c>
      <c r="I4327">
        <v>1</v>
      </c>
      <c r="J4327" t="s">
        <v>856</v>
      </c>
      <c r="L4327" t="e">
        <f t="shared" si="76"/>
        <v>#N/A</v>
      </c>
    </row>
    <row r="4328" spans="1:12">
      <c r="A4328">
        <v>2658</v>
      </c>
      <c r="B4328" t="s">
        <v>408</v>
      </c>
      <c r="C4328">
        <v>1</v>
      </c>
      <c r="D4328">
        <v>4</v>
      </c>
      <c r="E4328">
        <v>9</v>
      </c>
      <c r="F4328">
        <v>0</v>
      </c>
      <c r="G4328">
        <v>0</v>
      </c>
      <c r="H4328">
        <v>469</v>
      </c>
      <c r="I4328">
        <v>6</v>
      </c>
      <c r="J4328" t="s">
        <v>536</v>
      </c>
      <c r="L4328" t="e">
        <f t="shared" si="76"/>
        <v>#N/A</v>
      </c>
    </row>
    <row r="4329" spans="1:12">
      <c r="A4329">
        <v>3248</v>
      </c>
      <c r="B4329" t="s">
        <v>408</v>
      </c>
      <c r="C4329">
        <v>1</v>
      </c>
      <c r="D4329">
        <v>4</v>
      </c>
      <c r="E4329">
        <v>32</v>
      </c>
      <c r="F4329">
        <v>0</v>
      </c>
      <c r="G4329">
        <v>0</v>
      </c>
      <c r="H4329">
        <v>396</v>
      </c>
      <c r="I4329">
        <v>9</v>
      </c>
      <c r="J4329" t="s">
        <v>678</v>
      </c>
      <c r="L4329" t="e">
        <f t="shared" si="76"/>
        <v>#N/A</v>
      </c>
    </row>
    <row r="4330" spans="1:12">
      <c r="A4330">
        <v>2</v>
      </c>
      <c r="B4330" t="s">
        <v>408</v>
      </c>
      <c r="C4330">
        <v>1</v>
      </c>
      <c r="D4330">
        <v>33</v>
      </c>
      <c r="E4330">
        <v>1</v>
      </c>
      <c r="F4330">
        <v>0</v>
      </c>
      <c r="G4330">
        <v>0</v>
      </c>
      <c r="H4330">
        <v>429</v>
      </c>
      <c r="I4330">
        <v>1</v>
      </c>
      <c r="J4330" t="s">
        <v>739</v>
      </c>
      <c r="L4330" t="e">
        <f t="shared" si="76"/>
        <v>#N/A</v>
      </c>
    </row>
    <row r="4331" spans="1:12">
      <c r="A4331">
        <v>3050</v>
      </c>
      <c r="B4331" t="s">
        <v>408</v>
      </c>
      <c r="C4331">
        <v>1</v>
      </c>
      <c r="D4331">
        <v>49</v>
      </c>
      <c r="E4331">
        <v>0</v>
      </c>
      <c r="F4331">
        <v>1</v>
      </c>
      <c r="G4331">
        <v>0</v>
      </c>
      <c r="H4331">
        <v>522</v>
      </c>
      <c r="I4331">
        <v>1</v>
      </c>
      <c r="J4331" t="s">
        <v>445</v>
      </c>
      <c r="L4331">
        <f t="shared" si="76"/>
        <v>37</v>
      </c>
    </row>
    <row r="4332" spans="1:12">
      <c r="A4332">
        <v>1427</v>
      </c>
      <c r="B4332" t="s">
        <v>408</v>
      </c>
      <c r="C4332">
        <v>1</v>
      </c>
      <c r="D4332">
        <v>5</v>
      </c>
      <c r="E4332">
        <v>4</v>
      </c>
      <c r="F4332">
        <v>0</v>
      </c>
      <c r="G4332">
        <v>0</v>
      </c>
      <c r="H4332">
        <v>404</v>
      </c>
      <c r="I4332">
        <v>2</v>
      </c>
      <c r="J4332" t="s">
        <v>986</v>
      </c>
      <c r="L4332" t="e">
        <f t="shared" si="76"/>
        <v>#N/A</v>
      </c>
    </row>
    <row r="4333" spans="1:12">
      <c r="A4333">
        <v>3640</v>
      </c>
      <c r="B4333" t="s">
        <v>408</v>
      </c>
      <c r="C4333">
        <v>1</v>
      </c>
      <c r="D4333">
        <v>10</v>
      </c>
      <c r="E4333">
        <v>8</v>
      </c>
      <c r="F4333">
        <v>0</v>
      </c>
      <c r="G4333">
        <v>0</v>
      </c>
      <c r="H4333">
        <v>391</v>
      </c>
      <c r="I4333">
        <v>4</v>
      </c>
      <c r="J4333" t="s">
        <v>683</v>
      </c>
      <c r="L4333" t="e">
        <f t="shared" si="76"/>
        <v>#N/A</v>
      </c>
    </row>
    <row r="4334" spans="1:12">
      <c r="A4334">
        <v>3591</v>
      </c>
      <c r="B4334" t="s">
        <v>408</v>
      </c>
      <c r="C4334">
        <v>1</v>
      </c>
      <c r="D4334">
        <v>35</v>
      </c>
      <c r="E4334">
        <v>1</v>
      </c>
      <c r="F4334">
        <v>0</v>
      </c>
      <c r="G4334">
        <v>0</v>
      </c>
      <c r="H4334">
        <v>852</v>
      </c>
      <c r="I4334">
        <v>3</v>
      </c>
      <c r="J4334" t="s">
        <v>726</v>
      </c>
      <c r="L4334">
        <f t="shared" si="76"/>
        <v>56</v>
      </c>
    </row>
    <row r="4335" spans="1:12">
      <c r="A4335">
        <v>394</v>
      </c>
      <c r="B4335" t="s">
        <v>408</v>
      </c>
      <c r="C4335">
        <v>3</v>
      </c>
      <c r="D4335">
        <v>38</v>
      </c>
      <c r="E4335">
        <v>1</v>
      </c>
      <c r="F4335">
        <v>1</v>
      </c>
      <c r="G4335">
        <v>0</v>
      </c>
      <c r="H4335">
        <v>420</v>
      </c>
      <c r="I4335">
        <v>2</v>
      </c>
      <c r="J4335" t="s">
        <v>435</v>
      </c>
      <c r="L4335">
        <f t="shared" si="76"/>
        <v>21</v>
      </c>
    </row>
    <row r="4336" spans="1:12">
      <c r="A4336">
        <v>1968</v>
      </c>
      <c r="B4336" t="s">
        <v>408</v>
      </c>
      <c r="C4336">
        <v>1</v>
      </c>
      <c r="D4336">
        <v>51</v>
      </c>
      <c r="E4336">
        <v>1</v>
      </c>
      <c r="F4336">
        <v>0</v>
      </c>
      <c r="G4336">
        <v>0</v>
      </c>
      <c r="H4336">
        <v>527</v>
      </c>
      <c r="I4336">
        <v>1</v>
      </c>
      <c r="J4336" t="s">
        <v>646</v>
      </c>
      <c r="L4336" t="e">
        <f t="shared" si="76"/>
        <v>#N/A</v>
      </c>
    </row>
    <row r="4337" spans="1:12">
      <c r="A4337">
        <v>4673</v>
      </c>
      <c r="B4337" t="s">
        <v>408</v>
      </c>
      <c r="C4337">
        <v>1</v>
      </c>
      <c r="D4337">
        <v>12</v>
      </c>
      <c r="E4337">
        <v>54</v>
      </c>
      <c r="F4337">
        <v>0</v>
      </c>
      <c r="G4337">
        <v>0</v>
      </c>
      <c r="H4337">
        <v>679</v>
      </c>
      <c r="I4337">
        <v>15</v>
      </c>
      <c r="J4337" t="s">
        <v>872</v>
      </c>
      <c r="L4337" t="e">
        <f t="shared" si="76"/>
        <v>#N/A</v>
      </c>
    </row>
    <row r="4338" spans="1:12">
      <c r="A4338">
        <v>6394</v>
      </c>
      <c r="B4338" t="s">
        <v>412</v>
      </c>
      <c r="C4338">
        <v>2</v>
      </c>
      <c r="D4338">
        <v>11</v>
      </c>
      <c r="E4338">
        <v>2</v>
      </c>
      <c r="F4338">
        <v>0</v>
      </c>
      <c r="G4338">
        <v>0</v>
      </c>
      <c r="H4338">
        <v>402</v>
      </c>
      <c r="I4338">
        <v>1</v>
      </c>
      <c r="J4338" t="s">
        <v>541</v>
      </c>
      <c r="L4338">
        <f t="shared" si="76"/>
        <v>21</v>
      </c>
    </row>
    <row r="4339" spans="1:12">
      <c r="A4339">
        <v>5755</v>
      </c>
      <c r="B4339" t="s">
        <v>412</v>
      </c>
      <c r="C4339">
        <v>1</v>
      </c>
      <c r="D4339">
        <v>5</v>
      </c>
      <c r="E4339">
        <v>1</v>
      </c>
      <c r="F4339">
        <v>0</v>
      </c>
      <c r="G4339">
        <v>0</v>
      </c>
      <c r="H4339">
        <v>355</v>
      </c>
      <c r="I4339">
        <v>2</v>
      </c>
      <c r="J4339" t="s">
        <v>838</v>
      </c>
      <c r="L4339" t="e">
        <f t="shared" si="76"/>
        <v>#N/A</v>
      </c>
    </row>
    <row r="4340" spans="1:12">
      <c r="A4340">
        <v>5804</v>
      </c>
      <c r="B4340" t="s">
        <v>408</v>
      </c>
      <c r="C4340">
        <v>2</v>
      </c>
      <c r="D4340">
        <v>9</v>
      </c>
      <c r="E4340">
        <v>27</v>
      </c>
      <c r="F4340">
        <v>0</v>
      </c>
      <c r="G4340">
        <v>0</v>
      </c>
      <c r="H4340">
        <v>488</v>
      </c>
      <c r="I4340">
        <v>7</v>
      </c>
      <c r="J4340" t="s">
        <v>904</v>
      </c>
      <c r="L4340" t="e">
        <f t="shared" si="76"/>
        <v>#N/A</v>
      </c>
    </row>
    <row r="4341" spans="1:12">
      <c r="A4341">
        <v>4132</v>
      </c>
      <c r="B4341" t="s">
        <v>408</v>
      </c>
      <c r="C4341">
        <v>1</v>
      </c>
      <c r="D4341">
        <v>10</v>
      </c>
      <c r="E4341">
        <v>1</v>
      </c>
      <c r="F4341">
        <v>0</v>
      </c>
      <c r="G4341">
        <v>0</v>
      </c>
      <c r="H4341">
        <v>118</v>
      </c>
      <c r="I4341">
        <v>1</v>
      </c>
      <c r="J4341" t="s">
        <v>612</v>
      </c>
      <c r="L4341">
        <f t="shared" si="76"/>
        <v>11</v>
      </c>
    </row>
    <row r="4342" spans="1:12">
      <c r="A4342">
        <v>1476</v>
      </c>
      <c r="B4342" t="s">
        <v>408</v>
      </c>
      <c r="C4342">
        <v>1</v>
      </c>
      <c r="D4342">
        <v>30</v>
      </c>
      <c r="E4342">
        <v>1</v>
      </c>
      <c r="F4342">
        <v>0</v>
      </c>
      <c r="G4342">
        <v>0</v>
      </c>
      <c r="H4342">
        <v>445</v>
      </c>
      <c r="I4342">
        <v>1</v>
      </c>
      <c r="J4342" t="s">
        <v>266</v>
      </c>
      <c r="L4342" t="e">
        <f t="shared" si="76"/>
        <v>#N/A</v>
      </c>
    </row>
    <row r="4343" spans="1:12">
      <c r="A4343">
        <v>5263</v>
      </c>
      <c r="B4343" t="s">
        <v>408</v>
      </c>
      <c r="C4343">
        <v>2</v>
      </c>
      <c r="D4343">
        <v>105</v>
      </c>
      <c r="E4343">
        <v>2</v>
      </c>
      <c r="F4343">
        <v>0</v>
      </c>
      <c r="G4343">
        <v>0</v>
      </c>
      <c r="H4343">
        <v>302</v>
      </c>
      <c r="I4343">
        <v>2</v>
      </c>
      <c r="J4343" t="s">
        <v>423</v>
      </c>
      <c r="L4343">
        <f t="shared" si="76"/>
        <v>32</v>
      </c>
    </row>
    <row r="4344" spans="1:12">
      <c r="A4344">
        <v>5214</v>
      </c>
      <c r="B4344" t="s">
        <v>408</v>
      </c>
      <c r="C4344">
        <v>2</v>
      </c>
      <c r="D4344">
        <v>9</v>
      </c>
      <c r="E4344">
        <v>2</v>
      </c>
      <c r="F4344">
        <v>0</v>
      </c>
      <c r="G4344">
        <v>0</v>
      </c>
      <c r="H4344">
        <v>624</v>
      </c>
      <c r="I4344">
        <v>2</v>
      </c>
      <c r="J4344" t="s">
        <v>884</v>
      </c>
      <c r="L4344" t="e">
        <f t="shared" si="76"/>
        <v>#N/A</v>
      </c>
    </row>
    <row r="4345" spans="1:12">
      <c r="A4345">
        <v>345</v>
      </c>
      <c r="B4345" t="s">
        <v>408</v>
      </c>
      <c r="C4345">
        <v>1</v>
      </c>
      <c r="D4345">
        <v>19</v>
      </c>
      <c r="E4345">
        <v>1</v>
      </c>
      <c r="F4345">
        <v>0</v>
      </c>
      <c r="G4345">
        <v>0</v>
      </c>
      <c r="H4345">
        <v>413</v>
      </c>
      <c r="I4345">
        <v>2</v>
      </c>
      <c r="J4345" t="s">
        <v>833</v>
      </c>
      <c r="L4345" t="e">
        <f t="shared" si="76"/>
        <v>#N/A</v>
      </c>
    </row>
    <row r="4346" spans="1:12">
      <c r="A4346">
        <v>935</v>
      </c>
      <c r="B4346" t="s">
        <v>871</v>
      </c>
      <c r="C4346">
        <v>1</v>
      </c>
      <c r="D4346">
        <v>8</v>
      </c>
      <c r="E4346">
        <v>1</v>
      </c>
      <c r="F4346">
        <v>0</v>
      </c>
      <c r="G4346">
        <v>0</v>
      </c>
      <c r="H4346">
        <v>424</v>
      </c>
      <c r="I4346">
        <v>2</v>
      </c>
      <c r="J4346" t="s">
        <v>832</v>
      </c>
      <c r="L4346" t="e">
        <f t="shared" si="76"/>
        <v>#N/A</v>
      </c>
    </row>
    <row r="4347" spans="1:12">
      <c r="A4347">
        <v>886</v>
      </c>
      <c r="B4347" t="s">
        <v>408</v>
      </c>
      <c r="C4347">
        <v>1</v>
      </c>
      <c r="D4347">
        <v>9</v>
      </c>
      <c r="E4347">
        <v>1</v>
      </c>
      <c r="F4347">
        <v>0</v>
      </c>
      <c r="G4347">
        <v>0</v>
      </c>
      <c r="H4347">
        <v>467</v>
      </c>
      <c r="I4347">
        <v>2</v>
      </c>
      <c r="J4347" t="s">
        <v>890</v>
      </c>
      <c r="L4347" t="e">
        <f t="shared" si="76"/>
        <v>#N/A</v>
      </c>
    </row>
    <row r="4348" spans="1:12">
      <c r="A4348">
        <v>4181</v>
      </c>
      <c r="B4348" t="s">
        <v>408</v>
      </c>
      <c r="C4348">
        <v>1</v>
      </c>
      <c r="D4348">
        <v>5</v>
      </c>
      <c r="E4348">
        <v>1</v>
      </c>
      <c r="F4348">
        <v>0</v>
      </c>
      <c r="G4348">
        <v>0</v>
      </c>
      <c r="H4348">
        <v>107</v>
      </c>
      <c r="I4348">
        <v>1</v>
      </c>
      <c r="J4348" t="s">
        <v>556</v>
      </c>
      <c r="L4348">
        <f t="shared" si="76"/>
        <v>11</v>
      </c>
    </row>
    <row r="4349" spans="1:12">
      <c r="A4349">
        <v>2017</v>
      </c>
      <c r="B4349" t="s">
        <v>408</v>
      </c>
      <c r="C4349">
        <v>1</v>
      </c>
      <c r="D4349">
        <v>17</v>
      </c>
      <c r="E4349">
        <v>13</v>
      </c>
      <c r="F4349">
        <v>0</v>
      </c>
      <c r="G4349">
        <v>0</v>
      </c>
      <c r="H4349">
        <v>321</v>
      </c>
      <c r="I4349">
        <v>7</v>
      </c>
      <c r="J4349" t="s">
        <v>714</v>
      </c>
      <c r="L4349">
        <f t="shared" si="76"/>
        <v>52</v>
      </c>
    </row>
    <row r="4350" spans="1:12">
      <c r="A4350">
        <v>2558</v>
      </c>
      <c r="B4350" t="s">
        <v>408</v>
      </c>
      <c r="C4350">
        <v>1</v>
      </c>
      <c r="D4350">
        <v>7</v>
      </c>
      <c r="E4350">
        <v>1</v>
      </c>
      <c r="F4350">
        <v>0</v>
      </c>
      <c r="G4350">
        <v>0</v>
      </c>
      <c r="H4350">
        <v>354</v>
      </c>
      <c r="I4350">
        <v>2</v>
      </c>
      <c r="J4350" t="s">
        <v>893</v>
      </c>
      <c r="L4350" t="e">
        <f t="shared" si="76"/>
        <v>#N/A</v>
      </c>
    </row>
    <row r="4351" spans="1:12">
      <c r="A4351">
        <v>2509</v>
      </c>
      <c r="B4351" t="s">
        <v>390</v>
      </c>
      <c r="C4351">
        <v>1</v>
      </c>
      <c r="D4351">
        <v>12</v>
      </c>
      <c r="E4351">
        <v>1</v>
      </c>
      <c r="F4351">
        <v>0</v>
      </c>
      <c r="G4351">
        <v>0</v>
      </c>
      <c r="H4351">
        <v>353</v>
      </c>
      <c r="I4351">
        <v>1</v>
      </c>
      <c r="J4351" t="s">
        <v>644</v>
      </c>
      <c r="L4351" t="e">
        <f t="shared" si="76"/>
        <v>#N/A</v>
      </c>
    </row>
    <row r="4352" spans="1:12">
      <c r="A4352">
        <v>6345</v>
      </c>
      <c r="B4352" t="s">
        <v>412</v>
      </c>
      <c r="C4352">
        <v>1</v>
      </c>
      <c r="D4352">
        <v>7</v>
      </c>
      <c r="E4352">
        <v>1</v>
      </c>
      <c r="F4352">
        <v>0</v>
      </c>
      <c r="G4352">
        <v>0</v>
      </c>
      <c r="H4352">
        <v>361</v>
      </c>
      <c r="I4352">
        <v>1</v>
      </c>
      <c r="J4352" t="s">
        <v>780</v>
      </c>
      <c r="L4352" t="e">
        <f t="shared" si="76"/>
        <v>#N/A</v>
      </c>
    </row>
    <row r="4353" spans="1:12">
      <c r="A4353">
        <v>3099</v>
      </c>
      <c r="B4353" t="s">
        <v>408</v>
      </c>
      <c r="C4353">
        <v>1</v>
      </c>
      <c r="D4353">
        <v>22</v>
      </c>
      <c r="E4353">
        <v>4</v>
      </c>
      <c r="F4353">
        <v>0</v>
      </c>
      <c r="G4353">
        <v>0</v>
      </c>
      <c r="H4353">
        <v>334</v>
      </c>
      <c r="I4353">
        <v>2</v>
      </c>
      <c r="J4353" t="s">
        <v>669</v>
      </c>
      <c r="L4353">
        <f t="shared" si="76"/>
        <v>54</v>
      </c>
    </row>
    <row r="4354" spans="1:12">
      <c r="A4354">
        <v>3890</v>
      </c>
      <c r="B4354" t="s">
        <v>408</v>
      </c>
      <c r="C4354">
        <v>1</v>
      </c>
      <c r="D4354">
        <v>4</v>
      </c>
      <c r="E4354">
        <v>1</v>
      </c>
      <c r="F4354">
        <v>0</v>
      </c>
      <c r="G4354">
        <v>0</v>
      </c>
      <c r="H4354">
        <v>123</v>
      </c>
      <c r="I4354">
        <v>1</v>
      </c>
      <c r="J4354" t="s">
        <v>923</v>
      </c>
      <c r="L4354" t="e">
        <f t="shared" si="76"/>
        <v>#N/A</v>
      </c>
    </row>
    <row r="4355" spans="1:12">
      <c r="A4355">
        <v>2301</v>
      </c>
      <c r="B4355" t="s">
        <v>408</v>
      </c>
      <c r="C4355">
        <v>1</v>
      </c>
      <c r="D4355">
        <v>19</v>
      </c>
      <c r="E4355">
        <v>7</v>
      </c>
      <c r="F4355">
        <v>0</v>
      </c>
      <c r="G4355">
        <v>0</v>
      </c>
      <c r="H4355">
        <v>524</v>
      </c>
      <c r="I4355">
        <v>6</v>
      </c>
      <c r="J4355" t="s">
        <v>666</v>
      </c>
      <c r="L4355">
        <f t="shared" si="76"/>
        <v>41</v>
      </c>
    </row>
    <row r="4356" spans="1:12">
      <c r="A4356">
        <v>2965</v>
      </c>
      <c r="B4356" t="s">
        <v>408</v>
      </c>
      <c r="C4356">
        <v>1</v>
      </c>
      <c r="D4356">
        <v>3</v>
      </c>
      <c r="E4356">
        <v>8</v>
      </c>
      <c r="F4356">
        <v>0</v>
      </c>
      <c r="G4356">
        <v>0</v>
      </c>
      <c r="H4356">
        <v>509</v>
      </c>
      <c r="I4356">
        <v>5</v>
      </c>
      <c r="J4356" t="s">
        <v>776</v>
      </c>
      <c r="L4356">
        <f t="shared" ref="L4356:L4419" si="77">VLOOKUP($J4356,$AA$3:$AB$127,2,FALSE)</f>
        <v>42</v>
      </c>
    </row>
    <row r="4357" spans="1:12">
      <c r="A4357">
        <v>1305</v>
      </c>
      <c r="B4357" t="s">
        <v>408</v>
      </c>
      <c r="C4357">
        <v>1</v>
      </c>
      <c r="D4357">
        <v>4</v>
      </c>
      <c r="E4357">
        <v>28</v>
      </c>
      <c r="F4357">
        <v>0</v>
      </c>
      <c r="G4357">
        <v>0</v>
      </c>
      <c r="H4357">
        <v>751</v>
      </c>
      <c r="I4357">
        <v>7</v>
      </c>
      <c r="J4357" t="s">
        <v>1022</v>
      </c>
      <c r="L4357" t="e">
        <f t="shared" si="77"/>
        <v>#N/A</v>
      </c>
    </row>
    <row r="4358" spans="1:12">
      <c r="A4358">
        <v>3629</v>
      </c>
      <c r="B4358" t="s">
        <v>408</v>
      </c>
      <c r="C4358">
        <v>1</v>
      </c>
      <c r="D4358">
        <v>6</v>
      </c>
      <c r="E4358">
        <v>17</v>
      </c>
      <c r="F4358">
        <v>0</v>
      </c>
      <c r="G4358">
        <v>0</v>
      </c>
      <c r="H4358">
        <v>851</v>
      </c>
      <c r="I4358">
        <v>5</v>
      </c>
      <c r="J4358" t="s">
        <v>1021</v>
      </c>
      <c r="L4358">
        <f t="shared" si="77"/>
        <v>56</v>
      </c>
    </row>
    <row r="4359" spans="1:12">
      <c r="A4359">
        <v>3297</v>
      </c>
      <c r="B4359" t="s">
        <v>408</v>
      </c>
      <c r="C4359">
        <v>2</v>
      </c>
      <c r="D4359">
        <v>91</v>
      </c>
      <c r="E4359">
        <v>2</v>
      </c>
      <c r="F4359">
        <v>0</v>
      </c>
      <c r="G4359">
        <v>0</v>
      </c>
      <c r="H4359">
        <v>321</v>
      </c>
      <c r="I4359">
        <v>2</v>
      </c>
      <c r="J4359" t="s">
        <v>714</v>
      </c>
      <c r="L4359">
        <f t="shared" si="77"/>
        <v>52</v>
      </c>
    </row>
    <row r="4360" spans="1:12">
      <c r="A4360">
        <v>1637</v>
      </c>
      <c r="B4360" t="s">
        <v>408</v>
      </c>
      <c r="C4360">
        <v>1</v>
      </c>
      <c r="D4360">
        <v>13</v>
      </c>
      <c r="E4360">
        <v>2</v>
      </c>
      <c r="F4360">
        <v>0</v>
      </c>
      <c r="G4360">
        <v>0</v>
      </c>
      <c r="H4360">
        <v>295</v>
      </c>
      <c r="I4360">
        <v>1</v>
      </c>
      <c r="J4360" t="s">
        <v>889</v>
      </c>
      <c r="L4360" t="e">
        <f t="shared" si="77"/>
        <v>#N/A</v>
      </c>
    </row>
    <row r="4361" spans="1:12">
      <c r="A4361">
        <v>3961</v>
      </c>
      <c r="B4361" t="s">
        <v>408</v>
      </c>
      <c r="C4361">
        <v>2</v>
      </c>
      <c r="D4361">
        <v>3</v>
      </c>
      <c r="E4361">
        <v>2</v>
      </c>
      <c r="F4361">
        <v>0</v>
      </c>
      <c r="G4361">
        <v>0</v>
      </c>
      <c r="H4361">
        <v>291</v>
      </c>
      <c r="I4361">
        <v>2</v>
      </c>
      <c r="J4361" t="s">
        <v>973</v>
      </c>
      <c r="L4361" t="e">
        <f t="shared" si="77"/>
        <v>#N/A</v>
      </c>
    </row>
    <row r="4362" spans="1:12">
      <c r="A4362">
        <v>4293</v>
      </c>
      <c r="B4362" t="s">
        <v>408</v>
      </c>
      <c r="C4362">
        <v>1</v>
      </c>
      <c r="D4362">
        <v>10</v>
      </c>
      <c r="E4362">
        <v>1</v>
      </c>
      <c r="F4362">
        <v>0</v>
      </c>
      <c r="G4362">
        <v>0</v>
      </c>
      <c r="H4362">
        <v>108</v>
      </c>
      <c r="I4362">
        <v>1</v>
      </c>
      <c r="J4362" t="s">
        <v>783</v>
      </c>
      <c r="L4362" t="e">
        <f t="shared" si="77"/>
        <v>#N/A</v>
      </c>
    </row>
    <row r="4363" spans="1:12">
      <c r="A4363">
        <v>5882</v>
      </c>
      <c r="B4363" t="s">
        <v>408</v>
      </c>
      <c r="C4363">
        <v>1</v>
      </c>
      <c r="D4363">
        <v>4</v>
      </c>
      <c r="E4363">
        <v>1</v>
      </c>
      <c r="F4363">
        <v>0</v>
      </c>
      <c r="G4363">
        <v>0</v>
      </c>
      <c r="H4363">
        <v>282</v>
      </c>
      <c r="I4363">
        <v>2</v>
      </c>
      <c r="J4363" t="s">
        <v>997</v>
      </c>
      <c r="L4363" t="e">
        <f t="shared" si="77"/>
        <v>#N/A</v>
      </c>
    </row>
    <row r="4364" spans="1:12">
      <c r="A4364">
        <v>6214</v>
      </c>
      <c r="B4364" t="s">
        <v>412</v>
      </c>
      <c r="C4364" t="s">
        <v>408</v>
      </c>
      <c r="D4364">
        <v>1</v>
      </c>
      <c r="E4364">
        <v>1</v>
      </c>
      <c r="F4364">
        <v>0</v>
      </c>
      <c r="G4364">
        <v>0</v>
      </c>
      <c r="H4364">
        <v>441</v>
      </c>
      <c r="I4364">
        <v>1</v>
      </c>
      <c r="J4364" t="s">
        <v>568</v>
      </c>
      <c r="L4364" t="e">
        <f t="shared" si="77"/>
        <v>#N/A</v>
      </c>
    </row>
    <row r="4365" spans="1:12">
      <c r="A4365">
        <v>641</v>
      </c>
      <c r="B4365" t="s">
        <v>408</v>
      </c>
      <c r="C4365">
        <v>1</v>
      </c>
      <c r="D4365">
        <v>25</v>
      </c>
      <c r="E4365">
        <v>2</v>
      </c>
      <c r="F4365">
        <v>0</v>
      </c>
      <c r="G4365">
        <v>0</v>
      </c>
      <c r="H4365">
        <v>438</v>
      </c>
      <c r="I4365">
        <v>1</v>
      </c>
      <c r="J4365" t="s">
        <v>703</v>
      </c>
      <c r="L4365">
        <f t="shared" si="77"/>
        <v>21</v>
      </c>
    </row>
    <row r="4366" spans="1:12">
      <c r="A4366">
        <v>5218</v>
      </c>
      <c r="B4366" t="s">
        <v>408</v>
      </c>
      <c r="C4366">
        <v>2</v>
      </c>
      <c r="D4366">
        <v>5</v>
      </c>
      <c r="E4366">
        <v>2</v>
      </c>
      <c r="F4366">
        <v>0</v>
      </c>
      <c r="G4366">
        <v>0</v>
      </c>
      <c r="H4366">
        <v>623</v>
      </c>
      <c r="I4366">
        <v>2</v>
      </c>
      <c r="J4366" t="s">
        <v>921</v>
      </c>
      <c r="L4366" t="e">
        <f t="shared" si="77"/>
        <v>#N/A</v>
      </c>
    </row>
    <row r="4367" spans="1:12">
      <c r="A4367">
        <v>973</v>
      </c>
      <c r="B4367" t="s">
        <v>408</v>
      </c>
      <c r="C4367">
        <v>4</v>
      </c>
      <c r="D4367">
        <v>3</v>
      </c>
      <c r="E4367">
        <v>8</v>
      </c>
      <c r="F4367">
        <v>0</v>
      </c>
      <c r="G4367">
        <v>0</v>
      </c>
      <c r="H4367">
        <v>707</v>
      </c>
      <c r="I4367">
        <v>4</v>
      </c>
      <c r="J4367" t="s">
        <v>942</v>
      </c>
      <c r="L4367" t="e">
        <f t="shared" si="77"/>
        <v>#N/A</v>
      </c>
    </row>
    <row r="4368" spans="1:12">
      <c r="A4368">
        <v>5550</v>
      </c>
      <c r="B4368" t="s">
        <v>408</v>
      </c>
      <c r="C4368">
        <v>1</v>
      </c>
      <c r="D4368">
        <v>79</v>
      </c>
      <c r="E4368">
        <v>6</v>
      </c>
      <c r="F4368">
        <v>0</v>
      </c>
      <c r="G4368">
        <v>0</v>
      </c>
      <c r="H4368">
        <v>302</v>
      </c>
      <c r="I4368">
        <v>5</v>
      </c>
      <c r="J4368" t="s">
        <v>423</v>
      </c>
      <c r="L4368">
        <f t="shared" si="77"/>
        <v>32</v>
      </c>
    </row>
    <row r="4369" spans="1:12">
      <c r="A4369">
        <v>4222</v>
      </c>
      <c r="B4369" t="s">
        <v>408</v>
      </c>
      <c r="C4369">
        <v>1</v>
      </c>
      <c r="D4369">
        <v>2</v>
      </c>
      <c r="E4369">
        <v>1</v>
      </c>
      <c r="F4369">
        <v>0</v>
      </c>
      <c r="G4369">
        <v>0</v>
      </c>
      <c r="H4369">
        <v>121</v>
      </c>
      <c r="I4369">
        <v>1</v>
      </c>
      <c r="J4369" t="s">
        <v>940</v>
      </c>
      <c r="L4369" t="e">
        <f t="shared" si="77"/>
        <v>#N/A</v>
      </c>
    </row>
    <row r="4370" spans="1:12">
      <c r="A4370">
        <v>4554</v>
      </c>
      <c r="B4370" t="s">
        <v>408</v>
      </c>
      <c r="C4370">
        <v>4</v>
      </c>
      <c r="D4370">
        <v>9</v>
      </c>
      <c r="E4370">
        <v>4</v>
      </c>
      <c r="F4370">
        <v>0</v>
      </c>
      <c r="G4370">
        <v>0</v>
      </c>
      <c r="H4370">
        <v>133</v>
      </c>
      <c r="I4370">
        <v>2</v>
      </c>
      <c r="J4370" t="s">
        <v>877</v>
      </c>
      <c r="L4370">
        <f t="shared" si="77"/>
        <v>12</v>
      </c>
    </row>
    <row r="4371" spans="1:12">
      <c r="A4371">
        <v>4886</v>
      </c>
      <c r="B4371" t="s">
        <v>408</v>
      </c>
      <c r="C4371">
        <v>2</v>
      </c>
      <c r="D4371">
        <v>6</v>
      </c>
      <c r="E4371">
        <v>2</v>
      </c>
      <c r="F4371">
        <v>0</v>
      </c>
      <c r="G4371">
        <v>0</v>
      </c>
      <c r="H4371">
        <v>423</v>
      </c>
      <c r="I4371">
        <v>2</v>
      </c>
      <c r="J4371" t="s">
        <v>650</v>
      </c>
      <c r="L4371" t="e">
        <f t="shared" si="77"/>
        <v>#N/A</v>
      </c>
    </row>
    <row r="4372" spans="1:12">
      <c r="A4372">
        <v>48</v>
      </c>
      <c r="B4372" t="s">
        <v>408</v>
      </c>
      <c r="C4372">
        <v>2</v>
      </c>
      <c r="D4372">
        <v>27</v>
      </c>
      <c r="E4372">
        <v>2</v>
      </c>
      <c r="F4372">
        <v>0</v>
      </c>
      <c r="G4372">
        <v>0</v>
      </c>
      <c r="H4372">
        <v>440</v>
      </c>
      <c r="I4372">
        <v>1</v>
      </c>
      <c r="J4372" t="s">
        <v>812</v>
      </c>
      <c r="L4372">
        <f t="shared" si="77"/>
        <v>22</v>
      </c>
    </row>
    <row r="4373" spans="1:12">
      <c r="A4373">
        <v>380</v>
      </c>
      <c r="B4373" t="s">
        <v>408</v>
      </c>
      <c r="C4373">
        <v>1</v>
      </c>
      <c r="D4373">
        <v>11</v>
      </c>
      <c r="E4373">
        <v>6</v>
      </c>
      <c r="F4373">
        <v>0</v>
      </c>
      <c r="G4373">
        <v>0</v>
      </c>
      <c r="H4373">
        <v>523</v>
      </c>
      <c r="I4373">
        <v>4</v>
      </c>
      <c r="J4373" t="s">
        <v>428</v>
      </c>
      <c r="L4373">
        <f t="shared" si="77"/>
        <v>33</v>
      </c>
    </row>
    <row r="4374" spans="1:12">
      <c r="A4374">
        <v>1969</v>
      </c>
      <c r="B4374" t="s">
        <v>390</v>
      </c>
      <c r="C4374">
        <v>1</v>
      </c>
      <c r="D4374">
        <v>17</v>
      </c>
      <c r="E4374">
        <v>1</v>
      </c>
      <c r="F4374">
        <v>0</v>
      </c>
      <c r="G4374">
        <v>0</v>
      </c>
      <c r="H4374">
        <v>326</v>
      </c>
      <c r="I4374">
        <v>2</v>
      </c>
      <c r="J4374" t="s">
        <v>415</v>
      </c>
      <c r="L4374" t="e">
        <f t="shared" si="77"/>
        <v>#N/A</v>
      </c>
    </row>
    <row r="4375" spans="1:12">
      <c r="A4375">
        <v>2633</v>
      </c>
      <c r="B4375" t="s">
        <v>408</v>
      </c>
      <c r="C4375">
        <v>1</v>
      </c>
      <c r="D4375">
        <v>1</v>
      </c>
      <c r="E4375">
        <v>1</v>
      </c>
      <c r="F4375">
        <v>0</v>
      </c>
      <c r="G4375">
        <v>0</v>
      </c>
      <c r="H4375">
        <v>455</v>
      </c>
      <c r="I4375">
        <v>2</v>
      </c>
      <c r="J4375" t="s">
        <v>941</v>
      </c>
      <c r="L4375" t="e">
        <f t="shared" si="77"/>
        <v>#N/A</v>
      </c>
    </row>
    <row r="4376" spans="1:12">
      <c r="A4376">
        <v>3558</v>
      </c>
      <c r="B4376" t="s">
        <v>408</v>
      </c>
      <c r="C4376">
        <v>1</v>
      </c>
      <c r="D4376">
        <v>54</v>
      </c>
      <c r="E4376">
        <v>1</v>
      </c>
      <c r="F4376">
        <v>0</v>
      </c>
      <c r="G4376">
        <v>0</v>
      </c>
      <c r="H4376">
        <v>316</v>
      </c>
      <c r="I4376">
        <v>2</v>
      </c>
      <c r="J4376" t="s">
        <v>467</v>
      </c>
      <c r="L4376">
        <f t="shared" si="77"/>
        <v>51</v>
      </c>
    </row>
    <row r="4377" spans="1:12">
      <c r="A4377">
        <v>309</v>
      </c>
      <c r="B4377" t="s">
        <v>408</v>
      </c>
      <c r="C4377">
        <v>1</v>
      </c>
      <c r="D4377">
        <v>20</v>
      </c>
      <c r="E4377">
        <v>1</v>
      </c>
      <c r="F4377">
        <v>0</v>
      </c>
      <c r="G4377">
        <v>0</v>
      </c>
      <c r="H4377">
        <v>446</v>
      </c>
      <c r="I4377">
        <v>1</v>
      </c>
      <c r="J4377" t="s">
        <v>470</v>
      </c>
      <c r="L4377">
        <f t="shared" si="77"/>
        <v>22</v>
      </c>
    </row>
    <row r="4378" spans="1:12">
      <c r="A4378">
        <v>618</v>
      </c>
      <c r="B4378" t="s">
        <v>408</v>
      </c>
      <c r="C4378">
        <v>1</v>
      </c>
      <c r="D4378">
        <v>7</v>
      </c>
      <c r="E4378">
        <v>4</v>
      </c>
      <c r="F4378">
        <v>0</v>
      </c>
      <c r="G4378">
        <v>0</v>
      </c>
      <c r="H4378">
        <v>516</v>
      </c>
      <c r="I4378">
        <v>2</v>
      </c>
      <c r="J4378" t="s">
        <v>591</v>
      </c>
      <c r="L4378" t="e">
        <f t="shared" si="77"/>
        <v>#N/A</v>
      </c>
    </row>
    <row r="4379" spans="1:12">
      <c r="A4379">
        <v>2278</v>
      </c>
      <c r="B4379" t="s">
        <v>408</v>
      </c>
      <c r="C4379">
        <v>1</v>
      </c>
      <c r="D4379">
        <v>24</v>
      </c>
      <c r="E4379">
        <v>8</v>
      </c>
      <c r="F4379">
        <v>0</v>
      </c>
      <c r="G4379">
        <v>0</v>
      </c>
      <c r="H4379">
        <v>524</v>
      </c>
      <c r="I4379">
        <v>6</v>
      </c>
      <c r="J4379" t="s">
        <v>666</v>
      </c>
      <c r="L4379">
        <f t="shared" si="77"/>
        <v>41</v>
      </c>
    </row>
    <row r="4380" spans="1:12">
      <c r="A4380">
        <v>2942</v>
      </c>
      <c r="B4380" t="s">
        <v>408</v>
      </c>
      <c r="C4380">
        <v>1</v>
      </c>
      <c r="D4380">
        <v>45</v>
      </c>
      <c r="E4380">
        <v>9</v>
      </c>
      <c r="F4380">
        <v>0</v>
      </c>
      <c r="G4380">
        <v>0</v>
      </c>
      <c r="H4380">
        <v>520</v>
      </c>
      <c r="I4380">
        <v>6</v>
      </c>
      <c r="J4380" t="s">
        <v>414</v>
      </c>
      <c r="L4380">
        <f t="shared" si="77"/>
        <v>43</v>
      </c>
    </row>
    <row r="4381" spans="1:12">
      <c r="A4381">
        <v>3606</v>
      </c>
      <c r="B4381" t="s">
        <v>408</v>
      </c>
      <c r="C4381">
        <v>1</v>
      </c>
      <c r="D4381">
        <v>12</v>
      </c>
      <c r="E4381">
        <v>1</v>
      </c>
      <c r="F4381">
        <v>0</v>
      </c>
      <c r="G4381">
        <v>0</v>
      </c>
      <c r="H4381">
        <v>852</v>
      </c>
      <c r="I4381">
        <v>2</v>
      </c>
      <c r="J4381" t="s">
        <v>726</v>
      </c>
      <c r="L4381">
        <f t="shared" si="77"/>
        <v>56</v>
      </c>
    </row>
    <row r="4382" spans="1:12">
      <c r="A4382">
        <v>1282</v>
      </c>
      <c r="B4382" t="s">
        <v>408</v>
      </c>
      <c r="C4382">
        <v>2</v>
      </c>
      <c r="D4382">
        <v>16</v>
      </c>
      <c r="E4382">
        <v>2</v>
      </c>
      <c r="F4382">
        <v>1</v>
      </c>
      <c r="G4382">
        <v>0</v>
      </c>
      <c r="H4382">
        <v>513</v>
      </c>
      <c r="I4382">
        <v>1</v>
      </c>
      <c r="J4382" t="s">
        <v>640</v>
      </c>
      <c r="L4382">
        <f t="shared" si="77"/>
        <v>35</v>
      </c>
    </row>
    <row r="4383" spans="1:12">
      <c r="A4383">
        <v>5573</v>
      </c>
      <c r="B4383" t="s">
        <v>408</v>
      </c>
      <c r="C4383">
        <v>1</v>
      </c>
      <c r="D4383">
        <v>4</v>
      </c>
      <c r="E4383">
        <v>0</v>
      </c>
      <c r="F4383">
        <v>1</v>
      </c>
      <c r="G4383">
        <v>0</v>
      </c>
      <c r="H4383">
        <v>393</v>
      </c>
      <c r="I4383">
        <v>1</v>
      </c>
      <c r="J4383" t="s">
        <v>1020</v>
      </c>
      <c r="L4383" t="e">
        <f t="shared" si="77"/>
        <v>#N/A</v>
      </c>
    </row>
    <row r="4384" spans="1:12">
      <c r="A4384">
        <v>4245</v>
      </c>
      <c r="B4384" t="s">
        <v>390</v>
      </c>
      <c r="C4384">
        <v>1</v>
      </c>
      <c r="D4384">
        <v>5</v>
      </c>
      <c r="E4384">
        <v>1</v>
      </c>
      <c r="F4384">
        <v>0</v>
      </c>
      <c r="G4384">
        <v>0</v>
      </c>
      <c r="H4384">
        <v>112</v>
      </c>
      <c r="I4384">
        <v>2</v>
      </c>
      <c r="J4384" t="s">
        <v>817</v>
      </c>
      <c r="L4384" t="e">
        <f t="shared" si="77"/>
        <v>#N/A</v>
      </c>
    </row>
    <row r="4385" spans="1:12">
      <c r="A4385">
        <v>5905</v>
      </c>
      <c r="B4385" t="s">
        <v>408</v>
      </c>
      <c r="C4385">
        <v>2</v>
      </c>
      <c r="D4385">
        <v>8</v>
      </c>
      <c r="E4385">
        <v>2</v>
      </c>
      <c r="F4385">
        <v>0</v>
      </c>
      <c r="G4385">
        <v>0</v>
      </c>
      <c r="H4385">
        <v>284</v>
      </c>
      <c r="I4385">
        <v>1</v>
      </c>
      <c r="J4385" t="s">
        <v>826</v>
      </c>
      <c r="L4385" t="e">
        <f t="shared" si="77"/>
        <v>#N/A</v>
      </c>
    </row>
    <row r="4386" spans="1:12">
      <c r="A4386">
        <v>735</v>
      </c>
      <c r="B4386" t="s">
        <v>408</v>
      </c>
      <c r="C4386">
        <v>2</v>
      </c>
      <c r="D4386">
        <v>18</v>
      </c>
      <c r="E4386">
        <v>4</v>
      </c>
      <c r="F4386">
        <v>0</v>
      </c>
      <c r="G4386">
        <v>0</v>
      </c>
      <c r="H4386">
        <v>438</v>
      </c>
      <c r="I4386">
        <v>2</v>
      </c>
      <c r="J4386" t="s">
        <v>703</v>
      </c>
      <c r="L4386">
        <f t="shared" si="77"/>
        <v>21</v>
      </c>
    </row>
    <row r="4387" spans="1:12">
      <c r="A4387">
        <v>6237</v>
      </c>
      <c r="B4387" t="s">
        <v>408</v>
      </c>
      <c r="C4387">
        <v>1</v>
      </c>
      <c r="D4387">
        <v>31</v>
      </c>
      <c r="E4387">
        <v>27</v>
      </c>
      <c r="F4387">
        <v>0</v>
      </c>
      <c r="G4387">
        <v>0</v>
      </c>
      <c r="H4387">
        <v>671</v>
      </c>
      <c r="I4387">
        <v>9</v>
      </c>
      <c r="J4387" t="s">
        <v>661</v>
      </c>
      <c r="L4387" t="e">
        <f t="shared" si="77"/>
        <v>#N/A</v>
      </c>
    </row>
    <row r="4388" spans="1:12">
      <c r="A4388">
        <v>5241</v>
      </c>
      <c r="B4388" t="s">
        <v>408</v>
      </c>
      <c r="C4388">
        <v>2</v>
      </c>
      <c r="D4388">
        <v>18</v>
      </c>
      <c r="E4388">
        <v>2</v>
      </c>
      <c r="F4388">
        <v>0</v>
      </c>
      <c r="G4388">
        <v>0</v>
      </c>
      <c r="H4388">
        <v>623</v>
      </c>
      <c r="I4388">
        <v>2</v>
      </c>
      <c r="J4388" t="s">
        <v>921</v>
      </c>
      <c r="L4388" t="e">
        <f t="shared" si="77"/>
        <v>#N/A</v>
      </c>
    </row>
    <row r="4389" spans="1:12">
      <c r="A4389">
        <v>4577</v>
      </c>
      <c r="B4389" t="s">
        <v>408</v>
      </c>
      <c r="C4389">
        <v>5</v>
      </c>
      <c r="D4389">
        <v>49</v>
      </c>
      <c r="E4389">
        <v>30</v>
      </c>
      <c r="F4389">
        <v>0</v>
      </c>
      <c r="G4389">
        <v>0</v>
      </c>
      <c r="H4389">
        <v>158</v>
      </c>
      <c r="I4389">
        <v>3</v>
      </c>
      <c r="J4389" t="s">
        <v>472</v>
      </c>
      <c r="L4389">
        <f t="shared" si="77"/>
        <v>12</v>
      </c>
    </row>
    <row r="4390" spans="1:12">
      <c r="A4390">
        <v>950</v>
      </c>
      <c r="B4390" t="s">
        <v>408</v>
      </c>
      <c r="C4390">
        <v>2</v>
      </c>
      <c r="D4390">
        <v>48</v>
      </c>
      <c r="E4390">
        <v>2</v>
      </c>
      <c r="F4390">
        <v>0</v>
      </c>
      <c r="G4390">
        <v>0</v>
      </c>
      <c r="H4390">
        <v>322</v>
      </c>
      <c r="I4390">
        <v>2</v>
      </c>
      <c r="J4390" t="s">
        <v>815</v>
      </c>
      <c r="L4390">
        <f t="shared" si="77"/>
        <v>31</v>
      </c>
    </row>
    <row r="4391" spans="1:12">
      <c r="A4391">
        <v>286</v>
      </c>
      <c r="B4391" t="s">
        <v>408</v>
      </c>
      <c r="C4391">
        <v>1</v>
      </c>
      <c r="D4391">
        <v>5</v>
      </c>
      <c r="E4391">
        <v>7</v>
      </c>
      <c r="F4391">
        <v>0</v>
      </c>
      <c r="G4391">
        <v>0</v>
      </c>
      <c r="H4391">
        <v>470</v>
      </c>
      <c r="I4391">
        <v>4</v>
      </c>
      <c r="J4391" t="s">
        <v>898</v>
      </c>
      <c r="L4391" t="e">
        <f t="shared" si="77"/>
        <v>#N/A</v>
      </c>
    </row>
    <row r="4392" spans="1:12">
      <c r="A4392">
        <v>1614</v>
      </c>
      <c r="B4392" t="s">
        <v>408</v>
      </c>
      <c r="C4392">
        <v>1</v>
      </c>
      <c r="D4392">
        <v>2</v>
      </c>
      <c r="E4392">
        <v>1</v>
      </c>
      <c r="F4392">
        <v>0</v>
      </c>
      <c r="G4392">
        <v>0</v>
      </c>
      <c r="H4392">
        <v>324</v>
      </c>
      <c r="I4392">
        <v>1</v>
      </c>
      <c r="J4392" t="s">
        <v>787</v>
      </c>
      <c r="L4392" t="e">
        <f t="shared" si="77"/>
        <v>#N/A</v>
      </c>
    </row>
    <row r="4393" spans="1:12">
      <c r="A4393">
        <v>2610</v>
      </c>
      <c r="B4393" t="s">
        <v>408</v>
      </c>
      <c r="C4393">
        <v>1</v>
      </c>
      <c r="D4393">
        <v>54</v>
      </c>
      <c r="E4393">
        <v>10</v>
      </c>
      <c r="F4393">
        <v>0</v>
      </c>
      <c r="G4393">
        <v>0</v>
      </c>
      <c r="H4393">
        <v>321</v>
      </c>
      <c r="I4393">
        <v>7</v>
      </c>
      <c r="J4393" t="s">
        <v>714</v>
      </c>
      <c r="L4393">
        <f t="shared" si="77"/>
        <v>52</v>
      </c>
    </row>
    <row r="4394" spans="1:12">
      <c r="A4394">
        <v>71</v>
      </c>
      <c r="B4394" t="s">
        <v>390</v>
      </c>
      <c r="C4394">
        <v>1</v>
      </c>
      <c r="D4394">
        <v>28</v>
      </c>
      <c r="E4394">
        <v>1</v>
      </c>
      <c r="F4394">
        <v>0</v>
      </c>
      <c r="G4394">
        <v>0</v>
      </c>
      <c r="H4394">
        <v>425</v>
      </c>
      <c r="I4394">
        <v>1</v>
      </c>
      <c r="J4394" t="s">
        <v>769</v>
      </c>
      <c r="L4394" t="e">
        <f t="shared" si="77"/>
        <v>#N/A</v>
      </c>
    </row>
    <row r="4395" spans="1:12">
      <c r="A4395">
        <v>403</v>
      </c>
      <c r="B4395" t="s">
        <v>408</v>
      </c>
      <c r="C4395">
        <v>1</v>
      </c>
      <c r="D4395">
        <v>5</v>
      </c>
      <c r="E4395">
        <v>1</v>
      </c>
      <c r="F4395">
        <v>0</v>
      </c>
      <c r="G4395">
        <v>0</v>
      </c>
      <c r="H4395">
        <v>313</v>
      </c>
      <c r="I4395">
        <v>1</v>
      </c>
      <c r="J4395" t="s">
        <v>407</v>
      </c>
      <c r="L4395">
        <f t="shared" si="77"/>
        <v>33</v>
      </c>
    </row>
    <row r="4396" spans="1:12">
      <c r="A4396">
        <v>1946</v>
      </c>
      <c r="B4396" t="s">
        <v>408</v>
      </c>
      <c r="C4396">
        <v>3</v>
      </c>
      <c r="D4396">
        <v>1</v>
      </c>
      <c r="E4396">
        <v>6</v>
      </c>
      <c r="F4396">
        <v>0</v>
      </c>
      <c r="G4396">
        <v>0</v>
      </c>
      <c r="H4396">
        <v>326</v>
      </c>
      <c r="I4396">
        <v>2</v>
      </c>
      <c r="J4396" t="s">
        <v>415</v>
      </c>
      <c r="L4396" t="e">
        <f t="shared" si="77"/>
        <v>#N/A</v>
      </c>
    </row>
    <row r="4397" spans="1:12">
      <c r="A4397">
        <v>1067</v>
      </c>
      <c r="B4397" t="s">
        <v>408</v>
      </c>
      <c r="C4397">
        <v>2</v>
      </c>
      <c r="D4397">
        <v>15</v>
      </c>
      <c r="E4397">
        <v>2</v>
      </c>
      <c r="F4397">
        <v>0</v>
      </c>
      <c r="G4397">
        <v>0</v>
      </c>
      <c r="H4397">
        <v>702</v>
      </c>
      <c r="I4397">
        <v>2</v>
      </c>
      <c r="J4397" t="s">
        <v>764</v>
      </c>
      <c r="L4397">
        <f t="shared" si="77"/>
        <v>31</v>
      </c>
    </row>
    <row r="4398" spans="1:12">
      <c r="A4398">
        <v>3274</v>
      </c>
      <c r="B4398" t="s">
        <v>408</v>
      </c>
      <c r="C4398">
        <v>1</v>
      </c>
      <c r="D4398">
        <v>13</v>
      </c>
      <c r="E4398">
        <v>7</v>
      </c>
      <c r="F4398">
        <v>0</v>
      </c>
      <c r="G4398">
        <v>0</v>
      </c>
      <c r="H4398">
        <v>160</v>
      </c>
      <c r="I4398">
        <v>4</v>
      </c>
      <c r="J4398" t="s">
        <v>892</v>
      </c>
      <c r="L4398" t="e">
        <f t="shared" si="77"/>
        <v>#N/A</v>
      </c>
    </row>
    <row r="4399" spans="1:12">
      <c r="A4399">
        <v>3844</v>
      </c>
      <c r="B4399" t="s">
        <v>408</v>
      </c>
      <c r="C4399">
        <v>1</v>
      </c>
      <c r="D4399">
        <v>17</v>
      </c>
      <c r="E4399">
        <v>1</v>
      </c>
      <c r="F4399">
        <v>0</v>
      </c>
      <c r="G4399">
        <v>0</v>
      </c>
      <c r="H4399">
        <v>109</v>
      </c>
      <c r="I4399">
        <v>1</v>
      </c>
      <c r="J4399" t="s">
        <v>807</v>
      </c>
      <c r="L4399">
        <f t="shared" si="77"/>
        <v>45</v>
      </c>
    </row>
    <row r="4400" spans="1:12">
      <c r="A4400">
        <v>2184</v>
      </c>
      <c r="B4400" t="s">
        <v>408</v>
      </c>
      <c r="C4400">
        <v>1</v>
      </c>
      <c r="D4400">
        <v>9</v>
      </c>
      <c r="E4400">
        <v>7</v>
      </c>
      <c r="F4400">
        <v>0</v>
      </c>
      <c r="G4400">
        <v>0</v>
      </c>
      <c r="H4400">
        <v>515</v>
      </c>
      <c r="I4400">
        <v>5</v>
      </c>
      <c r="J4400" t="s">
        <v>976</v>
      </c>
      <c r="L4400" t="e">
        <f t="shared" si="77"/>
        <v>#N/A</v>
      </c>
    </row>
    <row r="4401" spans="1:12">
      <c r="A4401">
        <v>1422</v>
      </c>
      <c r="B4401" t="s">
        <v>408</v>
      </c>
      <c r="C4401">
        <v>1</v>
      </c>
      <c r="D4401">
        <v>4</v>
      </c>
      <c r="E4401">
        <v>4</v>
      </c>
      <c r="F4401">
        <v>0</v>
      </c>
      <c r="G4401">
        <v>0</v>
      </c>
      <c r="H4401">
        <v>525</v>
      </c>
      <c r="I4401">
        <v>2</v>
      </c>
      <c r="J4401" t="s">
        <v>1019</v>
      </c>
      <c r="L4401">
        <f t="shared" si="77"/>
        <v>37</v>
      </c>
    </row>
    <row r="4402" spans="1:12">
      <c r="A4402">
        <v>2255</v>
      </c>
      <c r="B4402" t="s">
        <v>408</v>
      </c>
      <c r="C4402">
        <v>1</v>
      </c>
      <c r="D4402">
        <v>23</v>
      </c>
      <c r="E4402">
        <v>1</v>
      </c>
      <c r="F4402">
        <v>0</v>
      </c>
      <c r="G4402">
        <v>0</v>
      </c>
      <c r="H4402">
        <v>503</v>
      </c>
      <c r="I4402">
        <v>1</v>
      </c>
      <c r="J4402" t="s">
        <v>719</v>
      </c>
      <c r="L4402" t="e">
        <f t="shared" si="77"/>
        <v>#N/A</v>
      </c>
    </row>
    <row r="4403" spans="1:12">
      <c r="A4403">
        <v>2919</v>
      </c>
      <c r="B4403" t="s">
        <v>408</v>
      </c>
      <c r="C4403">
        <v>2</v>
      </c>
      <c r="D4403">
        <v>10</v>
      </c>
      <c r="E4403">
        <v>8</v>
      </c>
      <c r="F4403">
        <v>0</v>
      </c>
      <c r="G4403">
        <v>0</v>
      </c>
      <c r="H4403">
        <v>538</v>
      </c>
      <c r="I4403">
        <v>2</v>
      </c>
      <c r="J4403" t="s">
        <v>875</v>
      </c>
      <c r="L4403">
        <f t="shared" si="77"/>
        <v>42</v>
      </c>
    </row>
    <row r="4404" spans="1:12">
      <c r="A4404">
        <v>426</v>
      </c>
      <c r="B4404" t="s">
        <v>408</v>
      </c>
      <c r="C4404">
        <v>1</v>
      </c>
      <c r="D4404">
        <v>26</v>
      </c>
      <c r="E4404">
        <v>15</v>
      </c>
      <c r="F4404">
        <v>1</v>
      </c>
      <c r="G4404">
        <v>0</v>
      </c>
      <c r="H4404">
        <v>420</v>
      </c>
      <c r="I4404">
        <v>6</v>
      </c>
      <c r="J4404" t="s">
        <v>435</v>
      </c>
      <c r="L4404">
        <f t="shared" si="77"/>
        <v>21</v>
      </c>
    </row>
    <row r="4405" spans="1:12">
      <c r="A4405">
        <v>4508</v>
      </c>
      <c r="B4405" t="s">
        <v>408</v>
      </c>
      <c r="C4405">
        <v>2</v>
      </c>
      <c r="D4405">
        <v>24</v>
      </c>
      <c r="E4405">
        <v>2</v>
      </c>
      <c r="F4405">
        <v>0</v>
      </c>
      <c r="G4405">
        <v>0</v>
      </c>
      <c r="H4405">
        <v>112</v>
      </c>
      <c r="I4405">
        <v>1</v>
      </c>
      <c r="J4405" t="s">
        <v>817</v>
      </c>
      <c r="L4405" t="e">
        <f t="shared" si="77"/>
        <v>#N/A</v>
      </c>
    </row>
    <row r="4406" spans="1:12">
      <c r="A4406">
        <v>758</v>
      </c>
      <c r="B4406" t="s">
        <v>408</v>
      </c>
      <c r="C4406">
        <v>2</v>
      </c>
      <c r="D4406">
        <v>23</v>
      </c>
      <c r="E4406">
        <v>2</v>
      </c>
      <c r="F4406">
        <v>0</v>
      </c>
      <c r="G4406">
        <v>0</v>
      </c>
      <c r="H4406">
        <v>418</v>
      </c>
      <c r="I4406">
        <v>1</v>
      </c>
      <c r="J4406" t="s">
        <v>659</v>
      </c>
      <c r="L4406" t="e">
        <f t="shared" si="77"/>
        <v>#N/A</v>
      </c>
    </row>
    <row r="4407" spans="1:12">
      <c r="A4407">
        <v>5836</v>
      </c>
      <c r="B4407" t="s">
        <v>408</v>
      </c>
      <c r="C4407">
        <v>1</v>
      </c>
      <c r="D4407">
        <v>56</v>
      </c>
      <c r="E4407">
        <v>1</v>
      </c>
      <c r="F4407">
        <v>0</v>
      </c>
      <c r="G4407">
        <v>0</v>
      </c>
      <c r="H4407">
        <v>127</v>
      </c>
      <c r="I4407">
        <v>2</v>
      </c>
      <c r="J4407" t="s">
        <v>752</v>
      </c>
      <c r="L4407">
        <f t="shared" si="77"/>
        <v>11</v>
      </c>
    </row>
    <row r="4408" spans="1:12">
      <c r="A4408">
        <v>1591</v>
      </c>
      <c r="B4408" t="s">
        <v>408</v>
      </c>
      <c r="C4408">
        <v>1</v>
      </c>
      <c r="D4408">
        <v>3</v>
      </c>
      <c r="E4408">
        <v>1</v>
      </c>
      <c r="F4408">
        <v>0</v>
      </c>
      <c r="G4408">
        <v>0</v>
      </c>
      <c r="H4408">
        <v>403</v>
      </c>
      <c r="I4408">
        <v>1</v>
      </c>
      <c r="J4408" t="s">
        <v>956</v>
      </c>
      <c r="L4408" t="e">
        <f t="shared" si="77"/>
        <v>#N/A</v>
      </c>
    </row>
    <row r="4409" spans="1:12">
      <c r="A4409">
        <v>263</v>
      </c>
      <c r="B4409" t="s">
        <v>865</v>
      </c>
      <c r="C4409">
        <v>1</v>
      </c>
      <c r="D4409">
        <v>15</v>
      </c>
      <c r="E4409">
        <v>3</v>
      </c>
      <c r="F4409">
        <v>0</v>
      </c>
      <c r="G4409">
        <v>0</v>
      </c>
      <c r="H4409">
        <v>480</v>
      </c>
      <c r="I4409">
        <v>4</v>
      </c>
      <c r="J4409" t="s">
        <v>560</v>
      </c>
      <c r="L4409">
        <f t="shared" si="77"/>
        <v>22</v>
      </c>
    </row>
    <row r="4410" spans="1:12">
      <c r="A4410">
        <v>927</v>
      </c>
      <c r="B4410" t="s">
        <v>408</v>
      </c>
      <c r="C4410">
        <v>2</v>
      </c>
      <c r="D4410">
        <v>8</v>
      </c>
      <c r="E4410">
        <v>2</v>
      </c>
      <c r="F4410">
        <v>0</v>
      </c>
      <c r="G4410">
        <v>0</v>
      </c>
      <c r="H4410">
        <v>430</v>
      </c>
      <c r="I4410">
        <v>1</v>
      </c>
      <c r="J4410" t="s">
        <v>267</v>
      </c>
      <c r="L4410" t="e">
        <f t="shared" si="77"/>
        <v>#N/A</v>
      </c>
    </row>
    <row r="4411" spans="1:12">
      <c r="A4411">
        <v>1923</v>
      </c>
      <c r="B4411" t="s">
        <v>408</v>
      </c>
      <c r="C4411">
        <v>2</v>
      </c>
      <c r="D4411">
        <v>5</v>
      </c>
      <c r="E4411">
        <v>2</v>
      </c>
      <c r="F4411">
        <v>0</v>
      </c>
      <c r="G4411">
        <v>0</v>
      </c>
      <c r="H4411">
        <v>705</v>
      </c>
      <c r="I4411">
        <v>2</v>
      </c>
      <c r="J4411" t="s">
        <v>994</v>
      </c>
      <c r="L4411" t="e">
        <f t="shared" si="77"/>
        <v>#N/A</v>
      </c>
    </row>
    <row r="4412" spans="1:12">
      <c r="A4412">
        <v>2587</v>
      </c>
      <c r="B4412" t="s">
        <v>408</v>
      </c>
      <c r="C4412">
        <v>1</v>
      </c>
      <c r="D4412">
        <v>7</v>
      </c>
      <c r="E4412">
        <v>1</v>
      </c>
      <c r="F4412">
        <v>0</v>
      </c>
      <c r="G4412">
        <v>0</v>
      </c>
      <c r="H4412">
        <v>358</v>
      </c>
      <c r="I4412">
        <v>2</v>
      </c>
      <c r="J4412" t="s">
        <v>716</v>
      </c>
      <c r="L4412" t="e">
        <f t="shared" si="77"/>
        <v>#N/A</v>
      </c>
    </row>
    <row r="4413" spans="1:12">
      <c r="A4413">
        <v>1754</v>
      </c>
      <c r="B4413" t="s">
        <v>408</v>
      </c>
      <c r="C4413">
        <v>1</v>
      </c>
      <c r="D4413">
        <v>16</v>
      </c>
      <c r="E4413">
        <v>1</v>
      </c>
      <c r="F4413">
        <v>0</v>
      </c>
      <c r="G4413">
        <v>0</v>
      </c>
      <c r="H4413">
        <v>467</v>
      </c>
      <c r="I4413">
        <v>2</v>
      </c>
      <c r="J4413" t="s">
        <v>890</v>
      </c>
      <c r="L4413" t="e">
        <f t="shared" si="77"/>
        <v>#N/A</v>
      </c>
    </row>
    <row r="4414" spans="1:12">
      <c r="A4414">
        <v>4176</v>
      </c>
      <c r="B4414" t="s">
        <v>408</v>
      </c>
      <c r="C4414">
        <v>2</v>
      </c>
      <c r="D4414">
        <v>9</v>
      </c>
      <c r="E4414">
        <v>2</v>
      </c>
      <c r="F4414">
        <v>0</v>
      </c>
      <c r="G4414">
        <v>0</v>
      </c>
      <c r="H4414">
        <v>291</v>
      </c>
      <c r="I4414">
        <v>2</v>
      </c>
      <c r="J4414" t="s">
        <v>973</v>
      </c>
      <c r="L4414" t="e">
        <f t="shared" si="77"/>
        <v>#N/A</v>
      </c>
    </row>
    <row r="4415" spans="1:12">
      <c r="A4415">
        <v>5504</v>
      </c>
      <c r="B4415" t="s">
        <v>408</v>
      </c>
      <c r="C4415">
        <v>2</v>
      </c>
      <c r="D4415">
        <v>2</v>
      </c>
      <c r="E4415">
        <v>2</v>
      </c>
      <c r="F4415">
        <v>0</v>
      </c>
      <c r="G4415">
        <v>0</v>
      </c>
      <c r="H4415">
        <v>365</v>
      </c>
      <c r="I4415">
        <v>2</v>
      </c>
      <c r="J4415" t="s">
        <v>984</v>
      </c>
      <c r="L4415" t="e">
        <f t="shared" si="77"/>
        <v>#N/A</v>
      </c>
    </row>
    <row r="4416" spans="1:12">
      <c r="A4416">
        <v>6168</v>
      </c>
      <c r="B4416" t="s">
        <v>408</v>
      </c>
      <c r="C4416">
        <v>1</v>
      </c>
      <c r="D4416">
        <v>23</v>
      </c>
      <c r="E4416">
        <v>16</v>
      </c>
      <c r="F4416">
        <v>0</v>
      </c>
      <c r="G4416">
        <v>0</v>
      </c>
      <c r="H4416">
        <v>270</v>
      </c>
      <c r="I4416">
        <v>6</v>
      </c>
      <c r="J4416" t="s">
        <v>491</v>
      </c>
      <c r="L4416" t="e">
        <f t="shared" si="77"/>
        <v>#N/A</v>
      </c>
    </row>
    <row r="4417" spans="1:12">
      <c r="A4417">
        <v>4840</v>
      </c>
      <c r="B4417" t="s">
        <v>408</v>
      </c>
      <c r="C4417">
        <v>2</v>
      </c>
      <c r="D4417">
        <v>20</v>
      </c>
      <c r="E4417">
        <v>16</v>
      </c>
      <c r="F4417">
        <v>0</v>
      </c>
      <c r="G4417">
        <v>0</v>
      </c>
      <c r="H4417">
        <v>411</v>
      </c>
      <c r="I4417">
        <v>5</v>
      </c>
      <c r="J4417" t="s">
        <v>869</v>
      </c>
      <c r="L4417" t="e">
        <f t="shared" si="77"/>
        <v>#N/A</v>
      </c>
    </row>
    <row r="4418" spans="1:12">
      <c r="A4418">
        <v>1852</v>
      </c>
      <c r="B4418" t="s">
        <v>408</v>
      </c>
      <c r="C4418">
        <v>1</v>
      </c>
      <c r="D4418">
        <v>11</v>
      </c>
      <c r="E4418">
        <v>1</v>
      </c>
      <c r="F4418">
        <v>0</v>
      </c>
      <c r="G4418">
        <v>0</v>
      </c>
      <c r="H4418">
        <v>294</v>
      </c>
      <c r="I4418">
        <v>2</v>
      </c>
      <c r="J4418" t="s">
        <v>969</v>
      </c>
      <c r="L4418" t="e">
        <f t="shared" si="77"/>
        <v>#N/A</v>
      </c>
    </row>
    <row r="4419" spans="1:12">
      <c r="A4419">
        <v>3180</v>
      </c>
      <c r="B4419" t="s">
        <v>408</v>
      </c>
      <c r="C4419">
        <v>2</v>
      </c>
      <c r="D4419">
        <v>6</v>
      </c>
      <c r="E4419">
        <v>4</v>
      </c>
      <c r="F4419">
        <v>0</v>
      </c>
      <c r="G4419">
        <v>0</v>
      </c>
      <c r="H4419">
        <v>335</v>
      </c>
      <c r="I4419">
        <v>2</v>
      </c>
      <c r="J4419" t="s">
        <v>720</v>
      </c>
      <c r="L4419" t="e">
        <f t="shared" si="77"/>
        <v>#N/A</v>
      </c>
    </row>
    <row r="4420" spans="1:12">
      <c r="A4420">
        <v>3512</v>
      </c>
      <c r="B4420" t="s">
        <v>408</v>
      </c>
      <c r="C4420">
        <v>2</v>
      </c>
      <c r="D4420">
        <v>4</v>
      </c>
      <c r="E4420">
        <v>4</v>
      </c>
      <c r="F4420">
        <v>0</v>
      </c>
      <c r="G4420">
        <v>0</v>
      </c>
      <c r="H4420">
        <v>375</v>
      </c>
      <c r="I4420">
        <v>2</v>
      </c>
      <c r="J4420" t="s">
        <v>721</v>
      </c>
      <c r="L4420" t="e">
        <f t="shared" ref="L4420:L4483" si="78">VLOOKUP($J4420,$AA$3:$AB$127,2,FALSE)</f>
        <v>#N/A</v>
      </c>
    </row>
    <row r="4421" spans="1:12">
      <c r="A4421">
        <v>595</v>
      </c>
      <c r="B4421" t="s">
        <v>408</v>
      </c>
      <c r="C4421">
        <v>1</v>
      </c>
      <c r="D4421">
        <v>1</v>
      </c>
      <c r="E4421">
        <v>1</v>
      </c>
      <c r="F4421">
        <v>0</v>
      </c>
      <c r="G4421">
        <v>0</v>
      </c>
      <c r="H4421">
        <v>544</v>
      </c>
      <c r="I4421">
        <v>1</v>
      </c>
      <c r="J4421" t="s">
        <v>868</v>
      </c>
      <c r="L4421" t="e">
        <f t="shared" si="78"/>
        <v>#N/A</v>
      </c>
    </row>
    <row r="4422" spans="1:12">
      <c r="A4422">
        <v>1259</v>
      </c>
      <c r="B4422" t="s">
        <v>408</v>
      </c>
      <c r="C4422">
        <v>1</v>
      </c>
      <c r="D4422">
        <v>15</v>
      </c>
      <c r="E4422">
        <v>13</v>
      </c>
      <c r="F4422">
        <v>0</v>
      </c>
      <c r="G4422">
        <v>0</v>
      </c>
      <c r="H4422">
        <v>501</v>
      </c>
      <c r="I4422">
        <v>5</v>
      </c>
      <c r="J4422" t="s">
        <v>918</v>
      </c>
      <c r="L4422">
        <f t="shared" si="78"/>
        <v>35</v>
      </c>
    </row>
    <row r="4423" spans="1:12">
      <c r="A4423">
        <v>2848</v>
      </c>
      <c r="B4423" t="s">
        <v>408</v>
      </c>
      <c r="C4423">
        <v>1</v>
      </c>
      <c r="D4423">
        <v>61</v>
      </c>
      <c r="E4423">
        <v>10</v>
      </c>
      <c r="F4423">
        <v>6</v>
      </c>
      <c r="G4423">
        <v>0</v>
      </c>
      <c r="H4423">
        <v>534</v>
      </c>
      <c r="I4423">
        <v>4</v>
      </c>
      <c r="J4423" t="s">
        <v>662</v>
      </c>
      <c r="L4423">
        <f t="shared" si="78"/>
        <v>52</v>
      </c>
    </row>
    <row r="4424" spans="1:12">
      <c r="A4424">
        <v>94</v>
      </c>
      <c r="B4424" t="s">
        <v>408</v>
      </c>
      <c r="C4424">
        <v>2</v>
      </c>
      <c r="D4424">
        <v>4</v>
      </c>
      <c r="E4424">
        <v>2</v>
      </c>
      <c r="F4424">
        <v>0</v>
      </c>
      <c r="G4424">
        <v>0</v>
      </c>
      <c r="H4424">
        <v>443</v>
      </c>
      <c r="I4424">
        <v>2</v>
      </c>
      <c r="J4424" t="s">
        <v>831</v>
      </c>
      <c r="L4424" t="e">
        <f t="shared" si="78"/>
        <v>#N/A</v>
      </c>
    </row>
    <row r="4425" spans="1:12">
      <c r="A4425">
        <v>1090</v>
      </c>
      <c r="B4425" t="s">
        <v>408</v>
      </c>
      <c r="C4425">
        <v>1</v>
      </c>
      <c r="D4425">
        <v>43</v>
      </c>
      <c r="E4425">
        <v>1</v>
      </c>
      <c r="F4425">
        <v>0</v>
      </c>
      <c r="G4425">
        <v>0</v>
      </c>
      <c r="H4425">
        <v>313</v>
      </c>
      <c r="I4425">
        <v>2</v>
      </c>
      <c r="J4425" t="s">
        <v>407</v>
      </c>
      <c r="L4425">
        <f t="shared" si="78"/>
        <v>33</v>
      </c>
    </row>
    <row r="4426" spans="1:12">
      <c r="A4426">
        <v>3867</v>
      </c>
      <c r="B4426" t="s">
        <v>408</v>
      </c>
      <c r="C4426">
        <v>1</v>
      </c>
      <c r="D4426">
        <v>2</v>
      </c>
      <c r="E4426">
        <v>1</v>
      </c>
      <c r="F4426">
        <v>0</v>
      </c>
      <c r="G4426">
        <v>0</v>
      </c>
      <c r="H4426">
        <v>103</v>
      </c>
      <c r="I4426">
        <v>1</v>
      </c>
      <c r="J4426" t="s">
        <v>811</v>
      </c>
      <c r="L4426" t="e">
        <f t="shared" si="78"/>
        <v>#N/A</v>
      </c>
    </row>
    <row r="4427" spans="1:12">
      <c r="A4427">
        <v>1445</v>
      </c>
      <c r="B4427" t="s">
        <v>408</v>
      </c>
      <c r="C4427">
        <v>1</v>
      </c>
      <c r="D4427">
        <v>39</v>
      </c>
      <c r="E4427">
        <v>4</v>
      </c>
      <c r="F4427">
        <v>0</v>
      </c>
      <c r="G4427">
        <v>0</v>
      </c>
      <c r="H4427">
        <v>512</v>
      </c>
      <c r="I4427">
        <v>2</v>
      </c>
      <c r="J4427" t="s">
        <v>476</v>
      </c>
      <c r="L4427" t="e">
        <f t="shared" si="78"/>
        <v>#N/A</v>
      </c>
    </row>
    <row r="4428" spans="1:12">
      <c r="A4428">
        <v>2232</v>
      </c>
      <c r="B4428" t="s">
        <v>408</v>
      </c>
      <c r="C4428">
        <v>1</v>
      </c>
      <c r="D4428">
        <v>19</v>
      </c>
      <c r="E4428">
        <v>7</v>
      </c>
      <c r="F4428">
        <v>0</v>
      </c>
      <c r="G4428">
        <v>0</v>
      </c>
      <c r="H4428">
        <v>502</v>
      </c>
      <c r="I4428">
        <v>5</v>
      </c>
      <c r="J4428" t="s">
        <v>682</v>
      </c>
      <c r="L4428" t="e">
        <f t="shared" si="78"/>
        <v>#N/A</v>
      </c>
    </row>
    <row r="4429" spans="1:12">
      <c r="A4429">
        <v>572</v>
      </c>
      <c r="B4429" t="s">
        <v>408</v>
      </c>
      <c r="C4429">
        <v>1</v>
      </c>
      <c r="D4429">
        <v>19</v>
      </c>
      <c r="E4429">
        <v>10</v>
      </c>
      <c r="F4429">
        <v>0</v>
      </c>
      <c r="G4429">
        <v>0</v>
      </c>
      <c r="H4429">
        <v>544</v>
      </c>
      <c r="I4429">
        <v>6</v>
      </c>
      <c r="J4429" t="s">
        <v>868</v>
      </c>
      <c r="L4429" t="e">
        <f t="shared" si="78"/>
        <v>#N/A</v>
      </c>
    </row>
    <row r="4430" spans="1:12">
      <c r="A4430">
        <v>2109</v>
      </c>
      <c r="B4430" t="s">
        <v>408</v>
      </c>
      <c r="C4430">
        <v>2</v>
      </c>
      <c r="D4430">
        <v>8</v>
      </c>
      <c r="E4430">
        <v>7</v>
      </c>
      <c r="F4430">
        <v>0</v>
      </c>
      <c r="G4430">
        <v>0</v>
      </c>
      <c r="H4430">
        <v>510</v>
      </c>
      <c r="I4430">
        <v>6</v>
      </c>
      <c r="J4430" t="s">
        <v>828</v>
      </c>
      <c r="L4430" t="e">
        <f t="shared" si="78"/>
        <v>#N/A</v>
      </c>
    </row>
    <row r="4431" spans="1:12">
      <c r="A4431">
        <v>2871</v>
      </c>
      <c r="B4431" t="s">
        <v>408</v>
      </c>
      <c r="C4431">
        <v>1</v>
      </c>
      <c r="D4431">
        <v>136</v>
      </c>
      <c r="E4431">
        <v>20</v>
      </c>
      <c r="F4431">
        <v>8</v>
      </c>
      <c r="G4431">
        <v>0</v>
      </c>
      <c r="H4431">
        <v>523</v>
      </c>
      <c r="I4431">
        <v>7</v>
      </c>
      <c r="J4431" t="s">
        <v>428</v>
      </c>
      <c r="L4431">
        <f t="shared" si="78"/>
        <v>33</v>
      </c>
    </row>
    <row r="4432" spans="1:12">
      <c r="A4432">
        <v>781</v>
      </c>
      <c r="B4432" t="s">
        <v>408</v>
      </c>
      <c r="C4432">
        <v>1</v>
      </c>
      <c r="D4432">
        <v>22</v>
      </c>
      <c r="E4432">
        <v>1</v>
      </c>
      <c r="F4432">
        <v>0</v>
      </c>
      <c r="G4432">
        <v>0</v>
      </c>
      <c r="H4432">
        <v>442</v>
      </c>
      <c r="I4432">
        <v>2</v>
      </c>
      <c r="J4432" t="s">
        <v>579</v>
      </c>
      <c r="L4432">
        <f t="shared" si="78"/>
        <v>21</v>
      </c>
    </row>
    <row r="4433" spans="1:12">
      <c r="A4433">
        <v>117</v>
      </c>
      <c r="B4433" t="s">
        <v>408</v>
      </c>
      <c r="C4433">
        <v>2</v>
      </c>
      <c r="D4433">
        <v>56</v>
      </c>
      <c r="E4433">
        <v>2</v>
      </c>
      <c r="F4433">
        <v>0</v>
      </c>
      <c r="G4433">
        <v>0</v>
      </c>
      <c r="H4433">
        <v>438</v>
      </c>
      <c r="I4433">
        <v>1</v>
      </c>
      <c r="J4433" t="s">
        <v>703</v>
      </c>
      <c r="L4433">
        <f t="shared" si="78"/>
        <v>21</v>
      </c>
    </row>
    <row r="4434" spans="1:12">
      <c r="A4434">
        <v>2441</v>
      </c>
      <c r="B4434" t="s">
        <v>390</v>
      </c>
      <c r="C4434">
        <v>1</v>
      </c>
      <c r="D4434">
        <v>4</v>
      </c>
      <c r="E4434">
        <v>1</v>
      </c>
      <c r="F4434">
        <v>0</v>
      </c>
      <c r="G4434">
        <v>0</v>
      </c>
      <c r="H4434">
        <v>325</v>
      </c>
      <c r="I4434">
        <v>1</v>
      </c>
      <c r="J4434" t="s">
        <v>715</v>
      </c>
      <c r="L4434" t="e">
        <f t="shared" si="78"/>
        <v>#N/A</v>
      </c>
    </row>
    <row r="4435" spans="1:12">
      <c r="A4435">
        <v>4531</v>
      </c>
      <c r="B4435" t="s">
        <v>408</v>
      </c>
      <c r="C4435">
        <v>3</v>
      </c>
      <c r="D4435">
        <v>16</v>
      </c>
      <c r="E4435">
        <v>18</v>
      </c>
      <c r="F4435">
        <v>0</v>
      </c>
      <c r="G4435">
        <v>0</v>
      </c>
      <c r="H4435">
        <v>134</v>
      </c>
      <c r="I4435">
        <v>3</v>
      </c>
      <c r="J4435" t="s">
        <v>729</v>
      </c>
      <c r="L4435" t="e">
        <f t="shared" si="78"/>
        <v>#N/A</v>
      </c>
    </row>
    <row r="4436" spans="1:12">
      <c r="A4436">
        <v>4199</v>
      </c>
      <c r="B4436" t="s">
        <v>390</v>
      </c>
      <c r="C4436">
        <v>1</v>
      </c>
      <c r="D4436">
        <v>6</v>
      </c>
      <c r="E4436">
        <v>1</v>
      </c>
      <c r="F4436">
        <v>0</v>
      </c>
      <c r="G4436">
        <v>0</v>
      </c>
      <c r="H4436">
        <v>120</v>
      </c>
      <c r="I4436">
        <v>1</v>
      </c>
      <c r="J4436" t="s">
        <v>930</v>
      </c>
      <c r="L4436" t="e">
        <f t="shared" si="78"/>
        <v>#N/A</v>
      </c>
    </row>
    <row r="4437" spans="1:12">
      <c r="A4437">
        <v>1568</v>
      </c>
      <c r="B4437" t="s">
        <v>408</v>
      </c>
      <c r="C4437">
        <v>1</v>
      </c>
      <c r="D4437">
        <v>2</v>
      </c>
      <c r="E4437">
        <v>1</v>
      </c>
      <c r="F4437">
        <v>0</v>
      </c>
      <c r="G4437">
        <v>0</v>
      </c>
      <c r="H4437">
        <v>422</v>
      </c>
      <c r="I4437">
        <v>2</v>
      </c>
      <c r="J4437" t="s">
        <v>899</v>
      </c>
      <c r="L4437" t="e">
        <f t="shared" si="78"/>
        <v>#N/A</v>
      </c>
    </row>
    <row r="4438" spans="1:12">
      <c r="A4438">
        <v>240</v>
      </c>
      <c r="B4438" t="s">
        <v>408</v>
      </c>
      <c r="C4438">
        <v>2</v>
      </c>
      <c r="D4438">
        <v>46</v>
      </c>
      <c r="E4438">
        <v>2</v>
      </c>
      <c r="F4438">
        <v>0</v>
      </c>
      <c r="G4438">
        <v>0</v>
      </c>
      <c r="H4438">
        <v>442</v>
      </c>
      <c r="I4438">
        <v>1</v>
      </c>
      <c r="J4438" t="s">
        <v>579</v>
      </c>
      <c r="L4438">
        <f t="shared" si="78"/>
        <v>21</v>
      </c>
    </row>
    <row r="4439" spans="1:12">
      <c r="A4439">
        <v>1113</v>
      </c>
      <c r="B4439" t="s">
        <v>408</v>
      </c>
      <c r="C4439">
        <v>2</v>
      </c>
      <c r="D4439">
        <v>15</v>
      </c>
      <c r="E4439">
        <v>4</v>
      </c>
      <c r="F4439">
        <v>0</v>
      </c>
      <c r="G4439">
        <v>0</v>
      </c>
      <c r="H4439">
        <v>333</v>
      </c>
      <c r="I4439">
        <v>2</v>
      </c>
      <c r="J4439" t="s">
        <v>681</v>
      </c>
      <c r="L4439">
        <f t="shared" si="78"/>
        <v>31</v>
      </c>
    </row>
    <row r="4440" spans="1:12">
      <c r="A4440">
        <v>1777</v>
      </c>
      <c r="B4440" t="s">
        <v>408</v>
      </c>
      <c r="C4440">
        <v>2</v>
      </c>
      <c r="D4440">
        <v>7</v>
      </c>
      <c r="E4440">
        <v>2</v>
      </c>
      <c r="F4440">
        <v>0</v>
      </c>
      <c r="G4440">
        <v>0</v>
      </c>
      <c r="H4440">
        <v>293</v>
      </c>
      <c r="I4440">
        <v>2</v>
      </c>
      <c r="J4440" t="s">
        <v>978</v>
      </c>
      <c r="L4440" t="e">
        <f t="shared" si="78"/>
        <v>#N/A</v>
      </c>
    </row>
    <row r="4441" spans="1:12">
      <c r="A4441">
        <v>3203</v>
      </c>
      <c r="B4441" t="s">
        <v>408</v>
      </c>
      <c r="C4441">
        <v>2</v>
      </c>
      <c r="D4441">
        <v>9</v>
      </c>
      <c r="E4441">
        <v>4</v>
      </c>
      <c r="F4441">
        <v>0</v>
      </c>
      <c r="G4441">
        <v>0</v>
      </c>
      <c r="H4441">
        <v>312</v>
      </c>
      <c r="I4441">
        <v>2</v>
      </c>
      <c r="J4441" t="s">
        <v>518</v>
      </c>
      <c r="L4441" t="e">
        <f t="shared" si="78"/>
        <v>#N/A</v>
      </c>
    </row>
    <row r="4442" spans="1:12">
      <c r="A4442">
        <v>6191</v>
      </c>
      <c r="B4442" t="s">
        <v>408</v>
      </c>
      <c r="C4442">
        <v>2</v>
      </c>
      <c r="D4442">
        <v>4</v>
      </c>
      <c r="E4442">
        <v>2</v>
      </c>
      <c r="F4442">
        <v>0</v>
      </c>
      <c r="G4442">
        <v>0</v>
      </c>
      <c r="H4442">
        <v>247</v>
      </c>
      <c r="I4442">
        <v>2</v>
      </c>
      <c r="J4442" t="s">
        <v>961</v>
      </c>
      <c r="L4442" t="e">
        <f t="shared" si="78"/>
        <v>#N/A</v>
      </c>
    </row>
    <row r="4443" spans="1:12">
      <c r="A4443">
        <v>904</v>
      </c>
      <c r="B4443" t="s">
        <v>408</v>
      </c>
      <c r="C4443">
        <v>1</v>
      </c>
      <c r="D4443">
        <v>5</v>
      </c>
      <c r="E4443">
        <v>8</v>
      </c>
      <c r="F4443">
        <v>0</v>
      </c>
      <c r="G4443">
        <v>0</v>
      </c>
      <c r="H4443">
        <v>475</v>
      </c>
      <c r="I4443">
        <v>2</v>
      </c>
      <c r="J4443" t="s">
        <v>939</v>
      </c>
      <c r="L4443" t="e">
        <f t="shared" si="78"/>
        <v>#N/A</v>
      </c>
    </row>
    <row r="4444" spans="1:12">
      <c r="A4444">
        <v>1900</v>
      </c>
      <c r="B4444" t="s">
        <v>408</v>
      </c>
      <c r="C4444">
        <v>1</v>
      </c>
      <c r="D4444">
        <v>63</v>
      </c>
      <c r="E4444">
        <v>2</v>
      </c>
      <c r="F4444">
        <v>0</v>
      </c>
      <c r="G4444">
        <v>0</v>
      </c>
      <c r="H4444">
        <v>340</v>
      </c>
      <c r="I4444">
        <v>1</v>
      </c>
      <c r="J4444" t="s">
        <v>451</v>
      </c>
      <c r="L4444">
        <f t="shared" si="78"/>
        <v>31</v>
      </c>
    </row>
    <row r="4445" spans="1:12">
      <c r="A4445">
        <v>5527</v>
      </c>
      <c r="B4445" t="s">
        <v>408</v>
      </c>
      <c r="C4445">
        <v>1</v>
      </c>
      <c r="D4445">
        <v>155</v>
      </c>
      <c r="E4445">
        <v>18</v>
      </c>
      <c r="F4445">
        <v>0</v>
      </c>
      <c r="G4445">
        <v>0</v>
      </c>
      <c r="H4445">
        <v>523</v>
      </c>
      <c r="I4445">
        <v>8</v>
      </c>
      <c r="J4445" t="s">
        <v>428</v>
      </c>
      <c r="L4445">
        <f t="shared" si="78"/>
        <v>33</v>
      </c>
    </row>
    <row r="4446" spans="1:12">
      <c r="A4446">
        <v>4863</v>
      </c>
      <c r="B4446" t="s">
        <v>408</v>
      </c>
      <c r="C4446">
        <v>1</v>
      </c>
      <c r="D4446">
        <v>11</v>
      </c>
      <c r="E4446">
        <v>4</v>
      </c>
      <c r="F4446">
        <v>0</v>
      </c>
      <c r="G4446">
        <v>0</v>
      </c>
      <c r="H4446">
        <v>801</v>
      </c>
      <c r="I4446">
        <v>3</v>
      </c>
      <c r="J4446" t="s">
        <v>625</v>
      </c>
      <c r="L4446" t="e">
        <f t="shared" si="78"/>
        <v>#N/A</v>
      </c>
    </row>
    <row r="4447" spans="1:12">
      <c r="A4447">
        <v>449</v>
      </c>
      <c r="B4447" t="s">
        <v>408</v>
      </c>
      <c r="C4447">
        <v>1</v>
      </c>
      <c r="D4447">
        <v>3</v>
      </c>
      <c r="E4447">
        <v>1</v>
      </c>
      <c r="F4447">
        <v>0</v>
      </c>
      <c r="G4447">
        <v>0</v>
      </c>
      <c r="H4447">
        <v>429</v>
      </c>
      <c r="I4447">
        <v>2</v>
      </c>
      <c r="J4447" t="s">
        <v>739</v>
      </c>
      <c r="L4447" t="e">
        <f t="shared" si="78"/>
        <v>#N/A</v>
      </c>
    </row>
    <row r="4448" spans="1:12">
      <c r="A4448">
        <v>1236</v>
      </c>
      <c r="B4448" t="s">
        <v>408</v>
      </c>
      <c r="C4448">
        <v>1</v>
      </c>
      <c r="D4448">
        <v>22</v>
      </c>
      <c r="E4448">
        <v>7</v>
      </c>
      <c r="F4448">
        <v>0</v>
      </c>
      <c r="G4448">
        <v>0</v>
      </c>
      <c r="H4448">
        <v>318</v>
      </c>
      <c r="I4448">
        <v>5</v>
      </c>
      <c r="J4448" t="s">
        <v>856</v>
      </c>
      <c r="L4448" t="e">
        <f t="shared" si="78"/>
        <v>#N/A</v>
      </c>
    </row>
    <row r="4449" spans="1:12">
      <c r="A4449">
        <v>3535</v>
      </c>
      <c r="B4449" t="s">
        <v>408</v>
      </c>
      <c r="C4449">
        <v>2</v>
      </c>
      <c r="D4449">
        <v>13</v>
      </c>
      <c r="E4449">
        <v>2</v>
      </c>
      <c r="F4449">
        <v>0</v>
      </c>
      <c r="G4449">
        <v>0</v>
      </c>
      <c r="H4449">
        <v>337</v>
      </c>
      <c r="I4449">
        <v>1</v>
      </c>
      <c r="J4449" t="s">
        <v>957</v>
      </c>
      <c r="L4449" t="e">
        <f t="shared" si="78"/>
        <v>#N/A</v>
      </c>
    </row>
    <row r="4450" spans="1:12">
      <c r="A4450">
        <v>3721</v>
      </c>
      <c r="B4450" t="s">
        <v>408</v>
      </c>
      <c r="C4450">
        <v>1</v>
      </c>
      <c r="D4450">
        <v>20</v>
      </c>
      <c r="E4450">
        <v>1</v>
      </c>
      <c r="F4450">
        <v>0</v>
      </c>
      <c r="G4450">
        <v>0</v>
      </c>
      <c r="H4450">
        <v>105</v>
      </c>
      <c r="I4450">
        <v>1</v>
      </c>
      <c r="J4450" t="s">
        <v>866</v>
      </c>
      <c r="L4450">
        <f t="shared" si="78"/>
        <v>45</v>
      </c>
    </row>
    <row r="4451" spans="1:12">
      <c r="A4451">
        <v>3460</v>
      </c>
      <c r="B4451" t="s">
        <v>408</v>
      </c>
      <c r="C4451">
        <v>1</v>
      </c>
      <c r="D4451">
        <v>4</v>
      </c>
      <c r="E4451">
        <v>20</v>
      </c>
      <c r="F4451">
        <v>0</v>
      </c>
      <c r="G4451">
        <v>0</v>
      </c>
      <c r="H4451">
        <v>518</v>
      </c>
      <c r="I4451">
        <v>7</v>
      </c>
      <c r="J4451" t="s">
        <v>684</v>
      </c>
      <c r="L4451" t="e">
        <f t="shared" si="78"/>
        <v>#N/A</v>
      </c>
    </row>
    <row r="4452" spans="1:12">
      <c r="A4452">
        <v>5055</v>
      </c>
      <c r="B4452" t="s">
        <v>408</v>
      </c>
      <c r="C4452">
        <v>2</v>
      </c>
      <c r="D4452">
        <v>5</v>
      </c>
      <c r="E4452">
        <v>2</v>
      </c>
      <c r="F4452">
        <v>0</v>
      </c>
      <c r="G4452">
        <v>0</v>
      </c>
      <c r="H4452">
        <v>609</v>
      </c>
      <c r="I4452">
        <v>2</v>
      </c>
      <c r="J4452" t="s">
        <v>1018</v>
      </c>
      <c r="L4452" t="e">
        <f t="shared" si="78"/>
        <v>#N/A</v>
      </c>
    </row>
    <row r="4453" spans="1:12">
      <c r="A4453">
        <v>3798</v>
      </c>
      <c r="B4453" t="s">
        <v>408</v>
      </c>
      <c r="C4453">
        <v>1</v>
      </c>
      <c r="D4453">
        <v>5</v>
      </c>
      <c r="E4453">
        <v>0</v>
      </c>
      <c r="F4453">
        <v>1</v>
      </c>
      <c r="G4453">
        <v>0</v>
      </c>
      <c r="H4453">
        <v>205</v>
      </c>
      <c r="I4453">
        <v>1</v>
      </c>
      <c r="J4453" t="s">
        <v>430</v>
      </c>
      <c r="L4453" t="e">
        <f t="shared" si="78"/>
        <v>#N/A</v>
      </c>
    </row>
    <row r="4454" spans="1:12">
      <c r="A4454">
        <v>6383</v>
      </c>
      <c r="B4454" t="s">
        <v>412</v>
      </c>
      <c r="C4454">
        <v>2</v>
      </c>
      <c r="D4454">
        <v>20</v>
      </c>
      <c r="E4454">
        <v>2</v>
      </c>
      <c r="F4454">
        <v>0</v>
      </c>
      <c r="G4454">
        <v>0</v>
      </c>
      <c r="H4454">
        <v>418</v>
      </c>
      <c r="I4454">
        <v>1</v>
      </c>
      <c r="J4454" t="s">
        <v>659</v>
      </c>
      <c r="L4454" t="e">
        <f t="shared" si="78"/>
        <v>#N/A</v>
      </c>
    </row>
    <row r="4455" spans="1:12">
      <c r="A4455">
        <v>6377</v>
      </c>
      <c r="B4455" t="s">
        <v>412</v>
      </c>
      <c r="C4455">
        <v>1</v>
      </c>
      <c r="D4455">
        <v>32</v>
      </c>
      <c r="E4455">
        <v>1</v>
      </c>
      <c r="F4455">
        <v>0</v>
      </c>
      <c r="G4455">
        <v>0</v>
      </c>
      <c r="H4455">
        <v>438</v>
      </c>
      <c r="I4455">
        <v>1</v>
      </c>
      <c r="J4455" t="s">
        <v>703</v>
      </c>
      <c r="L4455">
        <f t="shared" si="78"/>
        <v>21</v>
      </c>
    </row>
    <row r="4456" spans="1:12">
      <c r="A4456">
        <v>140</v>
      </c>
      <c r="B4456" t="s">
        <v>408</v>
      </c>
      <c r="C4456">
        <v>2</v>
      </c>
      <c r="D4456">
        <v>4</v>
      </c>
      <c r="E4456">
        <v>2</v>
      </c>
      <c r="F4456">
        <v>0</v>
      </c>
      <c r="G4456">
        <v>0</v>
      </c>
      <c r="H4456">
        <v>407</v>
      </c>
      <c r="I4456">
        <v>1</v>
      </c>
      <c r="J4456" t="s">
        <v>891</v>
      </c>
      <c r="L4456" t="e">
        <f t="shared" si="78"/>
        <v>#N/A</v>
      </c>
    </row>
    <row r="4457" spans="1:12">
      <c r="A4457">
        <v>3134</v>
      </c>
      <c r="B4457" t="s">
        <v>408</v>
      </c>
      <c r="C4457">
        <v>1</v>
      </c>
      <c r="D4457">
        <v>71</v>
      </c>
      <c r="E4457">
        <v>9</v>
      </c>
      <c r="F4457">
        <v>0</v>
      </c>
      <c r="G4457">
        <v>0</v>
      </c>
      <c r="H4457">
        <v>302</v>
      </c>
      <c r="I4457">
        <v>5</v>
      </c>
      <c r="J4457" t="s">
        <v>423</v>
      </c>
      <c r="L4457">
        <f t="shared" si="78"/>
        <v>32</v>
      </c>
    </row>
    <row r="4458" spans="1:12">
      <c r="A4458">
        <v>4391</v>
      </c>
      <c r="B4458" t="s">
        <v>408</v>
      </c>
      <c r="C4458">
        <v>1</v>
      </c>
      <c r="D4458">
        <v>12</v>
      </c>
      <c r="E4458">
        <v>6</v>
      </c>
      <c r="F4458">
        <v>0</v>
      </c>
      <c r="G4458">
        <v>0</v>
      </c>
      <c r="H4458">
        <v>256</v>
      </c>
      <c r="I4458">
        <v>3</v>
      </c>
      <c r="J4458" t="s">
        <v>437</v>
      </c>
      <c r="L4458" t="e">
        <f t="shared" si="78"/>
        <v>#N/A</v>
      </c>
    </row>
    <row r="4459" spans="1:12">
      <c r="A4459">
        <v>4385</v>
      </c>
      <c r="B4459" t="s">
        <v>408</v>
      </c>
      <c r="C4459">
        <v>1</v>
      </c>
      <c r="D4459">
        <v>12</v>
      </c>
      <c r="E4459">
        <v>1</v>
      </c>
      <c r="F4459">
        <v>0</v>
      </c>
      <c r="G4459">
        <v>0</v>
      </c>
      <c r="H4459">
        <v>257</v>
      </c>
      <c r="I4459">
        <v>2</v>
      </c>
      <c r="J4459" t="s">
        <v>922</v>
      </c>
      <c r="L4459" t="e">
        <f t="shared" si="78"/>
        <v>#N/A</v>
      </c>
    </row>
    <row r="4460" spans="1:12">
      <c r="A4460">
        <v>1468</v>
      </c>
      <c r="B4460" t="s">
        <v>408</v>
      </c>
      <c r="C4460">
        <v>1</v>
      </c>
      <c r="D4460">
        <v>19</v>
      </c>
      <c r="E4460">
        <v>1</v>
      </c>
      <c r="F4460">
        <v>0</v>
      </c>
      <c r="G4460">
        <v>0</v>
      </c>
      <c r="H4460">
        <v>355</v>
      </c>
      <c r="I4460">
        <v>1</v>
      </c>
      <c r="J4460" t="s">
        <v>838</v>
      </c>
      <c r="L4460" t="e">
        <f t="shared" si="78"/>
        <v>#N/A</v>
      </c>
    </row>
    <row r="4461" spans="1:12">
      <c r="A4461">
        <v>804</v>
      </c>
      <c r="B4461" t="s">
        <v>408</v>
      </c>
      <c r="C4461">
        <v>2</v>
      </c>
      <c r="D4461">
        <v>40</v>
      </c>
      <c r="E4461">
        <v>2</v>
      </c>
      <c r="F4461">
        <v>0</v>
      </c>
      <c r="G4461">
        <v>0</v>
      </c>
      <c r="H4461">
        <v>442</v>
      </c>
      <c r="I4461">
        <v>1</v>
      </c>
      <c r="J4461" t="s">
        <v>579</v>
      </c>
      <c r="L4461">
        <f t="shared" si="78"/>
        <v>21</v>
      </c>
    </row>
    <row r="4462" spans="1:12">
      <c r="A4462">
        <v>2393</v>
      </c>
      <c r="B4462" t="s">
        <v>408</v>
      </c>
      <c r="C4462">
        <v>1</v>
      </c>
      <c r="D4462">
        <v>9</v>
      </c>
      <c r="E4462">
        <v>1</v>
      </c>
      <c r="F4462">
        <v>0</v>
      </c>
      <c r="G4462">
        <v>0</v>
      </c>
      <c r="H4462">
        <v>373</v>
      </c>
      <c r="I4462">
        <v>1</v>
      </c>
      <c r="J4462" t="s">
        <v>728</v>
      </c>
      <c r="L4462" t="e">
        <f t="shared" si="78"/>
        <v>#N/A</v>
      </c>
    </row>
    <row r="4463" spans="1:12">
      <c r="A4463">
        <v>3057</v>
      </c>
      <c r="B4463" t="s">
        <v>408</v>
      </c>
      <c r="C4463">
        <v>1</v>
      </c>
      <c r="D4463">
        <v>89</v>
      </c>
      <c r="E4463">
        <v>8</v>
      </c>
      <c r="F4463">
        <v>0</v>
      </c>
      <c r="G4463">
        <v>0</v>
      </c>
      <c r="H4463">
        <v>302</v>
      </c>
      <c r="I4463">
        <v>6</v>
      </c>
      <c r="J4463" t="s">
        <v>423</v>
      </c>
      <c r="L4463">
        <f t="shared" si="78"/>
        <v>32</v>
      </c>
    </row>
    <row r="4464" spans="1:12">
      <c r="A4464">
        <v>4462</v>
      </c>
      <c r="B4464" t="s">
        <v>408</v>
      </c>
      <c r="C4464">
        <v>2</v>
      </c>
      <c r="D4464">
        <v>27</v>
      </c>
      <c r="E4464">
        <v>2</v>
      </c>
      <c r="F4464">
        <v>0</v>
      </c>
      <c r="G4464">
        <v>0</v>
      </c>
      <c r="H4464">
        <v>151</v>
      </c>
      <c r="I4464">
        <v>1</v>
      </c>
      <c r="J4464" t="s">
        <v>863</v>
      </c>
      <c r="L4464">
        <f t="shared" si="78"/>
        <v>12</v>
      </c>
    </row>
    <row r="4465" spans="1:12">
      <c r="A4465">
        <v>5713</v>
      </c>
      <c r="B4465" t="s">
        <v>408</v>
      </c>
      <c r="C4465">
        <v>2</v>
      </c>
      <c r="D4465">
        <v>6</v>
      </c>
      <c r="E4465">
        <v>2</v>
      </c>
      <c r="F4465">
        <v>0</v>
      </c>
      <c r="G4465">
        <v>0</v>
      </c>
      <c r="H4465">
        <v>707</v>
      </c>
      <c r="I4465">
        <v>2</v>
      </c>
      <c r="J4465" t="s">
        <v>942</v>
      </c>
      <c r="L4465" t="e">
        <f t="shared" si="78"/>
        <v>#N/A</v>
      </c>
    </row>
    <row r="4466" spans="1:12">
      <c r="A4466">
        <v>1806</v>
      </c>
      <c r="B4466" t="s">
        <v>408</v>
      </c>
      <c r="C4466">
        <v>2</v>
      </c>
      <c r="D4466">
        <v>52</v>
      </c>
      <c r="E4466">
        <v>2</v>
      </c>
      <c r="F4466">
        <v>0</v>
      </c>
      <c r="G4466">
        <v>0</v>
      </c>
      <c r="H4466">
        <v>330</v>
      </c>
      <c r="I4466">
        <v>1</v>
      </c>
      <c r="J4466" t="s">
        <v>830</v>
      </c>
      <c r="L4466">
        <f t="shared" si="78"/>
        <v>32</v>
      </c>
    </row>
    <row r="4467" spans="1:12">
      <c r="A4467">
        <v>2470</v>
      </c>
      <c r="B4467" t="s">
        <v>408</v>
      </c>
      <c r="C4467">
        <v>2</v>
      </c>
      <c r="D4467">
        <v>28</v>
      </c>
      <c r="E4467">
        <v>2</v>
      </c>
      <c r="F4467">
        <v>0</v>
      </c>
      <c r="G4467">
        <v>0</v>
      </c>
      <c r="H4467">
        <v>327</v>
      </c>
      <c r="I4467">
        <v>1</v>
      </c>
      <c r="J4467" t="s">
        <v>688</v>
      </c>
      <c r="L4467">
        <f t="shared" si="78"/>
        <v>53</v>
      </c>
    </row>
    <row r="4468" spans="1:12">
      <c r="A4468">
        <v>549</v>
      </c>
      <c r="B4468" t="s">
        <v>408</v>
      </c>
      <c r="C4468">
        <v>1</v>
      </c>
      <c r="D4468">
        <v>26</v>
      </c>
      <c r="E4468">
        <v>7</v>
      </c>
      <c r="F4468">
        <v>0</v>
      </c>
      <c r="G4468">
        <v>0</v>
      </c>
      <c r="H4468">
        <v>529</v>
      </c>
      <c r="I4468">
        <v>5</v>
      </c>
      <c r="J4468" t="s">
        <v>519</v>
      </c>
      <c r="L4468" t="e">
        <f t="shared" si="78"/>
        <v>#N/A</v>
      </c>
    </row>
    <row r="4469" spans="1:12">
      <c r="A4469">
        <v>2132</v>
      </c>
      <c r="B4469" t="s">
        <v>408</v>
      </c>
      <c r="C4469">
        <v>1</v>
      </c>
      <c r="D4469">
        <v>20</v>
      </c>
      <c r="E4469">
        <v>17</v>
      </c>
      <c r="F4469">
        <v>0</v>
      </c>
      <c r="G4469">
        <v>0</v>
      </c>
      <c r="H4469">
        <v>521</v>
      </c>
      <c r="I4469">
        <v>4</v>
      </c>
      <c r="J4469" t="s">
        <v>910</v>
      </c>
      <c r="L4469">
        <f t="shared" si="78"/>
        <v>36</v>
      </c>
    </row>
    <row r="4470" spans="1:12">
      <c r="A4470">
        <v>2796</v>
      </c>
      <c r="B4470" t="s">
        <v>408</v>
      </c>
      <c r="C4470">
        <v>1</v>
      </c>
      <c r="D4470">
        <v>17</v>
      </c>
      <c r="E4470">
        <v>15</v>
      </c>
      <c r="F4470">
        <v>0</v>
      </c>
      <c r="G4470">
        <v>0</v>
      </c>
      <c r="H4470">
        <v>577</v>
      </c>
      <c r="I4470">
        <v>6</v>
      </c>
      <c r="J4470" t="s">
        <v>546</v>
      </c>
      <c r="L4470" t="e">
        <f t="shared" si="78"/>
        <v>#N/A</v>
      </c>
    </row>
    <row r="4471" spans="1:12">
      <c r="A4471">
        <v>478</v>
      </c>
      <c r="B4471" t="s">
        <v>408</v>
      </c>
      <c r="C4471">
        <v>1</v>
      </c>
      <c r="D4471">
        <v>11</v>
      </c>
      <c r="E4471">
        <v>1</v>
      </c>
      <c r="F4471">
        <v>0</v>
      </c>
      <c r="G4471">
        <v>0</v>
      </c>
      <c r="H4471">
        <v>429</v>
      </c>
      <c r="I4471">
        <v>1</v>
      </c>
      <c r="J4471" t="s">
        <v>739</v>
      </c>
      <c r="L4471" t="e">
        <f t="shared" si="78"/>
        <v>#N/A</v>
      </c>
    </row>
    <row r="4472" spans="1:12">
      <c r="A4472">
        <v>1213</v>
      </c>
      <c r="B4472" t="s">
        <v>408</v>
      </c>
      <c r="C4472">
        <v>1</v>
      </c>
      <c r="D4472">
        <v>6</v>
      </c>
      <c r="E4472">
        <v>1</v>
      </c>
      <c r="F4472">
        <v>0</v>
      </c>
      <c r="G4472">
        <v>0</v>
      </c>
      <c r="H4472">
        <v>313</v>
      </c>
      <c r="I4472">
        <v>1</v>
      </c>
      <c r="J4472" t="s">
        <v>407</v>
      </c>
      <c r="L4472">
        <f t="shared" si="78"/>
        <v>33</v>
      </c>
    </row>
    <row r="4473" spans="1:12">
      <c r="A4473">
        <v>1142</v>
      </c>
      <c r="B4473" t="s">
        <v>408</v>
      </c>
      <c r="C4473">
        <v>1</v>
      </c>
      <c r="D4473">
        <v>8</v>
      </c>
      <c r="E4473">
        <v>7</v>
      </c>
      <c r="F4473">
        <v>0</v>
      </c>
      <c r="G4473">
        <v>0</v>
      </c>
      <c r="H4473">
        <v>307</v>
      </c>
      <c r="I4473">
        <v>4</v>
      </c>
      <c r="J4473" t="s">
        <v>695</v>
      </c>
      <c r="L4473" t="e">
        <f t="shared" si="78"/>
        <v>#N/A</v>
      </c>
    </row>
    <row r="4474" spans="1:12">
      <c r="A4474">
        <v>3034</v>
      </c>
      <c r="B4474" t="s">
        <v>408</v>
      </c>
      <c r="C4474">
        <v>1</v>
      </c>
      <c r="D4474">
        <v>7</v>
      </c>
      <c r="E4474">
        <v>1</v>
      </c>
      <c r="F4474">
        <v>0</v>
      </c>
      <c r="G4474">
        <v>0</v>
      </c>
      <c r="H4474">
        <v>583</v>
      </c>
      <c r="I4474">
        <v>1</v>
      </c>
      <c r="J4474" t="s">
        <v>1017</v>
      </c>
      <c r="L4474" t="e">
        <f t="shared" si="78"/>
        <v>#N/A</v>
      </c>
    </row>
    <row r="4475" spans="1:12">
      <c r="A4475">
        <v>3483</v>
      </c>
      <c r="B4475" t="s">
        <v>408</v>
      </c>
      <c r="C4475">
        <v>1</v>
      </c>
      <c r="D4475">
        <v>11</v>
      </c>
      <c r="E4475">
        <v>5</v>
      </c>
      <c r="F4475">
        <v>0</v>
      </c>
      <c r="G4475">
        <v>0</v>
      </c>
      <c r="H4475">
        <v>572</v>
      </c>
      <c r="I4475">
        <v>3</v>
      </c>
      <c r="J4475" t="s">
        <v>1016</v>
      </c>
      <c r="L4475" t="e">
        <f t="shared" si="78"/>
        <v>#N/A</v>
      </c>
    </row>
    <row r="4476" spans="1:12">
      <c r="A4476">
        <v>5032</v>
      </c>
      <c r="B4476" t="s">
        <v>479</v>
      </c>
      <c r="C4476">
        <v>1</v>
      </c>
      <c r="D4476">
        <v>3</v>
      </c>
      <c r="E4476">
        <v>1</v>
      </c>
      <c r="F4476">
        <v>0</v>
      </c>
      <c r="G4476">
        <v>0</v>
      </c>
      <c r="H4476">
        <v>554</v>
      </c>
      <c r="I4476">
        <v>2</v>
      </c>
      <c r="J4476" t="s">
        <v>671</v>
      </c>
      <c r="L4476">
        <f t="shared" si="78"/>
        <v>44</v>
      </c>
    </row>
    <row r="4477" spans="1:12">
      <c r="A4477">
        <v>3698</v>
      </c>
      <c r="B4477" t="s">
        <v>390</v>
      </c>
      <c r="C4477">
        <v>1</v>
      </c>
      <c r="D4477">
        <v>9</v>
      </c>
      <c r="E4477">
        <v>4</v>
      </c>
      <c r="F4477">
        <v>0</v>
      </c>
      <c r="G4477">
        <v>0</v>
      </c>
      <c r="H4477">
        <v>553</v>
      </c>
      <c r="I4477">
        <v>2</v>
      </c>
      <c r="J4477" t="s">
        <v>694</v>
      </c>
      <c r="L4477">
        <f t="shared" si="78"/>
        <v>44</v>
      </c>
    </row>
    <row r="4478" spans="1:12">
      <c r="A4478">
        <v>3704</v>
      </c>
      <c r="B4478" t="s">
        <v>408</v>
      </c>
      <c r="C4478">
        <v>1</v>
      </c>
      <c r="D4478">
        <v>2</v>
      </c>
      <c r="E4478">
        <v>6</v>
      </c>
      <c r="F4478">
        <v>0</v>
      </c>
      <c r="G4478">
        <v>0</v>
      </c>
      <c r="H4478">
        <v>550</v>
      </c>
      <c r="I4478">
        <v>3</v>
      </c>
      <c r="J4478" t="s">
        <v>655</v>
      </c>
      <c r="L4478" t="e">
        <f t="shared" si="78"/>
        <v>#N/A</v>
      </c>
    </row>
    <row r="4479" spans="1:12">
      <c r="A4479">
        <v>4485</v>
      </c>
      <c r="B4479" t="s">
        <v>408</v>
      </c>
      <c r="C4479">
        <v>2</v>
      </c>
      <c r="D4479">
        <v>5</v>
      </c>
      <c r="E4479">
        <v>2</v>
      </c>
      <c r="F4479">
        <v>0</v>
      </c>
      <c r="G4479">
        <v>0</v>
      </c>
      <c r="H4479">
        <v>127</v>
      </c>
      <c r="I4479">
        <v>1</v>
      </c>
      <c r="J4479" t="s">
        <v>752</v>
      </c>
      <c r="L4479">
        <f t="shared" si="78"/>
        <v>11</v>
      </c>
    </row>
    <row r="4480" spans="1:12">
      <c r="A4480">
        <v>4147</v>
      </c>
      <c r="B4480" t="s">
        <v>408</v>
      </c>
      <c r="C4480">
        <v>2</v>
      </c>
      <c r="D4480">
        <v>21</v>
      </c>
      <c r="E4480">
        <v>2</v>
      </c>
      <c r="F4480">
        <v>0</v>
      </c>
      <c r="G4480">
        <v>0</v>
      </c>
      <c r="H4480">
        <v>118</v>
      </c>
      <c r="I4480">
        <v>1</v>
      </c>
      <c r="J4480" t="s">
        <v>612</v>
      </c>
      <c r="L4480">
        <f t="shared" si="78"/>
        <v>11</v>
      </c>
    </row>
    <row r="4481" spans="1:12">
      <c r="A4481">
        <v>163</v>
      </c>
      <c r="B4481" t="s">
        <v>408</v>
      </c>
      <c r="C4481">
        <v>1</v>
      </c>
      <c r="D4481">
        <v>2</v>
      </c>
      <c r="E4481">
        <v>2</v>
      </c>
      <c r="F4481">
        <v>0</v>
      </c>
      <c r="G4481">
        <v>0</v>
      </c>
      <c r="H4481">
        <v>409</v>
      </c>
      <c r="I4481">
        <v>1</v>
      </c>
      <c r="J4481" t="s">
        <v>967</v>
      </c>
      <c r="L4481" t="e">
        <f t="shared" si="78"/>
        <v>#N/A</v>
      </c>
    </row>
    <row r="4482" spans="1:12">
      <c r="A4482">
        <v>3821</v>
      </c>
      <c r="B4482" t="s">
        <v>871</v>
      </c>
      <c r="C4482">
        <v>1</v>
      </c>
      <c r="D4482">
        <v>11</v>
      </c>
      <c r="E4482">
        <v>1</v>
      </c>
      <c r="F4482">
        <v>0</v>
      </c>
      <c r="G4482">
        <v>0</v>
      </c>
      <c r="H4482">
        <v>125</v>
      </c>
      <c r="I4482">
        <v>1</v>
      </c>
      <c r="J4482" t="s">
        <v>870</v>
      </c>
      <c r="L4482" t="e">
        <f t="shared" si="78"/>
        <v>#N/A</v>
      </c>
    </row>
    <row r="4483" spans="1:12">
      <c r="A4483">
        <v>4362</v>
      </c>
      <c r="B4483" t="s">
        <v>408</v>
      </c>
      <c r="C4483">
        <v>4</v>
      </c>
      <c r="D4483">
        <v>33</v>
      </c>
      <c r="E4483">
        <v>24</v>
      </c>
      <c r="F4483">
        <v>0</v>
      </c>
      <c r="G4483">
        <v>0</v>
      </c>
      <c r="H4483">
        <v>111</v>
      </c>
      <c r="I4483">
        <v>3</v>
      </c>
      <c r="J4483" t="s">
        <v>511</v>
      </c>
      <c r="L4483">
        <f t="shared" si="78"/>
        <v>11</v>
      </c>
    </row>
    <row r="4484" spans="1:12">
      <c r="A4484">
        <v>827</v>
      </c>
      <c r="B4484" t="s">
        <v>865</v>
      </c>
      <c r="C4484">
        <v>1</v>
      </c>
      <c r="D4484">
        <v>9</v>
      </c>
      <c r="E4484">
        <v>1</v>
      </c>
      <c r="F4484">
        <v>0</v>
      </c>
      <c r="G4484">
        <v>0</v>
      </c>
      <c r="H4484">
        <v>423</v>
      </c>
      <c r="I4484">
        <v>2</v>
      </c>
      <c r="J4484" t="s">
        <v>650</v>
      </c>
      <c r="L4484" t="e">
        <f t="shared" ref="L4484:L4547" si="79">VLOOKUP($J4484,$AA$3:$AB$127,2,FALSE)</f>
        <v>#N/A</v>
      </c>
    </row>
    <row r="4485" spans="1:12">
      <c r="A4485">
        <v>1706</v>
      </c>
      <c r="B4485" t="s">
        <v>408</v>
      </c>
      <c r="C4485">
        <v>1</v>
      </c>
      <c r="D4485">
        <v>2</v>
      </c>
      <c r="E4485">
        <v>1</v>
      </c>
      <c r="F4485">
        <v>0</v>
      </c>
      <c r="G4485">
        <v>0</v>
      </c>
      <c r="H4485">
        <v>390</v>
      </c>
      <c r="I4485">
        <v>3</v>
      </c>
      <c r="J4485" t="s">
        <v>858</v>
      </c>
      <c r="L4485" t="e">
        <f t="shared" si="79"/>
        <v>#N/A</v>
      </c>
    </row>
    <row r="4486" spans="1:12">
      <c r="A4486">
        <v>6360</v>
      </c>
      <c r="B4486" t="s">
        <v>412</v>
      </c>
      <c r="C4486">
        <v>1</v>
      </c>
      <c r="D4486">
        <v>4</v>
      </c>
      <c r="E4486">
        <v>1</v>
      </c>
      <c r="F4486">
        <v>0</v>
      </c>
      <c r="G4486">
        <v>0</v>
      </c>
      <c r="H4486">
        <v>419</v>
      </c>
      <c r="I4486">
        <v>1</v>
      </c>
      <c r="J4486" t="s">
        <v>953</v>
      </c>
      <c r="L4486" t="e">
        <f t="shared" si="79"/>
        <v>#N/A</v>
      </c>
    </row>
    <row r="4487" spans="1:12">
      <c r="A4487">
        <v>1491</v>
      </c>
      <c r="B4487" t="s">
        <v>408</v>
      </c>
      <c r="C4487">
        <v>2</v>
      </c>
      <c r="D4487">
        <v>102</v>
      </c>
      <c r="E4487">
        <v>2</v>
      </c>
      <c r="F4487">
        <v>0</v>
      </c>
      <c r="G4487">
        <v>0</v>
      </c>
      <c r="H4487">
        <v>420</v>
      </c>
      <c r="I4487">
        <v>2</v>
      </c>
      <c r="J4487" t="s">
        <v>435</v>
      </c>
      <c r="L4487">
        <f t="shared" si="79"/>
        <v>21</v>
      </c>
    </row>
    <row r="4488" spans="1:12">
      <c r="A4488">
        <v>2370</v>
      </c>
      <c r="B4488" t="s">
        <v>408</v>
      </c>
      <c r="C4488">
        <v>1</v>
      </c>
      <c r="D4488">
        <v>20</v>
      </c>
      <c r="E4488">
        <v>1</v>
      </c>
      <c r="F4488">
        <v>0</v>
      </c>
      <c r="G4488">
        <v>0</v>
      </c>
      <c r="H4488">
        <v>356</v>
      </c>
      <c r="I4488">
        <v>1</v>
      </c>
      <c r="J4488" t="s">
        <v>848</v>
      </c>
      <c r="L4488" t="e">
        <f t="shared" si="79"/>
        <v>#N/A</v>
      </c>
    </row>
    <row r="4489" spans="1:12">
      <c r="A4489">
        <v>1829</v>
      </c>
      <c r="B4489" t="s">
        <v>408</v>
      </c>
      <c r="C4489">
        <v>1</v>
      </c>
      <c r="D4489">
        <v>73</v>
      </c>
      <c r="E4489">
        <v>1</v>
      </c>
      <c r="F4489">
        <v>0</v>
      </c>
      <c r="G4489">
        <v>0</v>
      </c>
      <c r="H4489">
        <v>527</v>
      </c>
      <c r="I4489">
        <v>2</v>
      </c>
      <c r="J4489" t="s">
        <v>646</v>
      </c>
      <c r="L4489" t="e">
        <f t="shared" si="79"/>
        <v>#N/A</v>
      </c>
    </row>
    <row r="4490" spans="1:12">
      <c r="A4490">
        <v>2493</v>
      </c>
      <c r="B4490" t="s">
        <v>408</v>
      </c>
      <c r="C4490">
        <v>2</v>
      </c>
      <c r="D4490">
        <v>4</v>
      </c>
      <c r="E4490">
        <v>2</v>
      </c>
      <c r="F4490">
        <v>0</v>
      </c>
      <c r="G4490">
        <v>0</v>
      </c>
      <c r="H4490">
        <v>360</v>
      </c>
      <c r="I4490">
        <v>1</v>
      </c>
      <c r="J4490" t="s">
        <v>903</v>
      </c>
      <c r="L4490" t="e">
        <f t="shared" si="79"/>
        <v>#N/A</v>
      </c>
    </row>
    <row r="4491" spans="1:12">
      <c r="A4491">
        <v>3157</v>
      </c>
      <c r="B4491" t="s">
        <v>408</v>
      </c>
      <c r="C4491">
        <v>2</v>
      </c>
      <c r="D4491">
        <v>14</v>
      </c>
      <c r="E4491">
        <v>2</v>
      </c>
      <c r="F4491">
        <v>0</v>
      </c>
      <c r="G4491">
        <v>0</v>
      </c>
      <c r="H4491">
        <v>651</v>
      </c>
      <c r="I4491">
        <v>2</v>
      </c>
      <c r="J4491" t="s">
        <v>814</v>
      </c>
      <c r="L4491" t="e">
        <f t="shared" si="79"/>
        <v>#N/A</v>
      </c>
    </row>
    <row r="4492" spans="1:12">
      <c r="A4492">
        <v>5813</v>
      </c>
      <c r="B4492" t="s">
        <v>408</v>
      </c>
      <c r="C4492">
        <v>2</v>
      </c>
      <c r="D4492">
        <v>3</v>
      </c>
      <c r="E4492">
        <v>2</v>
      </c>
      <c r="F4492">
        <v>0</v>
      </c>
      <c r="G4492">
        <v>0</v>
      </c>
      <c r="H4492">
        <v>119</v>
      </c>
      <c r="I4492">
        <v>2</v>
      </c>
      <c r="J4492" t="s">
        <v>900</v>
      </c>
      <c r="L4492" t="e">
        <f t="shared" si="79"/>
        <v>#N/A</v>
      </c>
    </row>
    <row r="4493" spans="1:12">
      <c r="A4493">
        <v>4368</v>
      </c>
      <c r="B4493" t="s">
        <v>408</v>
      </c>
      <c r="C4493">
        <v>1</v>
      </c>
      <c r="D4493">
        <v>30</v>
      </c>
      <c r="E4493">
        <v>16</v>
      </c>
      <c r="F4493">
        <v>0</v>
      </c>
      <c r="G4493">
        <v>0</v>
      </c>
      <c r="H4493">
        <v>111</v>
      </c>
      <c r="I4493">
        <v>5</v>
      </c>
      <c r="J4493" t="s">
        <v>511</v>
      </c>
      <c r="L4493">
        <f t="shared" si="79"/>
        <v>11</v>
      </c>
    </row>
    <row r="4494" spans="1:12">
      <c r="A4494">
        <v>2155</v>
      </c>
      <c r="B4494" t="s">
        <v>408</v>
      </c>
      <c r="C4494">
        <v>3</v>
      </c>
      <c r="D4494">
        <v>3</v>
      </c>
      <c r="E4494">
        <v>12</v>
      </c>
      <c r="F4494">
        <v>2</v>
      </c>
      <c r="G4494">
        <v>0</v>
      </c>
      <c r="H4494">
        <v>532</v>
      </c>
      <c r="I4494">
        <v>3</v>
      </c>
      <c r="J4494" t="s">
        <v>638</v>
      </c>
      <c r="L4494">
        <f t="shared" si="79"/>
        <v>36</v>
      </c>
    </row>
    <row r="4495" spans="1:12">
      <c r="A4495">
        <v>2819</v>
      </c>
      <c r="B4495" t="s">
        <v>390</v>
      </c>
      <c r="C4495">
        <v>1</v>
      </c>
      <c r="D4495">
        <v>69</v>
      </c>
      <c r="E4495">
        <v>10</v>
      </c>
      <c r="F4495">
        <v>0</v>
      </c>
      <c r="G4495">
        <v>0</v>
      </c>
      <c r="H4495">
        <v>520</v>
      </c>
      <c r="I4495">
        <v>5</v>
      </c>
      <c r="J4495" t="s">
        <v>414</v>
      </c>
      <c r="L4495">
        <f t="shared" si="79"/>
        <v>43</v>
      </c>
    </row>
    <row r="4496" spans="1:12">
      <c r="A4496">
        <v>526</v>
      </c>
      <c r="B4496" t="s">
        <v>408</v>
      </c>
      <c r="C4496">
        <v>1</v>
      </c>
      <c r="D4496">
        <v>15</v>
      </c>
      <c r="E4496">
        <v>1</v>
      </c>
      <c r="F4496">
        <v>0</v>
      </c>
      <c r="G4496">
        <v>0</v>
      </c>
      <c r="H4496">
        <v>429</v>
      </c>
      <c r="I4496">
        <v>1</v>
      </c>
      <c r="J4496" t="s">
        <v>739</v>
      </c>
      <c r="L4496" t="e">
        <f t="shared" si="79"/>
        <v>#N/A</v>
      </c>
    </row>
    <row r="4497" spans="1:12">
      <c r="A4497">
        <v>6354</v>
      </c>
      <c r="B4497" t="s">
        <v>412</v>
      </c>
      <c r="C4497">
        <v>1</v>
      </c>
      <c r="D4497">
        <v>3</v>
      </c>
      <c r="E4497">
        <v>1</v>
      </c>
      <c r="F4497">
        <v>0</v>
      </c>
      <c r="G4497">
        <v>0</v>
      </c>
      <c r="H4497">
        <v>304</v>
      </c>
      <c r="I4497">
        <v>1</v>
      </c>
      <c r="J4497" t="s">
        <v>882</v>
      </c>
      <c r="L4497" t="e">
        <f t="shared" si="79"/>
        <v>#N/A</v>
      </c>
    </row>
    <row r="4498" spans="1:12">
      <c r="A4498">
        <v>1165</v>
      </c>
      <c r="B4498" t="s">
        <v>408</v>
      </c>
      <c r="C4498">
        <v>1</v>
      </c>
      <c r="D4498">
        <v>10</v>
      </c>
      <c r="E4498">
        <v>8</v>
      </c>
      <c r="F4498">
        <v>0</v>
      </c>
      <c r="G4498">
        <v>0</v>
      </c>
      <c r="H4498">
        <v>311</v>
      </c>
      <c r="I4498">
        <v>6</v>
      </c>
      <c r="J4498" t="s">
        <v>778</v>
      </c>
      <c r="L4498" t="e">
        <f t="shared" si="79"/>
        <v>#N/A</v>
      </c>
    </row>
    <row r="4499" spans="1:12">
      <c r="A4499">
        <v>2178</v>
      </c>
      <c r="B4499" t="s">
        <v>408</v>
      </c>
      <c r="C4499">
        <v>1</v>
      </c>
      <c r="D4499">
        <v>12</v>
      </c>
      <c r="E4499">
        <v>24</v>
      </c>
      <c r="F4499">
        <v>0</v>
      </c>
      <c r="G4499">
        <v>0</v>
      </c>
      <c r="H4499">
        <v>534</v>
      </c>
      <c r="I4499">
        <v>7</v>
      </c>
      <c r="J4499" t="s">
        <v>662</v>
      </c>
      <c r="L4499">
        <f t="shared" si="79"/>
        <v>52</v>
      </c>
    </row>
    <row r="4500" spans="1:12">
      <c r="A4500">
        <v>3011</v>
      </c>
      <c r="B4500" t="s">
        <v>408</v>
      </c>
      <c r="C4500">
        <v>1</v>
      </c>
      <c r="D4500">
        <v>6</v>
      </c>
      <c r="E4500">
        <v>15</v>
      </c>
      <c r="F4500">
        <v>0</v>
      </c>
      <c r="G4500">
        <v>0</v>
      </c>
      <c r="H4500">
        <v>517</v>
      </c>
      <c r="I4500">
        <v>4</v>
      </c>
      <c r="J4500" t="s">
        <v>685</v>
      </c>
      <c r="L4500">
        <f t="shared" si="79"/>
        <v>43</v>
      </c>
    </row>
    <row r="4501" spans="1:12">
      <c r="A4501">
        <v>3675</v>
      </c>
      <c r="B4501" t="s">
        <v>865</v>
      </c>
      <c r="C4501">
        <v>1</v>
      </c>
      <c r="D4501">
        <v>2</v>
      </c>
      <c r="E4501">
        <v>8</v>
      </c>
      <c r="F4501">
        <v>0</v>
      </c>
      <c r="G4501">
        <v>0</v>
      </c>
      <c r="H4501">
        <v>548</v>
      </c>
      <c r="I4501">
        <v>4</v>
      </c>
      <c r="J4501" t="s">
        <v>1015</v>
      </c>
      <c r="L4501">
        <f t="shared" si="79"/>
        <v>44</v>
      </c>
    </row>
    <row r="4502" spans="1:12">
      <c r="A4502">
        <v>3506</v>
      </c>
      <c r="B4502" t="s">
        <v>408</v>
      </c>
      <c r="C4502">
        <v>1</v>
      </c>
      <c r="D4502">
        <v>2</v>
      </c>
      <c r="E4502">
        <v>10</v>
      </c>
      <c r="F4502">
        <v>0</v>
      </c>
      <c r="G4502">
        <v>0</v>
      </c>
      <c r="H4502">
        <v>387</v>
      </c>
      <c r="I4502">
        <v>5</v>
      </c>
      <c r="J4502" t="s">
        <v>409</v>
      </c>
      <c r="L4502">
        <f t="shared" si="79"/>
        <v>43</v>
      </c>
    </row>
    <row r="4503" spans="1:12">
      <c r="A4503">
        <v>1514</v>
      </c>
      <c r="B4503" t="s">
        <v>408</v>
      </c>
      <c r="C4503">
        <v>1</v>
      </c>
      <c r="D4503">
        <v>12</v>
      </c>
      <c r="E4503">
        <v>1</v>
      </c>
      <c r="F4503">
        <v>0</v>
      </c>
      <c r="G4503">
        <v>0</v>
      </c>
      <c r="H4503">
        <v>421</v>
      </c>
      <c r="I4503">
        <v>1</v>
      </c>
      <c r="J4503" t="s">
        <v>411</v>
      </c>
      <c r="L4503" t="e">
        <f t="shared" si="79"/>
        <v>#N/A</v>
      </c>
    </row>
    <row r="4504" spans="1:12">
      <c r="A4504">
        <v>2347</v>
      </c>
      <c r="B4504" t="s">
        <v>408</v>
      </c>
      <c r="C4504">
        <v>1</v>
      </c>
      <c r="D4504">
        <v>14</v>
      </c>
      <c r="E4504">
        <v>1</v>
      </c>
      <c r="F4504">
        <v>0</v>
      </c>
      <c r="G4504">
        <v>0</v>
      </c>
      <c r="H4504">
        <v>364</v>
      </c>
      <c r="I4504">
        <v>1</v>
      </c>
      <c r="J4504" t="s">
        <v>785</v>
      </c>
      <c r="L4504" t="e">
        <f t="shared" si="79"/>
        <v>#N/A</v>
      </c>
    </row>
    <row r="4505" spans="1:12">
      <c r="A4505">
        <v>257</v>
      </c>
      <c r="B4505" t="s">
        <v>390</v>
      </c>
      <c r="C4505">
        <v>1</v>
      </c>
      <c r="D4505">
        <v>13</v>
      </c>
      <c r="E4505">
        <v>1</v>
      </c>
      <c r="F4505">
        <v>0</v>
      </c>
      <c r="G4505">
        <v>0</v>
      </c>
      <c r="H4505">
        <v>448</v>
      </c>
      <c r="I4505">
        <v>1</v>
      </c>
      <c r="J4505" t="s">
        <v>879</v>
      </c>
      <c r="L4505" t="e">
        <f t="shared" si="79"/>
        <v>#N/A</v>
      </c>
    </row>
    <row r="4506" spans="1:12">
      <c r="A4506">
        <v>186</v>
      </c>
      <c r="B4506" t="s">
        <v>408</v>
      </c>
      <c r="C4506">
        <v>1</v>
      </c>
      <c r="D4506">
        <v>11</v>
      </c>
      <c r="E4506">
        <v>2</v>
      </c>
      <c r="F4506">
        <v>0</v>
      </c>
      <c r="G4506">
        <v>0</v>
      </c>
      <c r="H4506">
        <v>407</v>
      </c>
      <c r="I4506">
        <v>1</v>
      </c>
      <c r="J4506" t="s">
        <v>891</v>
      </c>
      <c r="L4506" t="e">
        <f t="shared" si="79"/>
        <v>#N/A</v>
      </c>
    </row>
    <row r="4507" spans="1:12">
      <c r="A4507">
        <v>5667</v>
      </c>
      <c r="B4507" t="s">
        <v>408</v>
      </c>
      <c r="C4507">
        <v>1</v>
      </c>
      <c r="D4507">
        <v>4</v>
      </c>
      <c r="E4507">
        <v>6</v>
      </c>
      <c r="F4507">
        <v>0</v>
      </c>
      <c r="G4507">
        <v>0</v>
      </c>
      <c r="H4507">
        <v>346</v>
      </c>
      <c r="I4507">
        <v>2</v>
      </c>
      <c r="J4507" t="s">
        <v>614</v>
      </c>
      <c r="L4507" t="e">
        <f t="shared" si="79"/>
        <v>#N/A</v>
      </c>
    </row>
    <row r="4508" spans="1:12">
      <c r="A4508">
        <v>2424</v>
      </c>
      <c r="B4508" t="s">
        <v>408</v>
      </c>
      <c r="C4508">
        <v>1</v>
      </c>
      <c r="D4508">
        <v>28</v>
      </c>
      <c r="E4508">
        <v>1</v>
      </c>
      <c r="F4508">
        <v>0</v>
      </c>
      <c r="G4508">
        <v>0</v>
      </c>
      <c r="H4508">
        <v>302</v>
      </c>
      <c r="I4508">
        <v>2</v>
      </c>
      <c r="J4508" t="s">
        <v>423</v>
      </c>
      <c r="L4508">
        <f t="shared" si="79"/>
        <v>32</v>
      </c>
    </row>
    <row r="4509" spans="1:12">
      <c r="A4509">
        <v>1760</v>
      </c>
      <c r="B4509" t="s">
        <v>408</v>
      </c>
      <c r="C4509">
        <v>1</v>
      </c>
      <c r="D4509">
        <v>23</v>
      </c>
      <c r="E4509">
        <v>1</v>
      </c>
      <c r="F4509">
        <v>0</v>
      </c>
      <c r="G4509">
        <v>0</v>
      </c>
      <c r="H4509">
        <v>467</v>
      </c>
      <c r="I4509">
        <v>2</v>
      </c>
      <c r="J4509" t="s">
        <v>890</v>
      </c>
      <c r="L4509" t="e">
        <f t="shared" si="79"/>
        <v>#N/A</v>
      </c>
    </row>
    <row r="4510" spans="1:12">
      <c r="A4510">
        <v>4170</v>
      </c>
      <c r="B4510" t="s">
        <v>408</v>
      </c>
      <c r="C4510">
        <v>2</v>
      </c>
      <c r="D4510">
        <v>20</v>
      </c>
      <c r="E4510">
        <v>2</v>
      </c>
      <c r="F4510">
        <v>0</v>
      </c>
      <c r="G4510">
        <v>0</v>
      </c>
      <c r="H4510">
        <v>107</v>
      </c>
      <c r="I4510">
        <v>2</v>
      </c>
      <c r="J4510" t="s">
        <v>556</v>
      </c>
      <c r="L4510">
        <f t="shared" si="79"/>
        <v>11</v>
      </c>
    </row>
    <row r="4511" spans="1:12">
      <c r="A4511">
        <v>1683</v>
      </c>
      <c r="B4511" t="s">
        <v>408</v>
      </c>
      <c r="C4511">
        <v>1</v>
      </c>
      <c r="D4511">
        <v>10</v>
      </c>
      <c r="E4511">
        <v>1</v>
      </c>
      <c r="F4511">
        <v>0</v>
      </c>
      <c r="G4511">
        <v>0</v>
      </c>
      <c r="H4511">
        <v>222</v>
      </c>
      <c r="I4511">
        <v>2</v>
      </c>
      <c r="J4511" t="s">
        <v>836</v>
      </c>
      <c r="L4511" t="e">
        <f t="shared" si="79"/>
        <v>#N/A</v>
      </c>
    </row>
    <row r="4512" spans="1:12">
      <c r="A4512">
        <v>1019</v>
      </c>
      <c r="B4512" t="s">
        <v>408</v>
      </c>
      <c r="C4512">
        <v>2</v>
      </c>
      <c r="D4512">
        <v>14</v>
      </c>
      <c r="E4512">
        <v>2</v>
      </c>
      <c r="F4512">
        <v>0</v>
      </c>
      <c r="G4512">
        <v>0</v>
      </c>
      <c r="H4512">
        <v>702</v>
      </c>
      <c r="I4512">
        <v>2</v>
      </c>
      <c r="J4512" t="s">
        <v>764</v>
      </c>
      <c r="L4512">
        <f t="shared" si="79"/>
        <v>31</v>
      </c>
    </row>
    <row r="4513" spans="1:12">
      <c r="A4513">
        <v>3088</v>
      </c>
      <c r="B4513" t="s">
        <v>408</v>
      </c>
      <c r="C4513">
        <v>1</v>
      </c>
      <c r="D4513">
        <v>15</v>
      </c>
      <c r="E4513">
        <v>4</v>
      </c>
      <c r="F4513">
        <v>0</v>
      </c>
      <c r="G4513">
        <v>0</v>
      </c>
      <c r="H4513">
        <v>334</v>
      </c>
      <c r="I4513">
        <v>2</v>
      </c>
      <c r="J4513" t="s">
        <v>669</v>
      </c>
      <c r="L4513">
        <f t="shared" si="79"/>
        <v>54</v>
      </c>
    </row>
    <row r="4514" spans="1:12">
      <c r="A4514">
        <v>4339</v>
      </c>
      <c r="B4514" t="s">
        <v>408</v>
      </c>
      <c r="C4514">
        <v>2</v>
      </c>
      <c r="D4514">
        <v>9</v>
      </c>
      <c r="E4514">
        <v>2</v>
      </c>
      <c r="F4514">
        <v>0</v>
      </c>
      <c r="G4514">
        <v>0</v>
      </c>
      <c r="H4514">
        <v>151</v>
      </c>
      <c r="I4514">
        <v>1</v>
      </c>
      <c r="J4514" t="s">
        <v>863</v>
      </c>
      <c r="L4514">
        <f t="shared" si="79"/>
        <v>12</v>
      </c>
    </row>
    <row r="4515" spans="1:12">
      <c r="A4515">
        <v>4834</v>
      </c>
      <c r="B4515" t="s">
        <v>408</v>
      </c>
      <c r="C4515">
        <v>1</v>
      </c>
      <c r="D4515">
        <v>9</v>
      </c>
      <c r="E4515">
        <v>11</v>
      </c>
      <c r="F4515">
        <v>0</v>
      </c>
      <c r="G4515">
        <v>0</v>
      </c>
      <c r="H4515">
        <v>663</v>
      </c>
      <c r="I4515">
        <v>5</v>
      </c>
      <c r="J4515" t="s">
        <v>782</v>
      </c>
      <c r="L4515" t="e">
        <f t="shared" si="79"/>
        <v>#N/A</v>
      </c>
    </row>
    <row r="4516" spans="1:12">
      <c r="A4516">
        <v>921</v>
      </c>
      <c r="B4516" t="s">
        <v>871</v>
      </c>
      <c r="C4516">
        <v>1</v>
      </c>
      <c r="D4516">
        <v>95</v>
      </c>
      <c r="E4516">
        <v>1</v>
      </c>
      <c r="F4516">
        <v>0</v>
      </c>
      <c r="G4516">
        <v>0</v>
      </c>
      <c r="H4516">
        <v>420</v>
      </c>
      <c r="I4516">
        <v>1</v>
      </c>
      <c r="J4516" t="s">
        <v>435</v>
      </c>
      <c r="L4516">
        <f t="shared" si="79"/>
        <v>21</v>
      </c>
    </row>
    <row r="4517" spans="1:12">
      <c r="A4517">
        <v>850</v>
      </c>
      <c r="B4517" t="s">
        <v>408</v>
      </c>
      <c r="C4517">
        <v>1</v>
      </c>
      <c r="D4517">
        <v>4</v>
      </c>
      <c r="E4517">
        <v>1</v>
      </c>
      <c r="F4517">
        <v>0</v>
      </c>
      <c r="G4517">
        <v>0</v>
      </c>
      <c r="H4517">
        <v>449</v>
      </c>
      <c r="I4517">
        <v>2</v>
      </c>
      <c r="J4517" t="s">
        <v>1006</v>
      </c>
      <c r="L4517" t="e">
        <f t="shared" si="79"/>
        <v>#N/A</v>
      </c>
    </row>
    <row r="4518" spans="1:12">
      <c r="A4518">
        <v>2842</v>
      </c>
      <c r="B4518" t="s">
        <v>408</v>
      </c>
      <c r="C4518">
        <v>1</v>
      </c>
      <c r="D4518">
        <v>74</v>
      </c>
      <c r="E4518">
        <v>1</v>
      </c>
      <c r="F4518">
        <v>0</v>
      </c>
      <c r="G4518">
        <v>0</v>
      </c>
      <c r="H4518">
        <v>534</v>
      </c>
      <c r="I4518">
        <v>2</v>
      </c>
      <c r="J4518" t="s">
        <v>662</v>
      </c>
      <c r="L4518">
        <f t="shared" si="79"/>
        <v>52</v>
      </c>
    </row>
    <row r="4519" spans="1:12">
      <c r="A4519">
        <v>3752</v>
      </c>
      <c r="B4519" t="s">
        <v>408</v>
      </c>
      <c r="C4519">
        <v>1</v>
      </c>
      <c r="D4519">
        <v>22</v>
      </c>
      <c r="E4519">
        <v>0</v>
      </c>
      <c r="F4519">
        <v>4</v>
      </c>
      <c r="G4519">
        <v>0</v>
      </c>
      <c r="H4519">
        <v>205</v>
      </c>
      <c r="I4519">
        <v>4</v>
      </c>
      <c r="J4519" t="s">
        <v>430</v>
      </c>
      <c r="L4519" t="e">
        <f t="shared" si="79"/>
        <v>#N/A</v>
      </c>
    </row>
    <row r="4520" spans="1:12">
      <c r="A4520">
        <v>432</v>
      </c>
      <c r="B4520" t="s">
        <v>408</v>
      </c>
      <c r="C4520">
        <v>2</v>
      </c>
      <c r="D4520">
        <v>7</v>
      </c>
      <c r="E4520">
        <v>2</v>
      </c>
      <c r="F4520">
        <v>0</v>
      </c>
      <c r="G4520">
        <v>0</v>
      </c>
      <c r="H4520">
        <v>401</v>
      </c>
      <c r="I4520">
        <v>1</v>
      </c>
      <c r="J4520" t="s">
        <v>434</v>
      </c>
      <c r="L4520" t="e">
        <f t="shared" si="79"/>
        <v>#N/A</v>
      </c>
    </row>
    <row r="4521" spans="1:12">
      <c r="A4521">
        <v>6429</v>
      </c>
      <c r="B4521" t="s">
        <v>412</v>
      </c>
      <c r="C4521">
        <v>1</v>
      </c>
      <c r="D4521">
        <v>24</v>
      </c>
      <c r="E4521">
        <v>1</v>
      </c>
      <c r="F4521">
        <v>0</v>
      </c>
      <c r="G4521">
        <v>0</v>
      </c>
      <c r="H4521">
        <v>425</v>
      </c>
      <c r="I4521">
        <v>1</v>
      </c>
      <c r="J4521" t="s">
        <v>769</v>
      </c>
      <c r="L4521" t="e">
        <f t="shared" si="79"/>
        <v>#N/A</v>
      </c>
    </row>
    <row r="4522" spans="1:12">
      <c r="A4522">
        <v>1096</v>
      </c>
      <c r="B4522" t="s">
        <v>408</v>
      </c>
      <c r="C4522">
        <v>1</v>
      </c>
      <c r="D4522">
        <v>56</v>
      </c>
      <c r="E4522">
        <v>1</v>
      </c>
      <c r="F4522">
        <v>0</v>
      </c>
      <c r="G4522">
        <v>0</v>
      </c>
      <c r="H4522">
        <v>318</v>
      </c>
      <c r="I4522">
        <v>2</v>
      </c>
      <c r="J4522" t="s">
        <v>856</v>
      </c>
      <c r="L4522" t="e">
        <f t="shared" si="79"/>
        <v>#N/A</v>
      </c>
    </row>
    <row r="4523" spans="1:12">
      <c r="A4523">
        <v>3775</v>
      </c>
      <c r="B4523" t="s">
        <v>408</v>
      </c>
      <c r="C4523">
        <v>1</v>
      </c>
      <c r="D4523">
        <v>16</v>
      </c>
      <c r="E4523">
        <v>1</v>
      </c>
      <c r="F4523">
        <v>0</v>
      </c>
      <c r="G4523">
        <v>0</v>
      </c>
      <c r="H4523">
        <v>101</v>
      </c>
      <c r="I4523">
        <v>1</v>
      </c>
      <c r="J4523" t="s">
        <v>911</v>
      </c>
      <c r="L4523" t="e">
        <f t="shared" si="79"/>
        <v>#N/A</v>
      </c>
    </row>
    <row r="4524" spans="1:12">
      <c r="A4524">
        <v>2201</v>
      </c>
      <c r="B4524" t="s">
        <v>408</v>
      </c>
      <c r="C4524">
        <v>1</v>
      </c>
      <c r="D4524">
        <v>33</v>
      </c>
      <c r="E4524">
        <v>10</v>
      </c>
      <c r="F4524">
        <v>0</v>
      </c>
      <c r="G4524">
        <v>0</v>
      </c>
      <c r="H4524">
        <v>507</v>
      </c>
      <c r="I4524">
        <v>6</v>
      </c>
      <c r="J4524" t="s">
        <v>282</v>
      </c>
      <c r="L4524">
        <f t="shared" si="79"/>
        <v>37</v>
      </c>
    </row>
    <row r="4525" spans="1:12">
      <c r="A4525">
        <v>4980</v>
      </c>
      <c r="B4525" t="s">
        <v>408</v>
      </c>
      <c r="C4525">
        <v>1</v>
      </c>
      <c r="D4525">
        <v>15</v>
      </c>
      <c r="E4525">
        <v>15</v>
      </c>
      <c r="F4525">
        <v>0</v>
      </c>
      <c r="G4525">
        <v>0</v>
      </c>
      <c r="H4525">
        <v>521</v>
      </c>
      <c r="I4525">
        <v>7</v>
      </c>
      <c r="J4525" t="s">
        <v>727</v>
      </c>
      <c r="L4525" t="e">
        <f t="shared" si="79"/>
        <v>#N/A</v>
      </c>
    </row>
    <row r="4526" spans="1:12">
      <c r="A4526">
        <v>2865</v>
      </c>
      <c r="B4526" t="s">
        <v>408</v>
      </c>
      <c r="C4526">
        <v>1</v>
      </c>
      <c r="D4526">
        <v>53</v>
      </c>
      <c r="E4526">
        <v>15</v>
      </c>
      <c r="F4526">
        <v>0</v>
      </c>
      <c r="G4526">
        <v>0</v>
      </c>
      <c r="H4526">
        <v>520</v>
      </c>
      <c r="I4526">
        <v>9</v>
      </c>
      <c r="J4526" t="s">
        <v>414</v>
      </c>
      <c r="L4526">
        <f t="shared" si="79"/>
        <v>43</v>
      </c>
    </row>
    <row r="4527" spans="1:12">
      <c r="A4527">
        <v>3652</v>
      </c>
      <c r="B4527" t="s">
        <v>408</v>
      </c>
      <c r="C4527">
        <v>1</v>
      </c>
      <c r="D4527">
        <v>5</v>
      </c>
      <c r="E4527">
        <v>12</v>
      </c>
      <c r="F4527">
        <v>0</v>
      </c>
      <c r="G4527">
        <v>0</v>
      </c>
      <c r="H4527">
        <v>392</v>
      </c>
      <c r="I4527">
        <v>4</v>
      </c>
      <c r="J4527" t="s">
        <v>964</v>
      </c>
      <c r="L4527" t="e">
        <f t="shared" si="79"/>
        <v>#N/A</v>
      </c>
    </row>
    <row r="4528" spans="1:12">
      <c r="A4528">
        <v>5742</v>
      </c>
      <c r="B4528" t="s">
        <v>408</v>
      </c>
      <c r="C4528">
        <v>1</v>
      </c>
      <c r="D4528">
        <v>3</v>
      </c>
      <c r="E4528">
        <v>8</v>
      </c>
      <c r="F4528">
        <v>0</v>
      </c>
      <c r="G4528">
        <v>0</v>
      </c>
      <c r="H4528">
        <v>438</v>
      </c>
      <c r="I4528">
        <v>7</v>
      </c>
      <c r="J4528" t="s">
        <v>703</v>
      </c>
      <c r="L4528">
        <f t="shared" si="79"/>
        <v>21</v>
      </c>
    </row>
    <row r="4529" spans="1:12">
      <c r="A4529">
        <v>1537</v>
      </c>
      <c r="B4529" t="s">
        <v>408</v>
      </c>
      <c r="C4529">
        <v>1</v>
      </c>
      <c r="D4529">
        <v>5</v>
      </c>
      <c r="E4529">
        <v>1</v>
      </c>
      <c r="F4529">
        <v>0</v>
      </c>
      <c r="G4529">
        <v>0</v>
      </c>
      <c r="H4529">
        <v>421</v>
      </c>
      <c r="I4529">
        <v>2</v>
      </c>
      <c r="J4529" t="s">
        <v>411</v>
      </c>
      <c r="L4529" t="e">
        <f t="shared" si="79"/>
        <v>#N/A</v>
      </c>
    </row>
    <row r="4530" spans="1:12">
      <c r="A4530">
        <v>4316</v>
      </c>
      <c r="B4530" t="s">
        <v>408</v>
      </c>
      <c r="C4530">
        <v>3</v>
      </c>
      <c r="D4530">
        <v>7</v>
      </c>
      <c r="E4530">
        <v>3</v>
      </c>
      <c r="F4530">
        <v>0</v>
      </c>
      <c r="G4530">
        <v>0</v>
      </c>
      <c r="H4530">
        <v>122</v>
      </c>
      <c r="I4530">
        <v>1</v>
      </c>
      <c r="J4530" t="s">
        <v>962</v>
      </c>
      <c r="L4530" t="e">
        <f t="shared" si="79"/>
        <v>#N/A</v>
      </c>
    </row>
    <row r="4531" spans="1:12">
      <c r="A4531">
        <v>873</v>
      </c>
      <c r="B4531" t="s">
        <v>408</v>
      </c>
      <c r="C4531">
        <v>1</v>
      </c>
      <c r="D4531">
        <v>6</v>
      </c>
      <c r="E4531">
        <v>6</v>
      </c>
      <c r="F4531">
        <v>0</v>
      </c>
      <c r="G4531">
        <v>0</v>
      </c>
      <c r="H4531">
        <v>471</v>
      </c>
      <c r="I4531">
        <v>4</v>
      </c>
      <c r="J4531" t="s">
        <v>991</v>
      </c>
      <c r="L4531" t="e">
        <f t="shared" si="79"/>
        <v>#N/A</v>
      </c>
    </row>
    <row r="4532" spans="1:12">
      <c r="A4532">
        <v>1660</v>
      </c>
      <c r="B4532" t="s">
        <v>1014</v>
      </c>
      <c r="C4532">
        <v>1</v>
      </c>
      <c r="D4532">
        <v>3</v>
      </c>
      <c r="E4532">
        <v>1</v>
      </c>
      <c r="F4532">
        <v>0</v>
      </c>
      <c r="G4532">
        <v>0</v>
      </c>
      <c r="H4532">
        <v>355</v>
      </c>
      <c r="I4532">
        <v>2</v>
      </c>
      <c r="J4532" t="s">
        <v>838</v>
      </c>
      <c r="L4532" t="e">
        <f t="shared" si="79"/>
        <v>#N/A</v>
      </c>
    </row>
    <row r="4533" spans="1:12">
      <c r="A4533">
        <v>4193</v>
      </c>
      <c r="B4533" t="s">
        <v>408</v>
      </c>
      <c r="C4533">
        <v>2</v>
      </c>
      <c r="D4533">
        <v>15</v>
      </c>
      <c r="E4533">
        <v>2</v>
      </c>
      <c r="F4533">
        <v>0</v>
      </c>
      <c r="G4533">
        <v>0</v>
      </c>
      <c r="H4533">
        <v>117</v>
      </c>
      <c r="I4533">
        <v>2</v>
      </c>
      <c r="J4533" t="s">
        <v>837</v>
      </c>
      <c r="L4533" t="e">
        <f t="shared" si="79"/>
        <v>#N/A</v>
      </c>
    </row>
    <row r="4534" spans="1:12">
      <c r="A4534">
        <v>2324</v>
      </c>
      <c r="B4534" t="s">
        <v>408</v>
      </c>
      <c r="C4534">
        <v>1</v>
      </c>
      <c r="D4534">
        <v>21</v>
      </c>
      <c r="E4534">
        <v>1</v>
      </c>
      <c r="F4534">
        <v>0</v>
      </c>
      <c r="G4534">
        <v>0</v>
      </c>
      <c r="H4534">
        <v>364</v>
      </c>
      <c r="I4534">
        <v>1</v>
      </c>
      <c r="J4534" t="s">
        <v>785</v>
      </c>
      <c r="L4534" t="e">
        <f t="shared" si="79"/>
        <v>#N/A</v>
      </c>
    </row>
    <row r="4535" spans="1:12">
      <c r="A4535">
        <v>6406</v>
      </c>
      <c r="B4535" t="s">
        <v>412</v>
      </c>
      <c r="C4535">
        <v>1</v>
      </c>
      <c r="D4535">
        <v>14</v>
      </c>
      <c r="E4535">
        <v>1</v>
      </c>
      <c r="F4535">
        <v>0</v>
      </c>
      <c r="G4535">
        <v>0</v>
      </c>
      <c r="H4535">
        <v>448</v>
      </c>
      <c r="I4535">
        <v>1</v>
      </c>
      <c r="J4535" t="s">
        <v>879</v>
      </c>
      <c r="L4535" t="e">
        <f t="shared" si="79"/>
        <v>#N/A</v>
      </c>
    </row>
    <row r="4536" spans="1:12">
      <c r="A4536">
        <v>1783</v>
      </c>
      <c r="B4536" t="s">
        <v>408</v>
      </c>
      <c r="C4536">
        <v>2</v>
      </c>
      <c r="D4536">
        <v>18</v>
      </c>
      <c r="E4536">
        <v>2</v>
      </c>
      <c r="F4536">
        <v>0</v>
      </c>
      <c r="G4536">
        <v>0</v>
      </c>
      <c r="H4536">
        <v>716</v>
      </c>
      <c r="I4536">
        <v>2</v>
      </c>
      <c r="J4536" t="s">
        <v>846</v>
      </c>
      <c r="L4536" t="e">
        <f t="shared" si="79"/>
        <v>#N/A</v>
      </c>
    </row>
    <row r="4537" spans="1:12">
      <c r="A4537">
        <v>5521</v>
      </c>
      <c r="B4537" t="s">
        <v>408</v>
      </c>
      <c r="C4537">
        <v>2</v>
      </c>
      <c r="D4537">
        <v>9</v>
      </c>
      <c r="E4537">
        <v>2</v>
      </c>
      <c r="F4537">
        <v>0</v>
      </c>
      <c r="G4537">
        <v>0</v>
      </c>
      <c r="H4537">
        <v>371</v>
      </c>
      <c r="I4537">
        <v>2</v>
      </c>
      <c r="J4537" t="s">
        <v>834</v>
      </c>
      <c r="L4537" t="e">
        <f t="shared" si="79"/>
        <v>#N/A</v>
      </c>
    </row>
    <row r="4538" spans="1:12">
      <c r="A4538">
        <v>4439</v>
      </c>
      <c r="B4538" t="s">
        <v>408</v>
      </c>
      <c r="C4538">
        <v>2</v>
      </c>
      <c r="D4538">
        <v>4</v>
      </c>
      <c r="E4538">
        <v>2</v>
      </c>
      <c r="F4538">
        <v>0</v>
      </c>
      <c r="G4538">
        <v>0</v>
      </c>
      <c r="H4538">
        <v>154</v>
      </c>
      <c r="I4538">
        <v>1</v>
      </c>
      <c r="J4538" t="s">
        <v>829</v>
      </c>
      <c r="L4538" t="e">
        <f t="shared" si="79"/>
        <v>#N/A</v>
      </c>
    </row>
    <row r="4539" spans="1:12">
      <c r="A4539">
        <v>332</v>
      </c>
      <c r="B4539" t="s">
        <v>408</v>
      </c>
      <c r="C4539">
        <v>1</v>
      </c>
      <c r="D4539">
        <v>9</v>
      </c>
      <c r="E4539">
        <v>1</v>
      </c>
      <c r="F4539">
        <v>0</v>
      </c>
      <c r="G4539">
        <v>0</v>
      </c>
      <c r="H4539">
        <v>434</v>
      </c>
      <c r="I4539">
        <v>1</v>
      </c>
      <c r="J4539" t="s">
        <v>558</v>
      </c>
      <c r="L4539" t="e">
        <f t="shared" si="79"/>
        <v>#N/A</v>
      </c>
    </row>
    <row r="4540" spans="1:12">
      <c r="A4540">
        <v>2447</v>
      </c>
      <c r="B4540" t="s">
        <v>390</v>
      </c>
      <c r="C4540">
        <v>1</v>
      </c>
      <c r="D4540">
        <v>5</v>
      </c>
      <c r="E4540">
        <v>1</v>
      </c>
      <c r="F4540">
        <v>0</v>
      </c>
      <c r="G4540">
        <v>0</v>
      </c>
      <c r="H4540">
        <v>325</v>
      </c>
      <c r="I4540">
        <v>2</v>
      </c>
      <c r="J4540" t="s">
        <v>715</v>
      </c>
      <c r="L4540" t="e">
        <f t="shared" si="79"/>
        <v>#N/A</v>
      </c>
    </row>
    <row r="4541" spans="1:12">
      <c r="A4541">
        <v>3111</v>
      </c>
      <c r="B4541" t="s">
        <v>408</v>
      </c>
      <c r="C4541">
        <v>1</v>
      </c>
      <c r="D4541">
        <v>77</v>
      </c>
      <c r="E4541">
        <v>7</v>
      </c>
      <c r="F4541">
        <v>0</v>
      </c>
      <c r="G4541">
        <v>0</v>
      </c>
      <c r="H4541">
        <v>302</v>
      </c>
      <c r="I4541">
        <v>5</v>
      </c>
      <c r="J4541" t="s">
        <v>423</v>
      </c>
      <c r="L4541">
        <f t="shared" si="79"/>
        <v>32</v>
      </c>
    </row>
    <row r="4542" spans="1:12">
      <c r="A4542">
        <v>455</v>
      </c>
      <c r="B4542" t="s">
        <v>408</v>
      </c>
      <c r="C4542">
        <v>1</v>
      </c>
      <c r="D4542">
        <v>2</v>
      </c>
      <c r="E4542">
        <v>1</v>
      </c>
      <c r="F4542">
        <v>0</v>
      </c>
      <c r="G4542">
        <v>0</v>
      </c>
      <c r="H4542">
        <v>440</v>
      </c>
      <c r="I4542">
        <v>2</v>
      </c>
      <c r="J4542" t="s">
        <v>812</v>
      </c>
      <c r="L4542">
        <f t="shared" si="79"/>
        <v>22</v>
      </c>
    </row>
    <row r="4543" spans="1:12">
      <c r="A4543">
        <v>1119</v>
      </c>
      <c r="B4543" t="s">
        <v>390</v>
      </c>
      <c r="C4543">
        <v>1</v>
      </c>
      <c r="D4543">
        <v>31</v>
      </c>
      <c r="E4543">
        <v>1</v>
      </c>
      <c r="F4543">
        <v>0</v>
      </c>
      <c r="G4543">
        <v>0</v>
      </c>
      <c r="H4543">
        <v>313</v>
      </c>
      <c r="I4543">
        <v>2</v>
      </c>
      <c r="J4543" t="s">
        <v>407</v>
      </c>
      <c r="L4543">
        <f t="shared" si="79"/>
        <v>33</v>
      </c>
    </row>
    <row r="4544" spans="1:12">
      <c r="A4544">
        <v>3529</v>
      </c>
      <c r="B4544" t="s">
        <v>408</v>
      </c>
      <c r="C4544">
        <v>2</v>
      </c>
      <c r="D4544">
        <v>7</v>
      </c>
      <c r="E4544">
        <v>2</v>
      </c>
      <c r="F4544">
        <v>0</v>
      </c>
      <c r="G4544">
        <v>0</v>
      </c>
      <c r="H4544">
        <v>337</v>
      </c>
      <c r="I4544">
        <v>1</v>
      </c>
      <c r="J4544" t="s">
        <v>957</v>
      </c>
      <c r="L4544" t="e">
        <f t="shared" si="79"/>
        <v>#N/A</v>
      </c>
    </row>
    <row r="4545" spans="1:12">
      <c r="A4545">
        <v>996</v>
      </c>
      <c r="B4545" t="s">
        <v>871</v>
      </c>
      <c r="C4545">
        <v>1</v>
      </c>
      <c r="D4545">
        <v>21</v>
      </c>
      <c r="E4545">
        <v>1</v>
      </c>
      <c r="F4545">
        <v>0</v>
      </c>
      <c r="G4545">
        <v>0</v>
      </c>
      <c r="H4545">
        <v>345</v>
      </c>
      <c r="I4545">
        <v>2</v>
      </c>
      <c r="J4545" t="s">
        <v>619</v>
      </c>
      <c r="L4545" t="e">
        <f t="shared" si="79"/>
        <v>#N/A</v>
      </c>
    </row>
    <row r="4546" spans="1:12">
      <c r="A4546">
        <v>6469</v>
      </c>
      <c r="B4546" t="s">
        <v>412</v>
      </c>
      <c r="C4546">
        <v>1</v>
      </c>
      <c r="D4546">
        <v>20</v>
      </c>
      <c r="E4546">
        <v>1</v>
      </c>
      <c r="F4546">
        <v>0</v>
      </c>
      <c r="G4546">
        <v>0</v>
      </c>
      <c r="H4546">
        <v>109</v>
      </c>
      <c r="I4546">
        <v>2</v>
      </c>
      <c r="J4546" t="s">
        <v>807</v>
      </c>
      <c r="L4546">
        <f t="shared" si="79"/>
        <v>45</v>
      </c>
    </row>
    <row r="4547" spans="1:12">
      <c r="A4547">
        <v>2295</v>
      </c>
      <c r="B4547" t="s">
        <v>408</v>
      </c>
      <c r="C4547">
        <v>1</v>
      </c>
      <c r="D4547">
        <v>22</v>
      </c>
      <c r="E4547">
        <v>9</v>
      </c>
      <c r="F4547">
        <v>0</v>
      </c>
      <c r="G4547">
        <v>0</v>
      </c>
      <c r="H4547">
        <v>515</v>
      </c>
      <c r="I4547">
        <v>4</v>
      </c>
      <c r="J4547" t="s">
        <v>976</v>
      </c>
      <c r="L4547" t="e">
        <f t="shared" si="79"/>
        <v>#N/A</v>
      </c>
    </row>
    <row r="4548" spans="1:12">
      <c r="A4548">
        <v>2971</v>
      </c>
      <c r="B4548" t="s">
        <v>408</v>
      </c>
      <c r="C4548">
        <v>1</v>
      </c>
      <c r="D4548">
        <v>11</v>
      </c>
      <c r="E4548">
        <v>8</v>
      </c>
      <c r="F4548">
        <v>0</v>
      </c>
      <c r="G4548">
        <v>0</v>
      </c>
      <c r="H4548">
        <v>509</v>
      </c>
      <c r="I4548">
        <v>5</v>
      </c>
      <c r="J4548" t="s">
        <v>776</v>
      </c>
      <c r="L4548">
        <f t="shared" ref="L4548:L4611" si="80">VLOOKUP($J4548,$AA$3:$AB$127,2,FALSE)</f>
        <v>42</v>
      </c>
    </row>
    <row r="4549" spans="1:12">
      <c r="A4549">
        <v>1311</v>
      </c>
      <c r="B4549" t="s">
        <v>408</v>
      </c>
      <c r="C4549">
        <v>1</v>
      </c>
      <c r="D4549">
        <v>9</v>
      </c>
      <c r="E4549">
        <v>12</v>
      </c>
      <c r="F4549">
        <v>0</v>
      </c>
      <c r="G4549">
        <v>0</v>
      </c>
      <c r="H4549">
        <v>533</v>
      </c>
      <c r="I4549">
        <v>4</v>
      </c>
      <c r="J4549" t="s">
        <v>637</v>
      </c>
      <c r="L4549">
        <f t="shared" si="80"/>
        <v>35</v>
      </c>
    </row>
    <row r="4550" spans="1:12">
      <c r="A4550">
        <v>1299</v>
      </c>
      <c r="B4550" t="s">
        <v>408</v>
      </c>
      <c r="C4550">
        <v>2</v>
      </c>
      <c r="D4550">
        <v>2</v>
      </c>
      <c r="E4550">
        <v>10</v>
      </c>
      <c r="F4550">
        <v>0</v>
      </c>
      <c r="G4550">
        <v>0</v>
      </c>
      <c r="H4550">
        <v>522</v>
      </c>
      <c r="I4550">
        <v>4</v>
      </c>
      <c r="J4550" t="s">
        <v>445</v>
      </c>
      <c r="L4550">
        <f t="shared" si="80"/>
        <v>37</v>
      </c>
    </row>
    <row r="4551" spans="1:12">
      <c r="A4551">
        <v>2888</v>
      </c>
      <c r="B4551" t="s">
        <v>408</v>
      </c>
      <c r="C4551">
        <v>1</v>
      </c>
      <c r="D4551">
        <v>46</v>
      </c>
      <c r="E4551">
        <v>0</v>
      </c>
      <c r="F4551">
        <v>4</v>
      </c>
      <c r="G4551">
        <v>0</v>
      </c>
      <c r="H4551">
        <v>534</v>
      </c>
      <c r="I4551">
        <v>1</v>
      </c>
      <c r="J4551" t="s">
        <v>662</v>
      </c>
      <c r="L4551">
        <f t="shared" si="80"/>
        <v>52</v>
      </c>
    </row>
    <row r="4552" spans="1:12">
      <c r="A4552">
        <v>718</v>
      </c>
      <c r="B4552" t="s">
        <v>408</v>
      </c>
      <c r="C4552">
        <v>1</v>
      </c>
      <c r="D4552">
        <v>7</v>
      </c>
      <c r="E4552">
        <v>1</v>
      </c>
      <c r="F4552">
        <v>0</v>
      </c>
      <c r="G4552">
        <v>0</v>
      </c>
      <c r="H4552">
        <v>418</v>
      </c>
      <c r="I4552">
        <v>1</v>
      </c>
      <c r="J4552" t="s">
        <v>659</v>
      </c>
      <c r="L4552" t="e">
        <f t="shared" si="80"/>
        <v>#N/A</v>
      </c>
    </row>
    <row r="4553" spans="1:12">
      <c r="A4553">
        <v>5888</v>
      </c>
      <c r="B4553" t="s">
        <v>408</v>
      </c>
      <c r="C4553">
        <v>1</v>
      </c>
      <c r="D4553">
        <v>9</v>
      </c>
      <c r="E4553">
        <v>1</v>
      </c>
      <c r="F4553">
        <v>0</v>
      </c>
      <c r="G4553">
        <v>0</v>
      </c>
      <c r="H4553">
        <v>219</v>
      </c>
      <c r="I4553">
        <v>2</v>
      </c>
      <c r="J4553" t="s">
        <v>966</v>
      </c>
      <c r="L4553" t="e">
        <f t="shared" si="80"/>
        <v>#N/A</v>
      </c>
    </row>
    <row r="4554" spans="1:12">
      <c r="A4554">
        <v>5876</v>
      </c>
      <c r="B4554" t="s">
        <v>408</v>
      </c>
      <c r="C4554">
        <v>2</v>
      </c>
      <c r="D4554">
        <v>2</v>
      </c>
      <c r="E4554">
        <v>2</v>
      </c>
      <c r="F4554">
        <v>0</v>
      </c>
      <c r="G4554">
        <v>0</v>
      </c>
      <c r="H4554">
        <v>216</v>
      </c>
      <c r="I4554">
        <v>2</v>
      </c>
      <c r="J4554" t="s">
        <v>658</v>
      </c>
      <c r="L4554" t="e">
        <f t="shared" si="80"/>
        <v>#N/A</v>
      </c>
    </row>
    <row r="4555" spans="1:12">
      <c r="A4555">
        <v>4216</v>
      </c>
      <c r="B4555" t="s">
        <v>408</v>
      </c>
      <c r="C4555">
        <v>2</v>
      </c>
      <c r="D4555">
        <v>6</v>
      </c>
      <c r="E4555">
        <v>2</v>
      </c>
      <c r="F4555">
        <v>0</v>
      </c>
      <c r="G4555">
        <v>0</v>
      </c>
      <c r="H4555">
        <v>121</v>
      </c>
      <c r="I4555">
        <v>2</v>
      </c>
      <c r="J4555" t="s">
        <v>940</v>
      </c>
      <c r="L4555" t="e">
        <f t="shared" si="80"/>
        <v>#N/A</v>
      </c>
    </row>
    <row r="4556" spans="1:12">
      <c r="A4556">
        <v>3967</v>
      </c>
      <c r="B4556" t="s">
        <v>408</v>
      </c>
      <c r="C4556">
        <v>1</v>
      </c>
      <c r="D4556">
        <v>2</v>
      </c>
      <c r="E4556">
        <v>0</v>
      </c>
      <c r="F4556">
        <v>1</v>
      </c>
      <c r="G4556">
        <v>0</v>
      </c>
      <c r="H4556">
        <v>113</v>
      </c>
      <c r="I4556">
        <v>1</v>
      </c>
      <c r="J4556" t="s">
        <v>925</v>
      </c>
      <c r="L4556" t="e">
        <f t="shared" si="80"/>
        <v>#N/A</v>
      </c>
    </row>
    <row r="4557" spans="1:12">
      <c r="A4557">
        <v>1643</v>
      </c>
      <c r="B4557" t="s">
        <v>408</v>
      </c>
      <c r="C4557">
        <v>1</v>
      </c>
      <c r="D4557">
        <v>3</v>
      </c>
      <c r="E4557">
        <v>1</v>
      </c>
      <c r="F4557">
        <v>0</v>
      </c>
      <c r="G4557">
        <v>0</v>
      </c>
      <c r="H4557">
        <v>295</v>
      </c>
      <c r="I4557">
        <v>1</v>
      </c>
      <c r="J4557" t="s">
        <v>889</v>
      </c>
      <c r="L4557" t="e">
        <f t="shared" si="80"/>
        <v>#N/A</v>
      </c>
    </row>
    <row r="4558" spans="1:12">
      <c r="A4558">
        <v>4299</v>
      </c>
      <c r="B4558" t="s">
        <v>408</v>
      </c>
      <c r="C4558">
        <v>1</v>
      </c>
      <c r="D4558">
        <v>5</v>
      </c>
      <c r="E4558">
        <v>1</v>
      </c>
      <c r="F4558">
        <v>0</v>
      </c>
      <c r="G4558">
        <v>0</v>
      </c>
      <c r="H4558">
        <v>108</v>
      </c>
      <c r="I4558">
        <v>2</v>
      </c>
      <c r="J4558" t="s">
        <v>783</v>
      </c>
      <c r="L4558" t="e">
        <f t="shared" si="80"/>
        <v>#N/A</v>
      </c>
    </row>
    <row r="4559" spans="1:12">
      <c r="A4559">
        <v>1560</v>
      </c>
      <c r="B4559" t="s">
        <v>408</v>
      </c>
      <c r="C4559">
        <v>1</v>
      </c>
      <c r="D4559">
        <v>7</v>
      </c>
      <c r="E4559">
        <v>1</v>
      </c>
      <c r="F4559">
        <v>0</v>
      </c>
      <c r="G4559">
        <v>0</v>
      </c>
      <c r="H4559">
        <v>442</v>
      </c>
      <c r="I4559">
        <v>1</v>
      </c>
      <c r="J4559" t="s">
        <v>579</v>
      </c>
      <c r="L4559">
        <f t="shared" si="80"/>
        <v>21</v>
      </c>
    </row>
    <row r="4560" spans="1:12">
      <c r="A4560">
        <v>1050</v>
      </c>
      <c r="B4560" t="s">
        <v>408</v>
      </c>
      <c r="C4560">
        <v>1</v>
      </c>
      <c r="D4560">
        <v>3</v>
      </c>
      <c r="E4560">
        <v>1</v>
      </c>
      <c r="F4560">
        <v>0</v>
      </c>
      <c r="G4560">
        <v>0</v>
      </c>
      <c r="H4560">
        <v>342</v>
      </c>
      <c r="I4560">
        <v>1</v>
      </c>
      <c r="J4560" t="s">
        <v>943</v>
      </c>
      <c r="L4560" t="e">
        <f t="shared" si="80"/>
        <v>#N/A</v>
      </c>
    </row>
    <row r="4561" spans="1:12">
      <c r="A4561">
        <v>1892</v>
      </c>
      <c r="B4561" t="s">
        <v>408</v>
      </c>
      <c r="C4561">
        <v>2</v>
      </c>
      <c r="D4561">
        <v>2</v>
      </c>
      <c r="E4561">
        <v>2</v>
      </c>
      <c r="F4561">
        <v>0</v>
      </c>
      <c r="G4561">
        <v>0</v>
      </c>
      <c r="H4561">
        <v>372</v>
      </c>
      <c r="I4561">
        <v>2</v>
      </c>
      <c r="J4561" t="s">
        <v>841</v>
      </c>
      <c r="L4561" t="e">
        <f t="shared" si="80"/>
        <v>#N/A</v>
      </c>
    </row>
    <row r="4562" spans="1:12">
      <c r="A4562">
        <v>2378</v>
      </c>
      <c r="B4562" t="s">
        <v>408</v>
      </c>
      <c r="C4562">
        <v>1</v>
      </c>
      <c r="D4562">
        <v>3</v>
      </c>
      <c r="E4562">
        <v>1</v>
      </c>
      <c r="F4562">
        <v>0</v>
      </c>
      <c r="G4562">
        <v>0</v>
      </c>
      <c r="H4562">
        <v>361</v>
      </c>
      <c r="I4562">
        <v>1</v>
      </c>
      <c r="J4562" t="s">
        <v>780</v>
      </c>
      <c r="L4562" t="e">
        <f t="shared" si="80"/>
        <v>#N/A</v>
      </c>
    </row>
    <row r="4563" spans="1:12">
      <c r="A4563">
        <v>5544</v>
      </c>
      <c r="B4563" t="s">
        <v>408</v>
      </c>
      <c r="C4563">
        <v>1</v>
      </c>
      <c r="D4563">
        <v>50</v>
      </c>
      <c r="E4563">
        <v>8</v>
      </c>
      <c r="F4563">
        <v>0</v>
      </c>
      <c r="G4563">
        <v>0</v>
      </c>
      <c r="H4563">
        <v>263</v>
      </c>
      <c r="I4563">
        <v>6</v>
      </c>
      <c r="J4563" t="s">
        <v>985</v>
      </c>
      <c r="L4563" t="e">
        <f t="shared" si="80"/>
        <v>#N/A</v>
      </c>
    </row>
    <row r="4564" spans="1:12">
      <c r="A4564">
        <v>4548</v>
      </c>
      <c r="B4564" t="s">
        <v>408</v>
      </c>
      <c r="C4564">
        <v>4</v>
      </c>
      <c r="D4564">
        <v>45</v>
      </c>
      <c r="E4564">
        <v>24</v>
      </c>
      <c r="F4564">
        <v>0</v>
      </c>
      <c r="G4564">
        <v>0</v>
      </c>
      <c r="H4564">
        <v>158</v>
      </c>
      <c r="I4564">
        <v>4</v>
      </c>
      <c r="J4564" t="s">
        <v>472</v>
      </c>
      <c r="L4564">
        <f t="shared" si="80"/>
        <v>12</v>
      </c>
    </row>
    <row r="4565" spans="1:12">
      <c r="A4565">
        <v>967</v>
      </c>
      <c r="B4565" t="s">
        <v>408</v>
      </c>
      <c r="C4565">
        <v>1</v>
      </c>
      <c r="D4565">
        <v>31</v>
      </c>
      <c r="E4565">
        <v>1</v>
      </c>
      <c r="F4565">
        <v>0</v>
      </c>
      <c r="G4565">
        <v>0</v>
      </c>
      <c r="H4565">
        <v>322</v>
      </c>
      <c r="I4565">
        <v>2</v>
      </c>
      <c r="J4565" t="s">
        <v>815</v>
      </c>
      <c r="L4565">
        <f t="shared" si="80"/>
        <v>31</v>
      </c>
    </row>
    <row r="4566" spans="1:12">
      <c r="A4566">
        <v>2046</v>
      </c>
      <c r="B4566" t="s">
        <v>408</v>
      </c>
      <c r="C4566">
        <v>2</v>
      </c>
      <c r="D4566">
        <v>103</v>
      </c>
      <c r="E4566">
        <v>0</v>
      </c>
      <c r="F4566">
        <v>2</v>
      </c>
      <c r="G4566">
        <v>0</v>
      </c>
      <c r="H4566">
        <v>523</v>
      </c>
      <c r="I4566">
        <v>1</v>
      </c>
      <c r="J4566" t="s">
        <v>428</v>
      </c>
      <c r="L4566">
        <f t="shared" si="80"/>
        <v>33</v>
      </c>
    </row>
    <row r="4567" spans="1:12">
      <c r="A4567">
        <v>2639</v>
      </c>
      <c r="B4567" t="s">
        <v>408</v>
      </c>
      <c r="C4567">
        <v>2</v>
      </c>
      <c r="D4567">
        <v>9</v>
      </c>
      <c r="E4567">
        <v>9</v>
      </c>
      <c r="F4567">
        <v>0</v>
      </c>
      <c r="G4567">
        <v>0</v>
      </c>
      <c r="H4567">
        <v>308</v>
      </c>
      <c r="I4567">
        <v>3</v>
      </c>
      <c r="J4567" t="s">
        <v>790</v>
      </c>
      <c r="L4567" t="e">
        <f t="shared" si="80"/>
        <v>#N/A</v>
      </c>
    </row>
    <row r="4568" spans="1:12">
      <c r="A4568">
        <v>3220</v>
      </c>
      <c r="B4568" t="s">
        <v>408</v>
      </c>
      <c r="C4568">
        <v>1</v>
      </c>
      <c r="D4568">
        <v>21</v>
      </c>
      <c r="E4568">
        <v>1</v>
      </c>
      <c r="F4568">
        <v>0</v>
      </c>
      <c r="G4568">
        <v>0</v>
      </c>
      <c r="H4568">
        <v>350</v>
      </c>
      <c r="I4568">
        <v>1</v>
      </c>
      <c r="J4568" t="s">
        <v>713</v>
      </c>
      <c r="L4568" t="e">
        <f t="shared" si="80"/>
        <v>#N/A</v>
      </c>
    </row>
    <row r="4569" spans="1:12">
      <c r="A4569">
        <v>5295</v>
      </c>
      <c r="B4569" t="s">
        <v>408</v>
      </c>
      <c r="C4569">
        <v>2</v>
      </c>
      <c r="D4569">
        <v>91</v>
      </c>
      <c r="E4569">
        <v>2</v>
      </c>
      <c r="F4569">
        <v>0</v>
      </c>
      <c r="G4569">
        <v>0</v>
      </c>
      <c r="H4569">
        <v>620</v>
      </c>
      <c r="I4569">
        <v>2</v>
      </c>
      <c r="J4569" t="s">
        <v>827</v>
      </c>
      <c r="L4569">
        <f t="shared" si="80"/>
        <v>56</v>
      </c>
    </row>
    <row r="4570" spans="1:12">
      <c r="A4570">
        <v>3907</v>
      </c>
      <c r="B4570" t="s">
        <v>408</v>
      </c>
      <c r="C4570">
        <v>1</v>
      </c>
      <c r="D4570">
        <v>6</v>
      </c>
      <c r="E4570">
        <v>1</v>
      </c>
      <c r="F4570">
        <v>0</v>
      </c>
      <c r="G4570">
        <v>0</v>
      </c>
      <c r="H4570">
        <v>101</v>
      </c>
      <c r="I4570">
        <v>2</v>
      </c>
      <c r="J4570" t="s">
        <v>911</v>
      </c>
      <c r="L4570" t="e">
        <f t="shared" si="80"/>
        <v>#N/A</v>
      </c>
    </row>
    <row r="4571" spans="1:12">
      <c r="A4571">
        <v>1405</v>
      </c>
      <c r="B4571" t="s">
        <v>408</v>
      </c>
      <c r="C4571">
        <v>1</v>
      </c>
      <c r="D4571">
        <v>2</v>
      </c>
      <c r="E4571">
        <v>1</v>
      </c>
      <c r="F4571">
        <v>0</v>
      </c>
      <c r="G4571">
        <v>0</v>
      </c>
      <c r="H4571">
        <v>505</v>
      </c>
      <c r="I4571">
        <v>1</v>
      </c>
      <c r="J4571" t="s">
        <v>840</v>
      </c>
      <c r="L4571">
        <f t="shared" si="80"/>
        <v>37</v>
      </c>
    </row>
    <row r="4572" spans="1:12">
      <c r="A4572">
        <v>2284</v>
      </c>
      <c r="B4572" t="s">
        <v>408</v>
      </c>
      <c r="C4572">
        <v>4</v>
      </c>
      <c r="D4572">
        <v>21</v>
      </c>
      <c r="E4572">
        <v>6</v>
      </c>
      <c r="F4572">
        <v>0</v>
      </c>
      <c r="G4572">
        <v>0</v>
      </c>
      <c r="H4572">
        <v>502</v>
      </c>
      <c r="I4572">
        <v>5</v>
      </c>
      <c r="J4572" t="s">
        <v>682</v>
      </c>
      <c r="L4572" t="e">
        <f t="shared" si="80"/>
        <v>#N/A</v>
      </c>
    </row>
    <row r="4573" spans="1:12">
      <c r="A4573">
        <v>624</v>
      </c>
      <c r="B4573" t="s">
        <v>408</v>
      </c>
      <c r="C4573">
        <v>3</v>
      </c>
      <c r="D4573">
        <v>6</v>
      </c>
      <c r="E4573">
        <v>8</v>
      </c>
      <c r="F4573">
        <v>0</v>
      </c>
      <c r="G4573">
        <v>0</v>
      </c>
      <c r="H4573">
        <v>516</v>
      </c>
      <c r="I4573">
        <v>2</v>
      </c>
      <c r="J4573" t="s">
        <v>591</v>
      </c>
      <c r="L4573" t="e">
        <f t="shared" si="80"/>
        <v>#N/A</v>
      </c>
    </row>
    <row r="4574" spans="1:12">
      <c r="A4574">
        <v>2247</v>
      </c>
      <c r="B4574" t="s">
        <v>390</v>
      </c>
      <c r="C4574">
        <v>1</v>
      </c>
      <c r="D4574">
        <v>14</v>
      </c>
      <c r="E4574">
        <v>8</v>
      </c>
      <c r="F4574">
        <v>0</v>
      </c>
      <c r="G4574">
        <v>0</v>
      </c>
      <c r="H4574">
        <v>522</v>
      </c>
      <c r="I4574">
        <v>5</v>
      </c>
      <c r="J4574" t="s">
        <v>445</v>
      </c>
      <c r="L4574">
        <f t="shared" si="80"/>
        <v>37</v>
      </c>
    </row>
    <row r="4575" spans="1:12">
      <c r="A4575">
        <v>3612</v>
      </c>
      <c r="B4575" t="s">
        <v>408</v>
      </c>
      <c r="C4575">
        <v>1</v>
      </c>
      <c r="D4575">
        <v>3</v>
      </c>
      <c r="E4575">
        <v>1</v>
      </c>
      <c r="F4575">
        <v>0</v>
      </c>
      <c r="G4575">
        <v>0</v>
      </c>
      <c r="H4575">
        <v>567</v>
      </c>
      <c r="I4575">
        <v>2</v>
      </c>
      <c r="J4575" t="s">
        <v>935</v>
      </c>
      <c r="L4575" t="e">
        <f t="shared" si="80"/>
        <v>#N/A</v>
      </c>
    </row>
    <row r="4576" spans="1:12">
      <c r="A4576">
        <v>5782</v>
      </c>
      <c r="B4576" t="s">
        <v>408</v>
      </c>
      <c r="C4576">
        <v>2</v>
      </c>
      <c r="D4576">
        <v>4</v>
      </c>
      <c r="E4576">
        <v>56</v>
      </c>
      <c r="F4576">
        <v>0</v>
      </c>
      <c r="G4576">
        <v>0</v>
      </c>
      <c r="H4576">
        <v>485</v>
      </c>
      <c r="I4576">
        <v>6</v>
      </c>
      <c r="J4576" t="s">
        <v>657</v>
      </c>
      <c r="L4576">
        <f t="shared" si="80"/>
        <v>15</v>
      </c>
    </row>
    <row r="4577" spans="1:12">
      <c r="A4577">
        <v>4786</v>
      </c>
      <c r="B4577" t="s">
        <v>408</v>
      </c>
      <c r="C4577">
        <v>1</v>
      </c>
      <c r="D4577">
        <v>21</v>
      </c>
      <c r="E4577">
        <v>21</v>
      </c>
      <c r="F4577">
        <v>0</v>
      </c>
      <c r="G4577">
        <v>0</v>
      </c>
      <c r="H4577">
        <v>664</v>
      </c>
      <c r="I4577">
        <v>9</v>
      </c>
      <c r="J4577" t="s">
        <v>949</v>
      </c>
      <c r="L4577" t="e">
        <f t="shared" si="80"/>
        <v>#N/A</v>
      </c>
    </row>
    <row r="4578" spans="1:12">
      <c r="A4578">
        <v>4608</v>
      </c>
      <c r="B4578" t="s">
        <v>408</v>
      </c>
      <c r="C4578">
        <v>1</v>
      </c>
      <c r="D4578">
        <v>12</v>
      </c>
      <c r="E4578">
        <v>21</v>
      </c>
      <c r="F4578">
        <v>0</v>
      </c>
      <c r="G4578">
        <v>0</v>
      </c>
      <c r="H4578">
        <v>668</v>
      </c>
      <c r="I4578">
        <v>9</v>
      </c>
      <c r="J4578" t="s">
        <v>696</v>
      </c>
      <c r="L4578" t="e">
        <f t="shared" si="80"/>
        <v>#N/A</v>
      </c>
    </row>
    <row r="4579" spans="1:12">
      <c r="A4579">
        <v>5235</v>
      </c>
      <c r="B4579" t="s">
        <v>408</v>
      </c>
      <c r="C4579">
        <v>2</v>
      </c>
      <c r="D4579">
        <v>30</v>
      </c>
      <c r="E4579">
        <v>2</v>
      </c>
      <c r="F4579">
        <v>0</v>
      </c>
      <c r="G4579">
        <v>0</v>
      </c>
      <c r="H4579">
        <v>622</v>
      </c>
      <c r="I4579">
        <v>2</v>
      </c>
      <c r="J4579" t="s">
        <v>907</v>
      </c>
      <c r="L4579" t="e">
        <f t="shared" si="80"/>
        <v>#N/A</v>
      </c>
    </row>
    <row r="4580" spans="1:12">
      <c r="A4580">
        <v>956</v>
      </c>
      <c r="B4580" t="s">
        <v>408</v>
      </c>
      <c r="C4580">
        <v>4</v>
      </c>
      <c r="D4580">
        <v>5</v>
      </c>
      <c r="E4580">
        <v>8</v>
      </c>
      <c r="F4580">
        <v>0</v>
      </c>
      <c r="G4580">
        <v>0</v>
      </c>
      <c r="H4580">
        <v>707</v>
      </c>
      <c r="I4580">
        <v>4</v>
      </c>
      <c r="J4580" t="s">
        <v>942</v>
      </c>
      <c r="L4580" t="e">
        <f t="shared" si="80"/>
        <v>#N/A</v>
      </c>
    </row>
    <row r="4581" spans="1:12">
      <c r="A4581">
        <v>3065</v>
      </c>
      <c r="B4581" t="s">
        <v>408</v>
      </c>
      <c r="C4581">
        <v>1</v>
      </c>
      <c r="D4581">
        <v>6</v>
      </c>
      <c r="E4581">
        <v>6</v>
      </c>
      <c r="F4581">
        <v>0</v>
      </c>
      <c r="G4581">
        <v>0</v>
      </c>
      <c r="H4581">
        <v>264</v>
      </c>
      <c r="I4581">
        <v>5</v>
      </c>
      <c r="J4581" t="s">
        <v>1010</v>
      </c>
      <c r="L4581" t="e">
        <f t="shared" si="80"/>
        <v>#N/A</v>
      </c>
    </row>
    <row r="4582" spans="1:12">
      <c r="A4582">
        <v>280</v>
      </c>
      <c r="B4582" t="s">
        <v>408</v>
      </c>
      <c r="C4582">
        <v>1</v>
      </c>
      <c r="D4582">
        <v>16</v>
      </c>
      <c r="E4582">
        <v>7</v>
      </c>
      <c r="F4582">
        <v>0</v>
      </c>
      <c r="G4582">
        <v>0</v>
      </c>
      <c r="H4582">
        <v>470</v>
      </c>
      <c r="I4582">
        <v>4</v>
      </c>
      <c r="J4582" t="s">
        <v>898</v>
      </c>
      <c r="L4582" t="e">
        <f t="shared" si="80"/>
        <v>#N/A</v>
      </c>
    </row>
    <row r="4583" spans="1:12">
      <c r="A4583">
        <v>1737</v>
      </c>
      <c r="B4583" t="s">
        <v>408</v>
      </c>
      <c r="C4583">
        <v>1</v>
      </c>
      <c r="D4583">
        <v>6</v>
      </c>
      <c r="E4583">
        <v>16</v>
      </c>
      <c r="F4583">
        <v>0</v>
      </c>
      <c r="G4583">
        <v>0</v>
      </c>
      <c r="H4583">
        <v>301</v>
      </c>
      <c r="I4583">
        <v>4</v>
      </c>
      <c r="J4583" t="s">
        <v>680</v>
      </c>
      <c r="L4583" t="e">
        <f t="shared" si="80"/>
        <v>#N/A</v>
      </c>
    </row>
    <row r="4584" spans="1:12">
      <c r="A4584">
        <v>1608</v>
      </c>
      <c r="B4584" t="s">
        <v>408</v>
      </c>
      <c r="C4584">
        <v>1</v>
      </c>
      <c r="D4584">
        <v>23</v>
      </c>
      <c r="E4584">
        <v>1</v>
      </c>
      <c r="F4584">
        <v>0</v>
      </c>
      <c r="G4584">
        <v>0</v>
      </c>
      <c r="H4584">
        <v>302</v>
      </c>
      <c r="I4584">
        <v>2</v>
      </c>
      <c r="J4584" t="s">
        <v>423</v>
      </c>
      <c r="L4584">
        <f t="shared" si="80"/>
        <v>32</v>
      </c>
    </row>
    <row r="4585" spans="1:12">
      <c r="A4585">
        <v>2733</v>
      </c>
      <c r="B4585" t="s">
        <v>408</v>
      </c>
      <c r="C4585">
        <v>1</v>
      </c>
      <c r="D4585">
        <v>9</v>
      </c>
      <c r="E4585">
        <v>32</v>
      </c>
      <c r="F4585">
        <v>0</v>
      </c>
      <c r="G4585">
        <v>0</v>
      </c>
      <c r="H4585">
        <v>310</v>
      </c>
      <c r="I4585">
        <v>9</v>
      </c>
      <c r="J4585" t="s">
        <v>421</v>
      </c>
      <c r="L4585">
        <f t="shared" si="80"/>
        <v>16</v>
      </c>
    </row>
    <row r="4586" spans="1:12">
      <c r="A4586">
        <v>6114</v>
      </c>
      <c r="B4586" t="s">
        <v>408</v>
      </c>
      <c r="C4586">
        <v>1</v>
      </c>
      <c r="D4586">
        <v>5</v>
      </c>
      <c r="E4586">
        <v>11</v>
      </c>
      <c r="F4586">
        <v>0</v>
      </c>
      <c r="G4586">
        <v>0</v>
      </c>
      <c r="H4586">
        <v>234</v>
      </c>
      <c r="I4586">
        <v>4</v>
      </c>
      <c r="J4586" t="s">
        <v>968</v>
      </c>
      <c r="L4586" t="e">
        <f t="shared" si="80"/>
        <v>#N/A</v>
      </c>
    </row>
    <row r="4587" spans="1:12">
      <c r="A4587">
        <v>6231</v>
      </c>
      <c r="B4587" t="s">
        <v>408</v>
      </c>
      <c r="C4587">
        <v>1</v>
      </c>
      <c r="D4587">
        <v>15</v>
      </c>
      <c r="E4587">
        <v>26</v>
      </c>
      <c r="F4587">
        <v>0</v>
      </c>
      <c r="G4587">
        <v>0</v>
      </c>
      <c r="H4587">
        <v>322</v>
      </c>
      <c r="I4587">
        <v>8</v>
      </c>
      <c r="J4587" t="s">
        <v>815</v>
      </c>
      <c r="L4587">
        <f t="shared" si="80"/>
        <v>31</v>
      </c>
    </row>
    <row r="4588" spans="1:12">
      <c r="A4588">
        <v>2579</v>
      </c>
      <c r="B4588" t="s">
        <v>408</v>
      </c>
      <c r="C4588">
        <v>2</v>
      </c>
      <c r="D4588">
        <v>4</v>
      </c>
      <c r="E4588">
        <v>2</v>
      </c>
      <c r="F4588">
        <v>0</v>
      </c>
      <c r="G4588">
        <v>0</v>
      </c>
      <c r="H4588">
        <v>353</v>
      </c>
      <c r="I4588">
        <v>2</v>
      </c>
      <c r="J4588" t="s">
        <v>644</v>
      </c>
      <c r="L4588" t="e">
        <f t="shared" si="80"/>
        <v>#N/A</v>
      </c>
    </row>
    <row r="4589" spans="1:12">
      <c r="A4589">
        <v>3280</v>
      </c>
      <c r="B4589" t="s">
        <v>408</v>
      </c>
      <c r="C4589">
        <v>1</v>
      </c>
      <c r="D4589">
        <v>11</v>
      </c>
      <c r="E4589">
        <v>4</v>
      </c>
      <c r="F4589">
        <v>0</v>
      </c>
      <c r="G4589">
        <v>0</v>
      </c>
      <c r="H4589">
        <v>334</v>
      </c>
      <c r="I4589">
        <v>2</v>
      </c>
      <c r="J4589" t="s">
        <v>669</v>
      </c>
      <c r="L4589">
        <f t="shared" si="80"/>
        <v>54</v>
      </c>
    </row>
    <row r="4590" spans="1:12">
      <c r="A4590">
        <v>612</v>
      </c>
      <c r="B4590" t="s">
        <v>408</v>
      </c>
      <c r="C4590">
        <v>1</v>
      </c>
      <c r="D4590">
        <v>51</v>
      </c>
      <c r="E4590">
        <v>10</v>
      </c>
      <c r="F4590">
        <v>0</v>
      </c>
      <c r="G4590">
        <v>0</v>
      </c>
      <c r="H4590">
        <v>533</v>
      </c>
      <c r="I4590">
        <v>5</v>
      </c>
      <c r="J4590" t="s">
        <v>637</v>
      </c>
      <c r="L4590">
        <f t="shared" si="80"/>
        <v>35</v>
      </c>
    </row>
    <row r="4591" spans="1:12">
      <c r="A4591">
        <v>3575</v>
      </c>
      <c r="B4591" t="s">
        <v>391</v>
      </c>
      <c r="C4591">
        <v>1</v>
      </c>
      <c r="D4591">
        <v>4</v>
      </c>
      <c r="E4591">
        <v>1</v>
      </c>
      <c r="F4591">
        <v>0</v>
      </c>
      <c r="G4591">
        <v>0</v>
      </c>
      <c r="H4591">
        <v>323</v>
      </c>
      <c r="I4591">
        <v>3</v>
      </c>
      <c r="J4591" t="s">
        <v>486</v>
      </c>
      <c r="L4591" t="e">
        <f t="shared" si="80"/>
        <v>#N/A</v>
      </c>
    </row>
    <row r="4592" spans="1:12">
      <c r="A4592">
        <v>77</v>
      </c>
      <c r="B4592" t="s">
        <v>408</v>
      </c>
      <c r="C4592">
        <v>2</v>
      </c>
      <c r="D4592">
        <v>26</v>
      </c>
      <c r="E4592">
        <v>2</v>
      </c>
      <c r="F4592">
        <v>0</v>
      </c>
      <c r="G4592">
        <v>0</v>
      </c>
      <c r="H4592">
        <v>425</v>
      </c>
      <c r="I4592">
        <v>2</v>
      </c>
      <c r="J4592" t="s">
        <v>769</v>
      </c>
      <c r="L4592" t="e">
        <f t="shared" si="80"/>
        <v>#N/A</v>
      </c>
    </row>
    <row r="4593" spans="1:12">
      <c r="A4593">
        <v>409</v>
      </c>
      <c r="B4593" t="s">
        <v>408</v>
      </c>
      <c r="C4593">
        <v>1</v>
      </c>
      <c r="D4593">
        <v>45</v>
      </c>
      <c r="E4593">
        <v>10</v>
      </c>
      <c r="F4593">
        <v>2</v>
      </c>
      <c r="G4593">
        <v>0</v>
      </c>
      <c r="H4593">
        <v>420</v>
      </c>
      <c r="I4593">
        <v>7</v>
      </c>
      <c r="J4593" t="s">
        <v>435</v>
      </c>
      <c r="L4593">
        <f t="shared" si="80"/>
        <v>21</v>
      </c>
    </row>
    <row r="4594" spans="1:12">
      <c r="A4594">
        <v>1952</v>
      </c>
      <c r="B4594" t="s">
        <v>408</v>
      </c>
      <c r="C4594">
        <v>1</v>
      </c>
      <c r="D4594">
        <v>21</v>
      </c>
      <c r="E4594">
        <v>4</v>
      </c>
      <c r="F4594">
        <v>0</v>
      </c>
      <c r="G4594">
        <v>0</v>
      </c>
      <c r="H4594">
        <v>321</v>
      </c>
      <c r="I4594">
        <v>3</v>
      </c>
      <c r="J4594" t="s">
        <v>714</v>
      </c>
      <c r="L4594">
        <f t="shared" si="80"/>
        <v>52</v>
      </c>
    </row>
    <row r="4595" spans="1:12">
      <c r="A4595">
        <v>3017</v>
      </c>
      <c r="B4595" t="s">
        <v>408</v>
      </c>
      <c r="C4595">
        <v>1</v>
      </c>
      <c r="D4595">
        <v>3</v>
      </c>
      <c r="E4595">
        <v>9</v>
      </c>
      <c r="F4595">
        <v>0</v>
      </c>
      <c r="G4595">
        <v>0</v>
      </c>
      <c r="H4595">
        <v>517</v>
      </c>
      <c r="I4595">
        <v>6</v>
      </c>
      <c r="J4595" t="s">
        <v>685</v>
      </c>
      <c r="L4595">
        <f t="shared" si="80"/>
        <v>43</v>
      </c>
    </row>
    <row r="4596" spans="1:12">
      <c r="A4596">
        <v>5095</v>
      </c>
      <c r="B4596" t="s">
        <v>408</v>
      </c>
      <c r="C4596">
        <v>1</v>
      </c>
      <c r="D4596">
        <v>49</v>
      </c>
      <c r="E4596">
        <v>15</v>
      </c>
      <c r="F4596">
        <v>0</v>
      </c>
      <c r="G4596">
        <v>0</v>
      </c>
      <c r="H4596">
        <v>535</v>
      </c>
      <c r="I4596">
        <v>6</v>
      </c>
      <c r="J4596" t="s">
        <v>514</v>
      </c>
      <c r="L4596">
        <f t="shared" si="80"/>
        <v>45</v>
      </c>
    </row>
    <row r="4597" spans="1:12">
      <c r="A4597">
        <v>3669</v>
      </c>
      <c r="B4597" t="s">
        <v>408</v>
      </c>
      <c r="C4597">
        <v>1</v>
      </c>
      <c r="D4597">
        <v>4</v>
      </c>
      <c r="E4597">
        <v>14</v>
      </c>
      <c r="F4597">
        <v>0</v>
      </c>
      <c r="G4597">
        <v>0</v>
      </c>
      <c r="H4597">
        <v>132</v>
      </c>
      <c r="I4597">
        <v>3</v>
      </c>
      <c r="J4597" t="s">
        <v>692</v>
      </c>
      <c r="L4597">
        <f t="shared" si="80"/>
        <v>45</v>
      </c>
    </row>
    <row r="4598" spans="1:12">
      <c r="A4598">
        <v>2934</v>
      </c>
      <c r="B4598" t="s">
        <v>408</v>
      </c>
      <c r="C4598">
        <v>1</v>
      </c>
      <c r="D4598">
        <v>5</v>
      </c>
      <c r="E4598">
        <v>9</v>
      </c>
      <c r="F4598">
        <v>0</v>
      </c>
      <c r="G4598">
        <v>0</v>
      </c>
      <c r="H4598">
        <v>546</v>
      </c>
      <c r="I4598">
        <v>4</v>
      </c>
      <c r="J4598" t="s">
        <v>654</v>
      </c>
      <c r="L4598" t="e">
        <f t="shared" si="80"/>
        <v>#N/A</v>
      </c>
    </row>
    <row r="4599" spans="1:12">
      <c r="A4599">
        <v>5427</v>
      </c>
      <c r="B4599" t="s">
        <v>408</v>
      </c>
      <c r="C4599">
        <v>2</v>
      </c>
      <c r="D4599">
        <v>9</v>
      </c>
      <c r="E4599">
        <v>2</v>
      </c>
      <c r="F4599">
        <v>0</v>
      </c>
      <c r="G4599">
        <v>0</v>
      </c>
      <c r="H4599">
        <v>634</v>
      </c>
      <c r="I4599">
        <v>2</v>
      </c>
      <c r="J4599" t="s">
        <v>975</v>
      </c>
      <c r="L4599" t="e">
        <f t="shared" si="80"/>
        <v>#N/A</v>
      </c>
    </row>
    <row r="4600" spans="1:12">
      <c r="A4600">
        <v>1345</v>
      </c>
      <c r="B4600" t="s">
        <v>408</v>
      </c>
      <c r="C4600">
        <v>2</v>
      </c>
      <c r="D4600">
        <v>6</v>
      </c>
      <c r="E4600">
        <v>30</v>
      </c>
      <c r="F4600">
        <v>0</v>
      </c>
      <c r="G4600">
        <v>0</v>
      </c>
      <c r="H4600">
        <v>575</v>
      </c>
      <c r="I4600">
        <v>6</v>
      </c>
      <c r="J4600" t="s">
        <v>1013</v>
      </c>
      <c r="L4600">
        <f t="shared" si="80"/>
        <v>36</v>
      </c>
    </row>
    <row r="4601" spans="1:12">
      <c r="A4601">
        <v>5922</v>
      </c>
      <c r="B4601" t="s">
        <v>408</v>
      </c>
      <c r="C4601">
        <v>1</v>
      </c>
      <c r="D4601">
        <v>2</v>
      </c>
      <c r="E4601">
        <v>1</v>
      </c>
      <c r="F4601">
        <v>0</v>
      </c>
      <c r="G4601">
        <v>0</v>
      </c>
      <c r="H4601">
        <v>141</v>
      </c>
      <c r="I4601">
        <v>2</v>
      </c>
      <c r="J4601" t="s">
        <v>577</v>
      </c>
      <c r="L4601" t="e">
        <f t="shared" si="80"/>
        <v>#N/A</v>
      </c>
    </row>
    <row r="4602" spans="1:12">
      <c r="A4602">
        <v>672</v>
      </c>
      <c r="B4602" t="s">
        <v>408</v>
      </c>
      <c r="C4602">
        <v>1</v>
      </c>
      <c r="D4602">
        <v>9</v>
      </c>
      <c r="E4602">
        <v>1</v>
      </c>
      <c r="F4602">
        <v>0</v>
      </c>
      <c r="G4602">
        <v>0</v>
      </c>
      <c r="H4602">
        <v>402</v>
      </c>
      <c r="I4602">
        <v>1</v>
      </c>
      <c r="J4602" t="s">
        <v>541</v>
      </c>
      <c r="L4602">
        <f t="shared" si="80"/>
        <v>21</v>
      </c>
    </row>
    <row r="4603" spans="1:12">
      <c r="A4603">
        <v>2341</v>
      </c>
      <c r="B4603" t="s">
        <v>408</v>
      </c>
      <c r="C4603">
        <v>1</v>
      </c>
      <c r="D4603">
        <v>11</v>
      </c>
      <c r="E4603">
        <v>1</v>
      </c>
      <c r="F4603">
        <v>0</v>
      </c>
      <c r="G4603">
        <v>0</v>
      </c>
      <c r="H4603">
        <v>356</v>
      </c>
      <c r="I4603">
        <v>1</v>
      </c>
      <c r="J4603" t="s">
        <v>848</v>
      </c>
      <c r="L4603" t="e">
        <f t="shared" si="80"/>
        <v>#N/A</v>
      </c>
    </row>
    <row r="4604" spans="1:12">
      <c r="A4604">
        <v>4099</v>
      </c>
      <c r="B4604" t="s">
        <v>408</v>
      </c>
      <c r="C4604">
        <v>2</v>
      </c>
      <c r="D4604">
        <v>25</v>
      </c>
      <c r="E4604">
        <v>2</v>
      </c>
      <c r="F4604">
        <v>0</v>
      </c>
      <c r="G4604">
        <v>0</v>
      </c>
      <c r="H4604">
        <v>127</v>
      </c>
      <c r="I4604">
        <v>1</v>
      </c>
      <c r="J4604" t="s">
        <v>752</v>
      </c>
      <c r="L4604">
        <f t="shared" si="80"/>
        <v>11</v>
      </c>
    </row>
    <row r="4605" spans="1:12">
      <c r="A4605">
        <v>4594</v>
      </c>
      <c r="B4605" t="s">
        <v>408</v>
      </c>
      <c r="C4605">
        <v>1</v>
      </c>
      <c r="D4605">
        <v>55</v>
      </c>
      <c r="E4605">
        <v>14</v>
      </c>
      <c r="F4605">
        <v>0</v>
      </c>
      <c r="G4605">
        <v>0</v>
      </c>
      <c r="H4605">
        <v>158</v>
      </c>
      <c r="I4605">
        <v>3</v>
      </c>
      <c r="J4605" t="s">
        <v>472</v>
      </c>
      <c r="L4605">
        <f t="shared" si="80"/>
        <v>12</v>
      </c>
    </row>
    <row r="4606" spans="1:12">
      <c r="A4606">
        <v>17</v>
      </c>
      <c r="B4606" t="s">
        <v>408</v>
      </c>
      <c r="C4606">
        <v>2</v>
      </c>
      <c r="D4606">
        <v>10</v>
      </c>
      <c r="E4606">
        <v>2</v>
      </c>
      <c r="F4606">
        <v>0</v>
      </c>
      <c r="G4606">
        <v>0</v>
      </c>
      <c r="H4606">
        <v>415</v>
      </c>
      <c r="I4606">
        <v>1</v>
      </c>
      <c r="J4606" t="s">
        <v>819</v>
      </c>
      <c r="L4606" t="e">
        <f t="shared" si="80"/>
        <v>#N/A</v>
      </c>
    </row>
    <row r="4607" spans="1:12">
      <c r="A4607">
        <v>4013</v>
      </c>
      <c r="B4607" t="s">
        <v>408</v>
      </c>
      <c r="C4607">
        <v>1</v>
      </c>
      <c r="D4607">
        <v>10</v>
      </c>
      <c r="E4607">
        <v>6</v>
      </c>
      <c r="F4607">
        <v>0</v>
      </c>
      <c r="G4607">
        <v>0</v>
      </c>
      <c r="H4607">
        <v>274</v>
      </c>
      <c r="I4607">
        <v>4</v>
      </c>
      <c r="J4607" t="s">
        <v>947</v>
      </c>
      <c r="L4607">
        <f t="shared" si="80"/>
        <v>15</v>
      </c>
    </row>
    <row r="4608" spans="1:12">
      <c r="A4608">
        <v>4001</v>
      </c>
      <c r="B4608" t="s">
        <v>408</v>
      </c>
      <c r="C4608">
        <v>2</v>
      </c>
      <c r="D4608">
        <v>11</v>
      </c>
      <c r="E4608">
        <v>2</v>
      </c>
      <c r="F4608">
        <v>1</v>
      </c>
      <c r="G4608">
        <v>0</v>
      </c>
      <c r="H4608">
        <v>119</v>
      </c>
      <c r="I4608">
        <v>1</v>
      </c>
      <c r="J4608" t="s">
        <v>900</v>
      </c>
      <c r="L4608" t="e">
        <f t="shared" si="80"/>
        <v>#N/A</v>
      </c>
    </row>
    <row r="4609" spans="1:12">
      <c r="A4609">
        <v>4262</v>
      </c>
      <c r="B4609" t="s">
        <v>408</v>
      </c>
      <c r="C4609">
        <v>2</v>
      </c>
      <c r="D4609">
        <v>14</v>
      </c>
      <c r="E4609">
        <v>2</v>
      </c>
      <c r="F4609">
        <v>0</v>
      </c>
      <c r="G4609">
        <v>0</v>
      </c>
      <c r="H4609">
        <v>111</v>
      </c>
      <c r="I4609">
        <v>1</v>
      </c>
      <c r="J4609" t="s">
        <v>511</v>
      </c>
      <c r="L4609">
        <f t="shared" si="80"/>
        <v>11</v>
      </c>
    </row>
    <row r="4610" spans="1:12">
      <c r="A4610">
        <v>5673</v>
      </c>
      <c r="B4610" t="s">
        <v>408</v>
      </c>
      <c r="C4610">
        <v>2</v>
      </c>
      <c r="D4610">
        <v>16</v>
      </c>
      <c r="E4610">
        <v>19</v>
      </c>
      <c r="F4610">
        <v>0</v>
      </c>
      <c r="G4610">
        <v>0</v>
      </c>
      <c r="H4610">
        <v>340</v>
      </c>
      <c r="I4610">
        <v>8</v>
      </c>
      <c r="J4610" t="s">
        <v>451</v>
      </c>
      <c r="L4610">
        <f t="shared" si="80"/>
        <v>31</v>
      </c>
    </row>
    <row r="4611" spans="1:12">
      <c r="A4611">
        <v>2673</v>
      </c>
      <c r="B4611" t="s">
        <v>408</v>
      </c>
      <c r="C4611">
        <v>1</v>
      </c>
      <c r="D4611">
        <v>47</v>
      </c>
      <c r="E4611">
        <v>1</v>
      </c>
      <c r="F4611">
        <v>0</v>
      </c>
      <c r="G4611">
        <v>0</v>
      </c>
      <c r="H4611">
        <v>321</v>
      </c>
      <c r="I4611">
        <v>1</v>
      </c>
      <c r="J4611" t="s">
        <v>714</v>
      </c>
      <c r="L4611">
        <f t="shared" si="80"/>
        <v>52</v>
      </c>
    </row>
    <row r="4612" spans="1:12">
      <c r="A4612">
        <v>3266</v>
      </c>
      <c r="B4612" t="s">
        <v>408</v>
      </c>
      <c r="C4612">
        <v>1</v>
      </c>
      <c r="D4612">
        <v>16</v>
      </c>
      <c r="E4612">
        <v>16</v>
      </c>
      <c r="F4612">
        <v>0</v>
      </c>
      <c r="G4612">
        <v>0</v>
      </c>
      <c r="H4612">
        <v>367</v>
      </c>
      <c r="I4612">
        <v>5</v>
      </c>
      <c r="J4612" t="s">
        <v>531</v>
      </c>
      <c r="L4612" t="e">
        <f t="shared" ref="L4612:L4675" si="81">VLOOKUP($J4612,$AA$3:$AB$127,2,FALSE)</f>
        <v>#N/A</v>
      </c>
    </row>
    <row r="4613" spans="1:12">
      <c r="A4613">
        <v>5341</v>
      </c>
      <c r="B4613" t="s">
        <v>408</v>
      </c>
      <c r="C4613">
        <v>2</v>
      </c>
      <c r="D4613">
        <v>26</v>
      </c>
      <c r="E4613">
        <v>2</v>
      </c>
      <c r="F4613">
        <v>0</v>
      </c>
      <c r="G4613">
        <v>0</v>
      </c>
      <c r="H4613">
        <v>626</v>
      </c>
      <c r="I4613">
        <v>2</v>
      </c>
      <c r="J4613" t="s">
        <v>816</v>
      </c>
      <c r="L4613" t="e">
        <f t="shared" si="81"/>
        <v>#N/A</v>
      </c>
    </row>
    <row r="4614" spans="1:12">
      <c r="A4614">
        <v>6423</v>
      </c>
      <c r="B4614" t="s">
        <v>412</v>
      </c>
      <c r="C4614">
        <v>1</v>
      </c>
      <c r="D4614">
        <v>26</v>
      </c>
      <c r="E4614">
        <v>1</v>
      </c>
      <c r="F4614">
        <v>0</v>
      </c>
      <c r="G4614">
        <v>0</v>
      </c>
      <c r="H4614">
        <v>429</v>
      </c>
      <c r="I4614">
        <v>1</v>
      </c>
      <c r="J4614" t="s">
        <v>739</v>
      </c>
      <c r="L4614" t="e">
        <f t="shared" si="81"/>
        <v>#N/A</v>
      </c>
    </row>
    <row r="4615" spans="1:12">
      <c r="A4615">
        <v>1013</v>
      </c>
      <c r="B4615" t="s">
        <v>408</v>
      </c>
      <c r="C4615">
        <v>2</v>
      </c>
      <c r="D4615">
        <v>2</v>
      </c>
      <c r="E4615">
        <v>2</v>
      </c>
      <c r="F4615">
        <v>0</v>
      </c>
      <c r="G4615">
        <v>0</v>
      </c>
      <c r="H4615">
        <v>702</v>
      </c>
      <c r="I4615">
        <v>2</v>
      </c>
      <c r="J4615" t="s">
        <v>764</v>
      </c>
      <c r="L4615">
        <f t="shared" si="81"/>
        <v>31</v>
      </c>
    </row>
    <row r="4616" spans="1:12">
      <c r="A4616">
        <v>1359</v>
      </c>
      <c r="B4616" t="s">
        <v>408</v>
      </c>
      <c r="C4616">
        <v>1</v>
      </c>
      <c r="D4616">
        <v>8</v>
      </c>
      <c r="E4616">
        <v>10</v>
      </c>
      <c r="F4616">
        <v>0</v>
      </c>
      <c r="G4616">
        <v>0</v>
      </c>
      <c r="H4616">
        <v>507</v>
      </c>
      <c r="I4616">
        <v>5</v>
      </c>
      <c r="J4616" t="s">
        <v>282</v>
      </c>
      <c r="L4616">
        <f t="shared" si="81"/>
        <v>37</v>
      </c>
    </row>
    <row r="4617" spans="1:12">
      <c r="A4617">
        <v>2982</v>
      </c>
      <c r="B4617" t="s">
        <v>408</v>
      </c>
      <c r="C4617">
        <v>1</v>
      </c>
      <c r="D4617">
        <v>11</v>
      </c>
      <c r="E4617">
        <v>28</v>
      </c>
      <c r="F4617">
        <v>3</v>
      </c>
      <c r="G4617">
        <v>0</v>
      </c>
      <c r="H4617">
        <v>387</v>
      </c>
      <c r="I4617">
        <v>6</v>
      </c>
      <c r="J4617" t="s">
        <v>409</v>
      </c>
      <c r="L4617">
        <f t="shared" si="81"/>
        <v>43</v>
      </c>
    </row>
    <row r="4618" spans="1:12">
      <c r="A4618">
        <v>3412</v>
      </c>
      <c r="B4618" t="s">
        <v>408</v>
      </c>
      <c r="C4618">
        <v>1</v>
      </c>
      <c r="D4618">
        <v>3</v>
      </c>
      <c r="E4618">
        <v>16</v>
      </c>
      <c r="F4618">
        <v>0</v>
      </c>
      <c r="G4618">
        <v>0</v>
      </c>
      <c r="H4618">
        <v>316</v>
      </c>
      <c r="I4618">
        <v>5</v>
      </c>
      <c r="J4618" t="s">
        <v>467</v>
      </c>
      <c r="L4618">
        <f t="shared" si="81"/>
        <v>51</v>
      </c>
    </row>
    <row r="4619" spans="1:12">
      <c r="A4619">
        <v>3621</v>
      </c>
      <c r="B4619" t="s">
        <v>408</v>
      </c>
      <c r="C4619">
        <v>1</v>
      </c>
      <c r="D4619">
        <v>6</v>
      </c>
      <c r="E4619">
        <v>1</v>
      </c>
      <c r="F4619">
        <v>0</v>
      </c>
      <c r="G4619">
        <v>0</v>
      </c>
      <c r="H4619">
        <v>580</v>
      </c>
      <c r="I4619">
        <v>2</v>
      </c>
      <c r="J4619" t="s">
        <v>919</v>
      </c>
      <c r="L4619" t="e">
        <f t="shared" si="81"/>
        <v>#N/A</v>
      </c>
    </row>
    <row r="4620" spans="1:12">
      <c r="A4620">
        <v>3658</v>
      </c>
      <c r="B4620" t="s">
        <v>408</v>
      </c>
      <c r="C4620">
        <v>1</v>
      </c>
      <c r="D4620">
        <v>3</v>
      </c>
      <c r="E4620">
        <v>9</v>
      </c>
      <c r="F4620">
        <v>0</v>
      </c>
      <c r="G4620">
        <v>0</v>
      </c>
      <c r="H4620">
        <v>388</v>
      </c>
      <c r="I4620">
        <v>4</v>
      </c>
      <c r="J4620" t="s">
        <v>958</v>
      </c>
      <c r="L4620" t="e">
        <f t="shared" si="81"/>
        <v>#N/A</v>
      </c>
    </row>
    <row r="4621" spans="1:12">
      <c r="A4621">
        <v>4986</v>
      </c>
      <c r="B4621" t="s">
        <v>408</v>
      </c>
      <c r="C4621">
        <v>1</v>
      </c>
      <c r="D4621">
        <v>6</v>
      </c>
      <c r="E4621">
        <v>5</v>
      </c>
      <c r="F4621">
        <v>0</v>
      </c>
      <c r="G4621">
        <v>0</v>
      </c>
      <c r="H4621">
        <v>521</v>
      </c>
      <c r="I4621">
        <v>7</v>
      </c>
      <c r="J4621" t="s">
        <v>727</v>
      </c>
      <c r="L4621" t="e">
        <f t="shared" si="81"/>
        <v>#N/A</v>
      </c>
    </row>
    <row r="4622" spans="1:12">
      <c r="A4622">
        <v>4654</v>
      </c>
      <c r="B4622" t="s">
        <v>408</v>
      </c>
      <c r="C4622">
        <v>1</v>
      </c>
      <c r="D4622">
        <v>3</v>
      </c>
      <c r="E4622">
        <v>19</v>
      </c>
      <c r="F4622">
        <v>0</v>
      </c>
      <c r="G4622">
        <v>0</v>
      </c>
      <c r="H4622">
        <v>690</v>
      </c>
      <c r="I4622">
        <v>9</v>
      </c>
      <c r="J4622" t="s">
        <v>906</v>
      </c>
      <c r="L4622" t="e">
        <f t="shared" si="81"/>
        <v>#N/A</v>
      </c>
    </row>
    <row r="4623" spans="1:12">
      <c r="A4623">
        <v>1654</v>
      </c>
      <c r="B4623" t="s">
        <v>408</v>
      </c>
      <c r="C4623">
        <v>1</v>
      </c>
      <c r="D4623">
        <v>8</v>
      </c>
      <c r="E4623">
        <v>1</v>
      </c>
      <c r="F4623">
        <v>0</v>
      </c>
      <c r="G4623">
        <v>0</v>
      </c>
      <c r="H4623">
        <v>355</v>
      </c>
      <c r="I4623">
        <v>3</v>
      </c>
      <c r="J4623" t="s">
        <v>838</v>
      </c>
      <c r="L4623" t="e">
        <f t="shared" si="81"/>
        <v>#N/A</v>
      </c>
    </row>
    <row r="4624" spans="1:12">
      <c r="A4624">
        <v>6314</v>
      </c>
      <c r="B4624" t="s">
        <v>408</v>
      </c>
      <c r="C4624">
        <v>1</v>
      </c>
      <c r="D4624">
        <v>4</v>
      </c>
      <c r="E4624">
        <v>1</v>
      </c>
      <c r="F4624">
        <v>0</v>
      </c>
      <c r="G4624">
        <v>0</v>
      </c>
      <c r="H4624">
        <v>142</v>
      </c>
      <c r="I4624">
        <v>1</v>
      </c>
      <c r="J4624" t="s">
        <v>1012</v>
      </c>
      <c r="L4624" t="e">
        <f t="shared" si="81"/>
        <v>#N/A</v>
      </c>
    </row>
    <row r="4625" spans="1:12">
      <c r="A4625">
        <v>4740</v>
      </c>
      <c r="B4625" t="s">
        <v>408</v>
      </c>
      <c r="C4625">
        <v>1</v>
      </c>
      <c r="D4625">
        <v>3</v>
      </c>
      <c r="E4625">
        <v>12</v>
      </c>
      <c r="F4625">
        <v>0</v>
      </c>
      <c r="G4625">
        <v>0</v>
      </c>
      <c r="H4625">
        <v>662</v>
      </c>
      <c r="I4625">
        <v>9</v>
      </c>
      <c r="J4625" t="s">
        <v>508</v>
      </c>
      <c r="L4625" t="e">
        <f t="shared" si="81"/>
        <v>#N/A</v>
      </c>
    </row>
    <row r="4626" spans="1:12">
      <c r="A4626">
        <v>2330</v>
      </c>
      <c r="B4626" t="s">
        <v>408</v>
      </c>
      <c r="C4626">
        <v>1</v>
      </c>
      <c r="D4626">
        <v>25</v>
      </c>
      <c r="E4626">
        <v>1</v>
      </c>
      <c r="F4626">
        <v>0</v>
      </c>
      <c r="G4626">
        <v>0</v>
      </c>
      <c r="H4626">
        <v>364</v>
      </c>
      <c r="I4626">
        <v>1</v>
      </c>
      <c r="J4626" t="s">
        <v>785</v>
      </c>
      <c r="L4626" t="e">
        <f t="shared" si="81"/>
        <v>#N/A</v>
      </c>
    </row>
    <row r="4627" spans="1:12">
      <c r="A4627">
        <v>658</v>
      </c>
      <c r="B4627" t="s">
        <v>408</v>
      </c>
      <c r="C4627">
        <v>1</v>
      </c>
      <c r="D4627">
        <v>44</v>
      </c>
      <c r="E4627">
        <v>1</v>
      </c>
      <c r="F4627">
        <v>0</v>
      </c>
      <c r="G4627">
        <v>0</v>
      </c>
      <c r="H4627">
        <v>438</v>
      </c>
      <c r="I4627">
        <v>1</v>
      </c>
      <c r="J4627" t="s">
        <v>703</v>
      </c>
      <c r="L4627">
        <f t="shared" si="81"/>
        <v>21</v>
      </c>
    </row>
    <row r="4628" spans="1:12">
      <c r="A4628">
        <v>6068</v>
      </c>
      <c r="B4628" t="s">
        <v>408</v>
      </c>
      <c r="C4628">
        <v>2</v>
      </c>
      <c r="D4628">
        <v>5</v>
      </c>
      <c r="E4628">
        <v>2</v>
      </c>
      <c r="F4628">
        <v>0</v>
      </c>
      <c r="G4628">
        <v>0</v>
      </c>
      <c r="H4628">
        <v>232</v>
      </c>
      <c r="I4628">
        <v>2</v>
      </c>
      <c r="J4628" t="s">
        <v>896</v>
      </c>
      <c r="L4628">
        <f t="shared" si="81"/>
        <v>13</v>
      </c>
    </row>
    <row r="4629" spans="1:12">
      <c r="A4629">
        <v>326</v>
      </c>
      <c r="B4629" t="s">
        <v>408</v>
      </c>
      <c r="C4629">
        <v>2</v>
      </c>
      <c r="D4629">
        <v>5</v>
      </c>
      <c r="E4629">
        <v>2</v>
      </c>
      <c r="F4629">
        <v>0</v>
      </c>
      <c r="G4629">
        <v>0</v>
      </c>
      <c r="H4629">
        <v>434</v>
      </c>
      <c r="I4629">
        <v>1</v>
      </c>
      <c r="J4629" t="s">
        <v>558</v>
      </c>
      <c r="L4629" t="e">
        <f t="shared" si="81"/>
        <v>#N/A</v>
      </c>
    </row>
    <row r="4630" spans="1:12">
      <c r="A4630">
        <v>363</v>
      </c>
      <c r="B4630" t="s">
        <v>408</v>
      </c>
      <c r="C4630">
        <v>1</v>
      </c>
      <c r="D4630">
        <v>2</v>
      </c>
      <c r="E4630">
        <v>10</v>
      </c>
      <c r="F4630">
        <v>0</v>
      </c>
      <c r="G4630">
        <v>0</v>
      </c>
      <c r="H4630">
        <v>475</v>
      </c>
      <c r="I4630">
        <v>5</v>
      </c>
      <c r="J4630" t="s">
        <v>939</v>
      </c>
      <c r="L4630" t="e">
        <f t="shared" si="81"/>
        <v>#N/A</v>
      </c>
    </row>
    <row r="4631" spans="1:12">
      <c r="A4631">
        <v>1691</v>
      </c>
      <c r="B4631" t="s">
        <v>408</v>
      </c>
      <c r="C4631">
        <v>1</v>
      </c>
      <c r="D4631">
        <v>15</v>
      </c>
      <c r="E4631">
        <v>1</v>
      </c>
      <c r="F4631">
        <v>0</v>
      </c>
      <c r="G4631">
        <v>0</v>
      </c>
      <c r="H4631">
        <v>339</v>
      </c>
      <c r="I4631">
        <v>2</v>
      </c>
      <c r="J4631" t="s">
        <v>462</v>
      </c>
      <c r="L4631" t="e">
        <f t="shared" si="81"/>
        <v>#N/A</v>
      </c>
    </row>
    <row r="4632" spans="1:12">
      <c r="A4632">
        <v>4408</v>
      </c>
      <c r="B4632" t="s">
        <v>408</v>
      </c>
      <c r="C4632">
        <v>1</v>
      </c>
      <c r="D4632">
        <v>17</v>
      </c>
      <c r="E4632">
        <v>1</v>
      </c>
      <c r="F4632">
        <v>0</v>
      </c>
      <c r="G4632">
        <v>0</v>
      </c>
      <c r="H4632">
        <v>107</v>
      </c>
      <c r="I4632">
        <v>2</v>
      </c>
      <c r="J4632" t="s">
        <v>556</v>
      </c>
      <c r="L4632">
        <f t="shared" si="81"/>
        <v>11</v>
      </c>
    </row>
    <row r="4633" spans="1:12">
      <c r="A4633">
        <v>3326</v>
      </c>
      <c r="B4633" t="s">
        <v>408</v>
      </c>
      <c r="C4633">
        <v>1</v>
      </c>
      <c r="D4633">
        <v>63</v>
      </c>
      <c r="E4633">
        <v>6</v>
      </c>
      <c r="F4633">
        <v>0</v>
      </c>
      <c r="G4633">
        <v>0</v>
      </c>
      <c r="H4633">
        <v>374</v>
      </c>
      <c r="I4633">
        <v>4</v>
      </c>
      <c r="J4633" t="s">
        <v>440</v>
      </c>
      <c r="L4633">
        <f t="shared" si="81"/>
        <v>16</v>
      </c>
    </row>
    <row r="4634" spans="1:12">
      <c r="A4634">
        <v>31</v>
      </c>
      <c r="B4634" t="s">
        <v>408</v>
      </c>
      <c r="C4634">
        <v>1</v>
      </c>
      <c r="D4634">
        <v>11</v>
      </c>
      <c r="E4634">
        <v>1</v>
      </c>
      <c r="F4634">
        <v>0</v>
      </c>
      <c r="G4634">
        <v>0</v>
      </c>
      <c r="H4634">
        <v>432</v>
      </c>
      <c r="I4634">
        <v>1</v>
      </c>
      <c r="J4634" t="s">
        <v>723</v>
      </c>
      <c r="L4634" t="e">
        <f t="shared" si="81"/>
        <v>#N/A</v>
      </c>
    </row>
    <row r="4635" spans="1:12">
      <c r="A4635">
        <v>1986</v>
      </c>
      <c r="B4635" t="s">
        <v>408</v>
      </c>
      <c r="C4635">
        <v>1</v>
      </c>
      <c r="D4635">
        <v>5</v>
      </c>
      <c r="E4635">
        <v>1</v>
      </c>
      <c r="F4635">
        <v>0</v>
      </c>
      <c r="G4635">
        <v>0</v>
      </c>
      <c r="H4635">
        <v>589</v>
      </c>
      <c r="I4635">
        <v>2</v>
      </c>
      <c r="J4635" t="s">
        <v>996</v>
      </c>
      <c r="L4635" t="e">
        <f t="shared" si="81"/>
        <v>#N/A</v>
      </c>
    </row>
    <row r="4636" spans="1:12">
      <c r="A4636">
        <v>5281</v>
      </c>
      <c r="B4636" t="s">
        <v>408</v>
      </c>
      <c r="C4636">
        <v>1</v>
      </c>
      <c r="D4636">
        <v>40</v>
      </c>
      <c r="E4636">
        <v>1</v>
      </c>
      <c r="F4636">
        <v>0</v>
      </c>
      <c r="G4636">
        <v>0</v>
      </c>
      <c r="H4636">
        <v>627</v>
      </c>
      <c r="I4636">
        <v>2</v>
      </c>
      <c r="J4636" t="s">
        <v>779</v>
      </c>
      <c r="L4636" t="e">
        <f t="shared" si="81"/>
        <v>#N/A</v>
      </c>
    </row>
    <row r="4637" spans="1:12">
      <c r="A4637">
        <v>3472</v>
      </c>
      <c r="B4637" t="s">
        <v>408</v>
      </c>
      <c r="C4637">
        <v>3</v>
      </c>
      <c r="D4637">
        <v>3</v>
      </c>
      <c r="E4637">
        <v>32</v>
      </c>
      <c r="F4637">
        <v>0</v>
      </c>
      <c r="G4637">
        <v>0</v>
      </c>
      <c r="H4637">
        <v>518</v>
      </c>
      <c r="I4637">
        <v>4</v>
      </c>
      <c r="J4637" t="s">
        <v>684</v>
      </c>
      <c r="L4637" t="e">
        <f t="shared" si="81"/>
        <v>#N/A</v>
      </c>
    </row>
    <row r="4638" spans="1:12">
      <c r="A4638">
        <v>3466</v>
      </c>
      <c r="B4638" t="s">
        <v>408</v>
      </c>
      <c r="C4638">
        <v>1</v>
      </c>
      <c r="D4638">
        <v>5</v>
      </c>
      <c r="E4638">
        <v>12</v>
      </c>
      <c r="F4638">
        <v>0</v>
      </c>
      <c r="G4638">
        <v>0</v>
      </c>
      <c r="H4638">
        <v>535</v>
      </c>
      <c r="I4638">
        <v>6</v>
      </c>
      <c r="J4638" t="s">
        <v>514</v>
      </c>
      <c r="L4638">
        <f t="shared" si="81"/>
        <v>45</v>
      </c>
    </row>
    <row r="4639" spans="1:12">
      <c r="A4639">
        <v>2138</v>
      </c>
      <c r="B4639" t="s">
        <v>408</v>
      </c>
      <c r="C4639">
        <v>2</v>
      </c>
      <c r="D4639">
        <v>7</v>
      </c>
      <c r="E4639">
        <v>2</v>
      </c>
      <c r="F4639">
        <v>0</v>
      </c>
      <c r="G4639">
        <v>0</v>
      </c>
      <c r="H4639">
        <v>506</v>
      </c>
      <c r="I4639">
        <v>2</v>
      </c>
      <c r="J4639" t="s">
        <v>895</v>
      </c>
      <c r="L4639" t="e">
        <f t="shared" si="81"/>
        <v>#N/A</v>
      </c>
    </row>
    <row r="4640" spans="1:12">
      <c r="A4640">
        <v>2879</v>
      </c>
      <c r="B4640" t="s">
        <v>408</v>
      </c>
      <c r="C4640">
        <v>1</v>
      </c>
      <c r="D4640">
        <v>120</v>
      </c>
      <c r="E4640">
        <v>0</v>
      </c>
      <c r="F4640">
        <v>2</v>
      </c>
      <c r="G4640">
        <v>0</v>
      </c>
      <c r="H4640">
        <v>523</v>
      </c>
      <c r="I4640">
        <v>2</v>
      </c>
      <c r="J4640" t="s">
        <v>428</v>
      </c>
      <c r="L4640">
        <f t="shared" si="81"/>
        <v>33</v>
      </c>
    </row>
    <row r="4641" spans="1:12">
      <c r="A4641">
        <v>5381</v>
      </c>
      <c r="B4641" t="s">
        <v>408</v>
      </c>
      <c r="C4641">
        <v>2</v>
      </c>
      <c r="D4641">
        <v>37</v>
      </c>
      <c r="E4641">
        <v>2</v>
      </c>
      <c r="F4641">
        <v>0</v>
      </c>
      <c r="G4641">
        <v>0</v>
      </c>
      <c r="H4641">
        <v>631</v>
      </c>
      <c r="I4641">
        <v>2</v>
      </c>
      <c r="J4641" t="s">
        <v>951</v>
      </c>
      <c r="L4641" t="e">
        <f t="shared" si="81"/>
        <v>#N/A</v>
      </c>
    </row>
    <row r="4642" spans="1:12">
      <c r="A4642">
        <v>4800</v>
      </c>
      <c r="B4642" t="s">
        <v>408</v>
      </c>
      <c r="C4642">
        <v>1</v>
      </c>
      <c r="D4642">
        <v>17</v>
      </c>
      <c r="E4642">
        <v>16</v>
      </c>
      <c r="F4642">
        <v>0</v>
      </c>
      <c r="G4642">
        <v>0</v>
      </c>
      <c r="H4642">
        <v>660</v>
      </c>
      <c r="I4642">
        <v>8</v>
      </c>
      <c r="J4642" t="s">
        <v>952</v>
      </c>
      <c r="L4642" t="e">
        <f t="shared" si="81"/>
        <v>#N/A</v>
      </c>
    </row>
    <row r="4643" spans="1:12">
      <c r="A4643">
        <v>810</v>
      </c>
      <c r="B4643" t="s">
        <v>408</v>
      </c>
      <c r="C4643">
        <v>1</v>
      </c>
      <c r="D4643">
        <v>34</v>
      </c>
      <c r="E4643">
        <v>1</v>
      </c>
      <c r="F4643">
        <v>0</v>
      </c>
      <c r="G4643">
        <v>0</v>
      </c>
      <c r="H4643">
        <v>430</v>
      </c>
      <c r="I4643">
        <v>2</v>
      </c>
      <c r="J4643" t="s">
        <v>267</v>
      </c>
      <c r="L4643" t="e">
        <f t="shared" si="81"/>
        <v>#N/A</v>
      </c>
    </row>
    <row r="4644" spans="1:12">
      <c r="A4644">
        <v>1551</v>
      </c>
      <c r="B4644" t="s">
        <v>408</v>
      </c>
      <c r="C4644">
        <v>2</v>
      </c>
      <c r="D4644">
        <v>7</v>
      </c>
      <c r="E4644">
        <v>2</v>
      </c>
      <c r="F4644">
        <v>0</v>
      </c>
      <c r="G4644">
        <v>0</v>
      </c>
      <c r="H4644">
        <v>438</v>
      </c>
      <c r="I4644">
        <v>2</v>
      </c>
      <c r="J4644" t="s">
        <v>703</v>
      </c>
      <c r="L4644">
        <f t="shared" si="81"/>
        <v>21</v>
      </c>
    </row>
    <row r="4645" spans="1:12">
      <c r="A4645">
        <v>223</v>
      </c>
      <c r="B4645" t="s">
        <v>408</v>
      </c>
      <c r="C4645">
        <v>1</v>
      </c>
      <c r="D4645">
        <v>12</v>
      </c>
      <c r="E4645">
        <v>1</v>
      </c>
      <c r="F4645">
        <v>0</v>
      </c>
      <c r="G4645">
        <v>0</v>
      </c>
      <c r="H4645">
        <v>439</v>
      </c>
      <c r="I4645">
        <v>1</v>
      </c>
      <c r="J4645" t="s">
        <v>852</v>
      </c>
      <c r="L4645" t="e">
        <f t="shared" si="81"/>
        <v>#N/A</v>
      </c>
    </row>
    <row r="4646" spans="1:12">
      <c r="A4646">
        <v>217</v>
      </c>
      <c r="B4646" t="s">
        <v>408</v>
      </c>
      <c r="C4646">
        <v>1</v>
      </c>
      <c r="D4646">
        <v>14</v>
      </c>
      <c r="E4646">
        <v>2</v>
      </c>
      <c r="F4646">
        <v>0</v>
      </c>
      <c r="G4646">
        <v>0</v>
      </c>
      <c r="H4646">
        <v>409</v>
      </c>
      <c r="I4646">
        <v>1</v>
      </c>
      <c r="J4646" t="s">
        <v>967</v>
      </c>
      <c r="L4646" t="e">
        <f t="shared" si="81"/>
        <v>#N/A</v>
      </c>
    </row>
    <row r="4647" spans="1:12">
      <c r="A4647">
        <v>3715</v>
      </c>
      <c r="B4647" t="s">
        <v>408</v>
      </c>
      <c r="C4647">
        <v>1</v>
      </c>
      <c r="D4647">
        <v>37</v>
      </c>
      <c r="E4647">
        <v>1</v>
      </c>
      <c r="F4647">
        <v>0</v>
      </c>
      <c r="G4647">
        <v>0</v>
      </c>
      <c r="H4647">
        <v>109</v>
      </c>
      <c r="I4647">
        <v>2</v>
      </c>
      <c r="J4647" t="s">
        <v>807</v>
      </c>
      <c r="L4647">
        <f t="shared" si="81"/>
        <v>45</v>
      </c>
    </row>
    <row r="4648" spans="1:12">
      <c r="A4648">
        <v>1059</v>
      </c>
      <c r="B4648" t="s">
        <v>408</v>
      </c>
      <c r="C4648">
        <v>2</v>
      </c>
      <c r="D4648">
        <v>4</v>
      </c>
      <c r="E4648">
        <v>2</v>
      </c>
      <c r="F4648">
        <v>0</v>
      </c>
      <c r="G4648">
        <v>0</v>
      </c>
      <c r="H4648">
        <v>342</v>
      </c>
      <c r="I4648">
        <v>1</v>
      </c>
      <c r="J4648" t="s">
        <v>943</v>
      </c>
      <c r="L4648" t="e">
        <f t="shared" si="81"/>
        <v>#N/A</v>
      </c>
    </row>
    <row r="4649" spans="1:12">
      <c r="A4649">
        <v>2387</v>
      </c>
      <c r="B4649" t="s">
        <v>408</v>
      </c>
      <c r="C4649">
        <v>1</v>
      </c>
      <c r="D4649">
        <v>3</v>
      </c>
      <c r="E4649">
        <v>1</v>
      </c>
      <c r="F4649">
        <v>0</v>
      </c>
      <c r="G4649">
        <v>0</v>
      </c>
      <c r="H4649">
        <v>332</v>
      </c>
      <c r="I4649">
        <v>1</v>
      </c>
      <c r="J4649" t="s">
        <v>878</v>
      </c>
      <c r="L4649" t="e">
        <f t="shared" si="81"/>
        <v>#N/A</v>
      </c>
    </row>
    <row r="4650" spans="1:12">
      <c r="A4650">
        <v>1800</v>
      </c>
      <c r="B4650" t="s">
        <v>408</v>
      </c>
      <c r="C4650">
        <v>3</v>
      </c>
      <c r="D4650">
        <v>7</v>
      </c>
      <c r="E4650">
        <v>3</v>
      </c>
      <c r="F4650">
        <v>0</v>
      </c>
      <c r="G4650">
        <v>0</v>
      </c>
      <c r="H4650">
        <v>716</v>
      </c>
      <c r="I4650">
        <v>2</v>
      </c>
      <c r="J4650" t="s">
        <v>846</v>
      </c>
      <c r="L4650" t="e">
        <f t="shared" si="81"/>
        <v>#N/A</v>
      </c>
    </row>
    <row r="4651" spans="1:12">
      <c r="A4651">
        <v>3128</v>
      </c>
      <c r="B4651" t="s">
        <v>408</v>
      </c>
      <c r="C4651">
        <v>1</v>
      </c>
      <c r="D4651">
        <v>3</v>
      </c>
      <c r="E4651">
        <v>9</v>
      </c>
      <c r="F4651">
        <v>0</v>
      </c>
      <c r="G4651">
        <v>0</v>
      </c>
      <c r="H4651">
        <v>265</v>
      </c>
      <c r="I4651">
        <v>5</v>
      </c>
      <c r="J4651" t="s">
        <v>1009</v>
      </c>
      <c r="L4651" t="e">
        <f t="shared" si="81"/>
        <v>#N/A</v>
      </c>
    </row>
    <row r="4652" spans="1:12">
      <c r="A4652">
        <v>4053</v>
      </c>
      <c r="B4652" t="s">
        <v>408</v>
      </c>
      <c r="C4652">
        <v>2</v>
      </c>
      <c r="D4652">
        <v>9</v>
      </c>
      <c r="E4652">
        <v>2</v>
      </c>
      <c r="F4652">
        <v>0</v>
      </c>
      <c r="G4652">
        <v>0</v>
      </c>
      <c r="H4652">
        <v>259</v>
      </c>
      <c r="I4652">
        <v>2</v>
      </c>
      <c r="J4652" t="s">
        <v>926</v>
      </c>
      <c r="L4652" t="e">
        <f t="shared" si="81"/>
        <v>#N/A</v>
      </c>
    </row>
    <row r="4653" spans="1:12">
      <c r="A4653">
        <v>4794</v>
      </c>
      <c r="B4653" t="s">
        <v>408</v>
      </c>
      <c r="C4653">
        <v>2</v>
      </c>
      <c r="D4653">
        <v>5</v>
      </c>
      <c r="E4653">
        <v>36</v>
      </c>
      <c r="F4653">
        <v>0</v>
      </c>
      <c r="G4653">
        <v>0</v>
      </c>
      <c r="H4653">
        <v>660</v>
      </c>
      <c r="I4653">
        <v>8</v>
      </c>
      <c r="J4653" t="s">
        <v>952</v>
      </c>
      <c r="L4653" t="e">
        <f t="shared" si="81"/>
        <v>#N/A</v>
      </c>
    </row>
    <row r="4654" spans="1:12">
      <c r="A4654">
        <v>5387</v>
      </c>
      <c r="B4654" t="s">
        <v>408</v>
      </c>
      <c r="C4654">
        <v>2</v>
      </c>
      <c r="D4654">
        <v>13</v>
      </c>
      <c r="E4654">
        <v>2</v>
      </c>
      <c r="F4654">
        <v>0</v>
      </c>
      <c r="G4654">
        <v>0</v>
      </c>
      <c r="H4654">
        <v>631</v>
      </c>
      <c r="I4654">
        <v>2</v>
      </c>
      <c r="J4654" t="s">
        <v>951</v>
      </c>
      <c r="L4654" t="e">
        <f t="shared" si="81"/>
        <v>#N/A</v>
      </c>
    </row>
    <row r="4655" spans="1:12">
      <c r="A4655">
        <v>472</v>
      </c>
      <c r="B4655" t="s">
        <v>408</v>
      </c>
      <c r="C4655">
        <v>1</v>
      </c>
      <c r="D4655">
        <v>8</v>
      </c>
      <c r="E4655">
        <v>16</v>
      </c>
      <c r="F4655">
        <v>0</v>
      </c>
      <c r="G4655">
        <v>0</v>
      </c>
      <c r="H4655">
        <v>446</v>
      </c>
      <c r="I4655">
        <v>6</v>
      </c>
      <c r="J4655" t="s">
        <v>470</v>
      </c>
      <c r="L4655">
        <f t="shared" si="81"/>
        <v>22</v>
      </c>
    </row>
    <row r="4656" spans="1:12">
      <c r="A4656">
        <v>466</v>
      </c>
      <c r="B4656" t="s">
        <v>408</v>
      </c>
      <c r="C4656">
        <v>2</v>
      </c>
      <c r="D4656">
        <v>4</v>
      </c>
      <c r="E4656">
        <v>2</v>
      </c>
      <c r="F4656">
        <v>0</v>
      </c>
      <c r="G4656">
        <v>0</v>
      </c>
      <c r="H4656">
        <v>429</v>
      </c>
      <c r="I4656">
        <v>1</v>
      </c>
      <c r="J4656" t="s">
        <v>739</v>
      </c>
      <c r="L4656" t="e">
        <f t="shared" si="81"/>
        <v>#N/A</v>
      </c>
    </row>
    <row r="4657" spans="1:12">
      <c r="A4657">
        <v>5636</v>
      </c>
      <c r="B4657" t="s">
        <v>408</v>
      </c>
      <c r="C4657">
        <v>1</v>
      </c>
      <c r="D4657">
        <v>28</v>
      </c>
      <c r="E4657">
        <v>14</v>
      </c>
      <c r="F4657">
        <v>0</v>
      </c>
      <c r="G4657">
        <v>0</v>
      </c>
      <c r="H4657">
        <v>321</v>
      </c>
      <c r="I4657">
        <v>7</v>
      </c>
      <c r="J4657" t="s">
        <v>714</v>
      </c>
      <c r="L4657">
        <f t="shared" si="81"/>
        <v>52</v>
      </c>
    </row>
    <row r="4658" spans="1:12">
      <c r="A4658">
        <v>2725</v>
      </c>
      <c r="B4658" t="s">
        <v>408</v>
      </c>
      <c r="C4658">
        <v>1</v>
      </c>
      <c r="D4658">
        <v>1</v>
      </c>
      <c r="E4658">
        <v>1</v>
      </c>
      <c r="F4658">
        <v>0</v>
      </c>
      <c r="G4658">
        <v>0</v>
      </c>
      <c r="H4658">
        <v>350</v>
      </c>
      <c r="I4658">
        <v>1</v>
      </c>
      <c r="J4658" t="s">
        <v>713</v>
      </c>
      <c r="L4658" t="e">
        <f t="shared" si="81"/>
        <v>#N/A</v>
      </c>
    </row>
    <row r="4659" spans="1:12">
      <c r="A4659">
        <v>6128</v>
      </c>
      <c r="B4659" t="s">
        <v>408</v>
      </c>
      <c r="C4659">
        <v>1</v>
      </c>
      <c r="D4659">
        <v>16</v>
      </c>
      <c r="E4659">
        <v>9</v>
      </c>
      <c r="F4659">
        <v>0</v>
      </c>
      <c r="G4659">
        <v>0</v>
      </c>
      <c r="H4659">
        <v>270</v>
      </c>
      <c r="I4659">
        <v>6</v>
      </c>
      <c r="J4659" t="s">
        <v>491</v>
      </c>
      <c r="L4659" t="e">
        <f t="shared" si="81"/>
        <v>#N/A</v>
      </c>
    </row>
    <row r="4660" spans="1:12">
      <c r="A4660">
        <v>2192</v>
      </c>
      <c r="B4660" t="s">
        <v>408</v>
      </c>
      <c r="C4660">
        <v>1</v>
      </c>
      <c r="D4660">
        <v>13</v>
      </c>
      <c r="E4660">
        <v>7</v>
      </c>
      <c r="F4660">
        <v>0</v>
      </c>
      <c r="G4660">
        <v>0</v>
      </c>
      <c r="H4660">
        <v>534</v>
      </c>
      <c r="I4660">
        <v>5</v>
      </c>
      <c r="J4660" t="s">
        <v>662</v>
      </c>
      <c r="L4660">
        <f t="shared" si="81"/>
        <v>52</v>
      </c>
    </row>
    <row r="4661" spans="1:12">
      <c r="A4661">
        <v>3028</v>
      </c>
      <c r="B4661" t="s">
        <v>408</v>
      </c>
      <c r="C4661">
        <v>1</v>
      </c>
      <c r="D4661">
        <v>6</v>
      </c>
      <c r="E4661">
        <v>10</v>
      </c>
      <c r="F4661">
        <v>0</v>
      </c>
      <c r="G4661">
        <v>0</v>
      </c>
      <c r="H4661">
        <v>520</v>
      </c>
      <c r="I4661">
        <v>6</v>
      </c>
      <c r="J4661" t="s">
        <v>414</v>
      </c>
      <c r="L4661">
        <f t="shared" si="81"/>
        <v>43</v>
      </c>
    </row>
    <row r="4662" spans="1:12">
      <c r="A4662">
        <v>2825</v>
      </c>
      <c r="B4662" t="s">
        <v>408</v>
      </c>
      <c r="C4662">
        <v>2</v>
      </c>
      <c r="D4662">
        <v>31</v>
      </c>
      <c r="E4662">
        <v>0</v>
      </c>
      <c r="F4662">
        <v>1</v>
      </c>
      <c r="G4662">
        <v>0</v>
      </c>
      <c r="H4662">
        <v>571</v>
      </c>
      <c r="I4662">
        <v>3</v>
      </c>
      <c r="J4662" t="s">
        <v>784</v>
      </c>
      <c r="L4662">
        <f t="shared" si="81"/>
        <v>51</v>
      </c>
    </row>
    <row r="4663" spans="1:12">
      <c r="A4663">
        <v>3366</v>
      </c>
      <c r="B4663" t="s">
        <v>408</v>
      </c>
      <c r="C4663">
        <v>2</v>
      </c>
      <c r="D4663">
        <v>87</v>
      </c>
      <c r="E4663">
        <v>2</v>
      </c>
      <c r="F4663">
        <v>0</v>
      </c>
      <c r="G4663">
        <v>0</v>
      </c>
      <c r="H4663">
        <v>321</v>
      </c>
      <c r="I4663">
        <v>2</v>
      </c>
      <c r="J4663" t="s">
        <v>714</v>
      </c>
      <c r="L4663">
        <f t="shared" si="81"/>
        <v>52</v>
      </c>
    </row>
    <row r="4664" spans="1:12">
      <c r="A4664">
        <v>372</v>
      </c>
      <c r="B4664" t="s">
        <v>408</v>
      </c>
      <c r="C4664">
        <v>1</v>
      </c>
      <c r="D4664">
        <v>10</v>
      </c>
      <c r="E4664">
        <v>1</v>
      </c>
      <c r="F4664">
        <v>0</v>
      </c>
      <c r="G4664">
        <v>0</v>
      </c>
      <c r="H4664">
        <v>304</v>
      </c>
      <c r="I4664">
        <v>1</v>
      </c>
      <c r="J4664" t="s">
        <v>882</v>
      </c>
      <c r="L4664" t="e">
        <f t="shared" si="81"/>
        <v>#N/A</v>
      </c>
    </row>
    <row r="4665" spans="1:12">
      <c r="A4665">
        <v>1159</v>
      </c>
      <c r="B4665" t="s">
        <v>408</v>
      </c>
      <c r="C4665">
        <v>1</v>
      </c>
      <c r="D4665">
        <v>5</v>
      </c>
      <c r="E4665">
        <v>8</v>
      </c>
      <c r="F4665">
        <v>0</v>
      </c>
      <c r="G4665">
        <v>0</v>
      </c>
      <c r="H4665">
        <v>307</v>
      </c>
      <c r="I4665">
        <v>5</v>
      </c>
      <c r="J4665" t="s">
        <v>695</v>
      </c>
      <c r="L4665" t="e">
        <f t="shared" si="81"/>
        <v>#N/A</v>
      </c>
    </row>
    <row r="4666" spans="1:12">
      <c r="A4666">
        <v>4159</v>
      </c>
      <c r="B4666" t="s">
        <v>408</v>
      </c>
      <c r="C4666">
        <v>2</v>
      </c>
      <c r="D4666">
        <v>31</v>
      </c>
      <c r="E4666">
        <v>2</v>
      </c>
      <c r="F4666">
        <v>0</v>
      </c>
      <c r="G4666">
        <v>0</v>
      </c>
      <c r="H4666">
        <v>118</v>
      </c>
      <c r="I4666">
        <v>1</v>
      </c>
      <c r="J4666" t="s">
        <v>612</v>
      </c>
      <c r="L4666">
        <f t="shared" si="81"/>
        <v>11</v>
      </c>
    </row>
    <row r="4667" spans="1:12">
      <c r="A4667">
        <v>6366</v>
      </c>
      <c r="B4667" t="s">
        <v>412</v>
      </c>
      <c r="C4667">
        <v>1</v>
      </c>
      <c r="D4667">
        <v>11</v>
      </c>
      <c r="E4667">
        <v>1</v>
      </c>
      <c r="F4667">
        <v>0</v>
      </c>
      <c r="G4667">
        <v>0</v>
      </c>
      <c r="H4667">
        <v>421</v>
      </c>
      <c r="I4667">
        <v>1</v>
      </c>
      <c r="J4667" t="s">
        <v>411</v>
      </c>
      <c r="L4667" t="e">
        <f t="shared" si="81"/>
        <v>#N/A</v>
      </c>
    </row>
    <row r="4668" spans="1:12">
      <c r="A4668">
        <v>4153</v>
      </c>
      <c r="B4668" t="s">
        <v>408</v>
      </c>
      <c r="C4668">
        <v>1</v>
      </c>
      <c r="D4668">
        <v>28</v>
      </c>
      <c r="E4668">
        <v>1</v>
      </c>
      <c r="F4668">
        <v>0</v>
      </c>
      <c r="G4668">
        <v>0</v>
      </c>
      <c r="H4668">
        <v>118</v>
      </c>
      <c r="I4668">
        <v>1</v>
      </c>
      <c r="J4668" t="s">
        <v>612</v>
      </c>
      <c r="L4668">
        <f t="shared" si="81"/>
        <v>11</v>
      </c>
    </row>
    <row r="4669" spans="1:12">
      <c r="A4669">
        <v>4694</v>
      </c>
      <c r="B4669" t="s">
        <v>408</v>
      </c>
      <c r="C4669">
        <v>2</v>
      </c>
      <c r="D4669">
        <v>26</v>
      </c>
      <c r="E4669">
        <v>48</v>
      </c>
      <c r="F4669">
        <v>0</v>
      </c>
      <c r="G4669">
        <v>0</v>
      </c>
      <c r="H4669">
        <v>670</v>
      </c>
      <c r="I4669">
        <v>8</v>
      </c>
      <c r="J4669" t="s">
        <v>781</v>
      </c>
      <c r="L4669" t="e">
        <f t="shared" si="81"/>
        <v>#N/A</v>
      </c>
    </row>
    <row r="4670" spans="1:12">
      <c r="A4670">
        <v>3815</v>
      </c>
      <c r="B4670" t="s">
        <v>408</v>
      </c>
      <c r="C4670">
        <v>1</v>
      </c>
      <c r="D4670">
        <v>5</v>
      </c>
      <c r="E4670">
        <v>1</v>
      </c>
      <c r="F4670">
        <v>0</v>
      </c>
      <c r="G4670">
        <v>0</v>
      </c>
      <c r="H4670">
        <v>125</v>
      </c>
      <c r="I4670">
        <v>1</v>
      </c>
      <c r="J4670" t="s">
        <v>870</v>
      </c>
      <c r="L4670" t="e">
        <f t="shared" si="81"/>
        <v>#N/A</v>
      </c>
    </row>
    <row r="4671" spans="1:12">
      <c r="A4671">
        <v>2487</v>
      </c>
      <c r="B4671" t="s">
        <v>408</v>
      </c>
      <c r="C4671">
        <v>2</v>
      </c>
      <c r="D4671">
        <v>14</v>
      </c>
      <c r="E4671">
        <v>2</v>
      </c>
      <c r="F4671">
        <v>0</v>
      </c>
      <c r="G4671">
        <v>0</v>
      </c>
      <c r="H4671">
        <v>358</v>
      </c>
      <c r="I4671">
        <v>1</v>
      </c>
      <c r="J4671" t="s">
        <v>716</v>
      </c>
      <c r="L4671" t="e">
        <f t="shared" si="81"/>
        <v>#N/A</v>
      </c>
    </row>
    <row r="4672" spans="1:12">
      <c r="A4672">
        <v>4356</v>
      </c>
      <c r="B4672" t="s">
        <v>408</v>
      </c>
      <c r="C4672">
        <v>2</v>
      </c>
      <c r="D4672">
        <v>2</v>
      </c>
      <c r="E4672">
        <v>8</v>
      </c>
      <c r="F4672">
        <v>0</v>
      </c>
      <c r="G4672">
        <v>0</v>
      </c>
      <c r="H4672">
        <v>134</v>
      </c>
      <c r="I4672">
        <v>2</v>
      </c>
      <c r="J4672" t="s">
        <v>729</v>
      </c>
      <c r="L4672" t="e">
        <f t="shared" si="81"/>
        <v>#N/A</v>
      </c>
    </row>
    <row r="4673" spans="1:12">
      <c r="A4673">
        <v>864</v>
      </c>
      <c r="B4673" t="s">
        <v>408</v>
      </c>
      <c r="C4673">
        <v>1</v>
      </c>
      <c r="D4673">
        <v>12</v>
      </c>
      <c r="E4673">
        <v>7</v>
      </c>
      <c r="F4673">
        <v>0</v>
      </c>
      <c r="G4673">
        <v>0</v>
      </c>
      <c r="H4673">
        <v>473</v>
      </c>
      <c r="I4673">
        <v>4</v>
      </c>
      <c r="J4673" t="s">
        <v>934</v>
      </c>
      <c r="L4673" t="e">
        <f t="shared" si="81"/>
        <v>#N/A</v>
      </c>
    </row>
    <row r="4674" spans="1:12">
      <c r="A4674">
        <v>1700</v>
      </c>
      <c r="B4674" t="s">
        <v>408</v>
      </c>
      <c r="C4674">
        <v>1</v>
      </c>
      <c r="D4674">
        <v>14</v>
      </c>
      <c r="E4674">
        <v>1</v>
      </c>
      <c r="F4674">
        <v>0</v>
      </c>
      <c r="G4674">
        <v>0</v>
      </c>
      <c r="H4674">
        <v>302</v>
      </c>
      <c r="I4674">
        <v>1</v>
      </c>
      <c r="J4674" t="s">
        <v>423</v>
      </c>
      <c r="L4674">
        <f t="shared" si="81"/>
        <v>32</v>
      </c>
    </row>
    <row r="4675" spans="1:12">
      <c r="A4675">
        <v>6323</v>
      </c>
      <c r="B4675" t="s">
        <v>412</v>
      </c>
      <c r="C4675">
        <v>1</v>
      </c>
      <c r="D4675">
        <v>19</v>
      </c>
      <c r="E4675">
        <v>1</v>
      </c>
      <c r="F4675">
        <v>0</v>
      </c>
      <c r="G4675">
        <v>0</v>
      </c>
      <c r="H4675">
        <v>117</v>
      </c>
      <c r="I4675">
        <v>1</v>
      </c>
      <c r="J4675" t="s">
        <v>837</v>
      </c>
      <c r="L4675" t="e">
        <f t="shared" si="81"/>
        <v>#N/A</v>
      </c>
    </row>
    <row r="4676" spans="1:12">
      <c r="A4676">
        <v>1497</v>
      </c>
      <c r="B4676" t="s">
        <v>408</v>
      </c>
      <c r="C4676">
        <v>1</v>
      </c>
      <c r="D4676">
        <v>16</v>
      </c>
      <c r="E4676">
        <v>1</v>
      </c>
      <c r="F4676">
        <v>0</v>
      </c>
      <c r="G4676">
        <v>0</v>
      </c>
      <c r="H4676">
        <v>445</v>
      </c>
      <c r="I4676">
        <v>2</v>
      </c>
      <c r="J4676" t="s">
        <v>266</v>
      </c>
      <c r="L4676" t="e">
        <f t="shared" ref="L4676:L4739" si="82">VLOOKUP($J4676,$AA$3:$AB$127,2,FALSE)</f>
        <v>#N/A</v>
      </c>
    </row>
    <row r="4677" spans="1:12">
      <c r="A4677">
        <v>2038</v>
      </c>
      <c r="B4677" t="s">
        <v>408</v>
      </c>
      <c r="C4677">
        <v>2</v>
      </c>
      <c r="D4677">
        <v>3</v>
      </c>
      <c r="E4677">
        <v>4</v>
      </c>
      <c r="F4677">
        <v>0</v>
      </c>
      <c r="G4677">
        <v>0</v>
      </c>
      <c r="H4677">
        <v>333</v>
      </c>
      <c r="I4677">
        <v>2</v>
      </c>
      <c r="J4677" t="s">
        <v>681</v>
      </c>
      <c r="L4677">
        <f t="shared" si="82"/>
        <v>31</v>
      </c>
    </row>
    <row r="4678" spans="1:12">
      <c r="A4678">
        <v>5487</v>
      </c>
      <c r="B4678" t="s">
        <v>408</v>
      </c>
      <c r="C4678">
        <v>2</v>
      </c>
      <c r="D4678">
        <v>72</v>
      </c>
      <c r="E4678">
        <v>2</v>
      </c>
      <c r="F4678">
        <v>0</v>
      </c>
      <c r="G4678">
        <v>0</v>
      </c>
      <c r="H4678">
        <v>852</v>
      </c>
      <c r="I4678">
        <v>2</v>
      </c>
      <c r="J4678" t="s">
        <v>726</v>
      </c>
      <c r="L4678">
        <f t="shared" si="82"/>
        <v>56</v>
      </c>
    </row>
    <row r="4679" spans="1:12">
      <c r="A4679">
        <v>5481</v>
      </c>
      <c r="B4679" t="s">
        <v>408</v>
      </c>
      <c r="C4679">
        <v>2</v>
      </c>
      <c r="D4679">
        <v>48</v>
      </c>
      <c r="E4679">
        <v>2</v>
      </c>
      <c r="F4679">
        <v>0</v>
      </c>
      <c r="G4679">
        <v>0</v>
      </c>
      <c r="H4679">
        <v>852</v>
      </c>
      <c r="I4679">
        <v>2</v>
      </c>
      <c r="J4679" t="s">
        <v>726</v>
      </c>
      <c r="L4679">
        <f t="shared" si="82"/>
        <v>56</v>
      </c>
    </row>
    <row r="4680" spans="1:12">
      <c r="A4680">
        <v>6022</v>
      </c>
      <c r="B4680" t="s">
        <v>408</v>
      </c>
      <c r="C4680">
        <v>2</v>
      </c>
      <c r="D4680">
        <v>8</v>
      </c>
      <c r="E4680">
        <v>2</v>
      </c>
      <c r="F4680">
        <v>0</v>
      </c>
      <c r="G4680">
        <v>0</v>
      </c>
      <c r="H4680">
        <v>255</v>
      </c>
      <c r="I4680">
        <v>2</v>
      </c>
      <c r="J4680" t="s">
        <v>438</v>
      </c>
      <c r="L4680" t="e">
        <f t="shared" si="82"/>
        <v>#N/A</v>
      </c>
    </row>
    <row r="4681" spans="1:12">
      <c r="A4681">
        <v>6028</v>
      </c>
      <c r="B4681" t="s">
        <v>408</v>
      </c>
      <c r="C4681">
        <v>2</v>
      </c>
      <c r="D4681">
        <v>20</v>
      </c>
      <c r="E4681">
        <v>2</v>
      </c>
      <c r="F4681">
        <v>0</v>
      </c>
      <c r="G4681">
        <v>0</v>
      </c>
      <c r="H4681">
        <v>255</v>
      </c>
      <c r="I4681">
        <v>2</v>
      </c>
      <c r="J4681" t="s">
        <v>438</v>
      </c>
      <c r="L4681" t="e">
        <f t="shared" si="82"/>
        <v>#N/A</v>
      </c>
    </row>
    <row r="4682" spans="1:12">
      <c r="A4682">
        <v>5089</v>
      </c>
      <c r="B4682" t="s">
        <v>408</v>
      </c>
      <c r="C4682">
        <v>1</v>
      </c>
      <c r="D4682">
        <v>1</v>
      </c>
      <c r="E4682">
        <v>30</v>
      </c>
      <c r="F4682">
        <v>0</v>
      </c>
      <c r="G4682">
        <v>0</v>
      </c>
      <c r="H4682">
        <v>166</v>
      </c>
      <c r="I4682">
        <v>9</v>
      </c>
      <c r="J4682" t="s">
        <v>789</v>
      </c>
      <c r="L4682" t="e">
        <f t="shared" si="82"/>
        <v>#N/A</v>
      </c>
    </row>
    <row r="4683" spans="1:12">
      <c r="A4683">
        <v>2925</v>
      </c>
      <c r="B4683" t="s">
        <v>408</v>
      </c>
      <c r="C4683">
        <v>1</v>
      </c>
      <c r="D4683">
        <v>56</v>
      </c>
      <c r="E4683">
        <v>14</v>
      </c>
      <c r="F4683">
        <v>0</v>
      </c>
      <c r="G4683">
        <v>0</v>
      </c>
      <c r="H4683">
        <v>522</v>
      </c>
      <c r="I4683">
        <v>7</v>
      </c>
      <c r="J4683" t="s">
        <v>445</v>
      </c>
      <c r="L4683">
        <f t="shared" si="82"/>
        <v>37</v>
      </c>
    </row>
    <row r="4684" spans="1:12">
      <c r="A4684">
        <v>3420</v>
      </c>
      <c r="B4684" t="s">
        <v>408</v>
      </c>
      <c r="C4684">
        <v>4</v>
      </c>
      <c r="D4684">
        <v>16</v>
      </c>
      <c r="E4684">
        <v>4</v>
      </c>
      <c r="F4684">
        <v>0</v>
      </c>
      <c r="G4684">
        <v>0</v>
      </c>
      <c r="H4684">
        <v>535</v>
      </c>
      <c r="I4684">
        <v>1</v>
      </c>
      <c r="J4684" t="s">
        <v>514</v>
      </c>
      <c r="L4684">
        <f t="shared" si="82"/>
        <v>45</v>
      </c>
    </row>
    <row r="4685" spans="1:12">
      <c r="A4685">
        <v>2092</v>
      </c>
      <c r="B4685" t="s">
        <v>408</v>
      </c>
      <c r="C4685">
        <v>3</v>
      </c>
      <c r="D4685">
        <v>20</v>
      </c>
      <c r="E4685">
        <v>9</v>
      </c>
      <c r="F4685">
        <v>3</v>
      </c>
      <c r="G4685">
        <v>0</v>
      </c>
      <c r="H4685">
        <v>531</v>
      </c>
      <c r="I4685">
        <v>7</v>
      </c>
      <c r="J4685" t="s">
        <v>524</v>
      </c>
      <c r="L4685">
        <f t="shared" si="82"/>
        <v>41</v>
      </c>
    </row>
    <row r="4686" spans="1:12">
      <c r="A4686">
        <v>1351</v>
      </c>
      <c r="B4686" t="s">
        <v>408</v>
      </c>
      <c r="C4686">
        <v>3</v>
      </c>
      <c r="D4686">
        <v>57</v>
      </c>
      <c r="E4686">
        <v>7</v>
      </c>
      <c r="F4686">
        <v>6</v>
      </c>
      <c r="G4686">
        <v>0</v>
      </c>
      <c r="H4686">
        <v>523</v>
      </c>
      <c r="I4686">
        <v>3</v>
      </c>
      <c r="J4686" t="s">
        <v>428</v>
      </c>
      <c r="L4686">
        <f t="shared" si="82"/>
        <v>33</v>
      </c>
    </row>
    <row r="4687" spans="1:12">
      <c r="A4687">
        <v>4253</v>
      </c>
      <c r="B4687" t="s">
        <v>408</v>
      </c>
      <c r="C4687">
        <v>2</v>
      </c>
      <c r="D4687">
        <v>4</v>
      </c>
      <c r="E4687">
        <v>2</v>
      </c>
      <c r="F4687">
        <v>0</v>
      </c>
      <c r="G4687">
        <v>0</v>
      </c>
      <c r="H4687">
        <v>118</v>
      </c>
      <c r="I4687">
        <v>1</v>
      </c>
      <c r="J4687" t="s">
        <v>612</v>
      </c>
      <c r="L4687">
        <f t="shared" si="82"/>
        <v>11</v>
      </c>
    </row>
    <row r="4688" spans="1:12">
      <c r="A4688">
        <v>5928</v>
      </c>
      <c r="B4688" t="s">
        <v>408</v>
      </c>
      <c r="C4688">
        <v>1</v>
      </c>
      <c r="D4688">
        <v>1</v>
      </c>
      <c r="E4688">
        <v>1</v>
      </c>
      <c r="F4688">
        <v>0</v>
      </c>
      <c r="G4688">
        <v>0</v>
      </c>
      <c r="H4688">
        <v>280</v>
      </c>
      <c r="I4688">
        <v>1</v>
      </c>
      <c r="J4688" t="s">
        <v>791</v>
      </c>
      <c r="L4688" t="e">
        <f t="shared" si="82"/>
        <v>#N/A</v>
      </c>
    </row>
    <row r="4689" spans="1:12">
      <c r="A4689">
        <v>764</v>
      </c>
      <c r="B4689" t="s">
        <v>408</v>
      </c>
      <c r="C4689">
        <v>2</v>
      </c>
      <c r="D4689">
        <v>20</v>
      </c>
      <c r="E4689">
        <v>2</v>
      </c>
      <c r="F4689">
        <v>0</v>
      </c>
      <c r="G4689">
        <v>0</v>
      </c>
      <c r="H4689">
        <v>418</v>
      </c>
      <c r="I4689">
        <v>1</v>
      </c>
      <c r="J4689" t="s">
        <v>659</v>
      </c>
      <c r="L4689" t="e">
        <f t="shared" si="82"/>
        <v>#N/A</v>
      </c>
    </row>
    <row r="4690" spans="1:12">
      <c r="A4690">
        <v>1597</v>
      </c>
      <c r="B4690" t="s">
        <v>408</v>
      </c>
      <c r="C4690">
        <v>1</v>
      </c>
      <c r="D4690">
        <v>12</v>
      </c>
      <c r="E4690">
        <v>1</v>
      </c>
      <c r="F4690">
        <v>0</v>
      </c>
      <c r="G4690">
        <v>0</v>
      </c>
      <c r="H4690">
        <v>438</v>
      </c>
      <c r="I4690">
        <v>2</v>
      </c>
      <c r="J4690" t="s">
        <v>703</v>
      </c>
      <c r="L4690">
        <f t="shared" si="82"/>
        <v>21</v>
      </c>
    </row>
    <row r="4691" spans="1:12">
      <c r="A4691">
        <v>6417</v>
      </c>
      <c r="B4691" t="s">
        <v>412</v>
      </c>
      <c r="C4691">
        <v>1</v>
      </c>
      <c r="D4691">
        <v>3</v>
      </c>
      <c r="E4691">
        <v>1</v>
      </c>
      <c r="F4691">
        <v>0</v>
      </c>
      <c r="G4691">
        <v>0</v>
      </c>
      <c r="H4691">
        <v>435</v>
      </c>
      <c r="I4691">
        <v>1</v>
      </c>
      <c r="J4691" t="s">
        <v>850</v>
      </c>
      <c r="L4691" t="e">
        <f t="shared" si="82"/>
        <v>#N/A</v>
      </c>
    </row>
    <row r="4692" spans="1:12">
      <c r="A4692">
        <v>6174</v>
      </c>
      <c r="B4692" t="s">
        <v>408</v>
      </c>
      <c r="C4692">
        <v>1</v>
      </c>
      <c r="D4692">
        <v>12</v>
      </c>
      <c r="E4692">
        <v>16</v>
      </c>
      <c r="F4692">
        <v>0</v>
      </c>
      <c r="G4692">
        <v>0</v>
      </c>
      <c r="H4692">
        <v>250</v>
      </c>
      <c r="I4692">
        <v>6</v>
      </c>
      <c r="J4692" t="s">
        <v>670</v>
      </c>
      <c r="L4692" t="e">
        <f t="shared" si="82"/>
        <v>#N/A</v>
      </c>
    </row>
    <row r="4693" spans="1:12">
      <c r="A4693">
        <v>2433</v>
      </c>
      <c r="B4693" t="s">
        <v>408</v>
      </c>
      <c r="C4693">
        <v>1</v>
      </c>
      <c r="D4693">
        <v>12</v>
      </c>
      <c r="E4693">
        <v>1</v>
      </c>
      <c r="F4693">
        <v>0</v>
      </c>
      <c r="G4693">
        <v>0</v>
      </c>
      <c r="H4693">
        <v>588</v>
      </c>
      <c r="I4693">
        <v>1</v>
      </c>
      <c r="J4693" t="s">
        <v>913</v>
      </c>
      <c r="L4693" t="e">
        <f t="shared" si="82"/>
        <v>#N/A</v>
      </c>
    </row>
    <row r="4694" spans="1:12">
      <c r="A4694">
        <v>1846</v>
      </c>
      <c r="B4694" t="s">
        <v>408</v>
      </c>
      <c r="C4694">
        <v>2</v>
      </c>
      <c r="D4694">
        <v>4</v>
      </c>
      <c r="E4694">
        <v>2</v>
      </c>
      <c r="F4694">
        <v>0</v>
      </c>
      <c r="G4694">
        <v>0</v>
      </c>
      <c r="H4694">
        <v>716</v>
      </c>
      <c r="I4694">
        <v>2</v>
      </c>
      <c r="J4694" t="s">
        <v>846</v>
      </c>
      <c r="L4694" t="e">
        <f t="shared" si="82"/>
        <v>#N/A</v>
      </c>
    </row>
    <row r="4695" spans="1:12">
      <c r="A4695">
        <v>4007</v>
      </c>
      <c r="B4695" t="s">
        <v>408</v>
      </c>
      <c r="C4695">
        <v>1</v>
      </c>
      <c r="D4695">
        <v>2</v>
      </c>
      <c r="E4695">
        <v>6</v>
      </c>
      <c r="F4695">
        <v>0</v>
      </c>
      <c r="G4695">
        <v>0</v>
      </c>
      <c r="H4695">
        <v>274</v>
      </c>
      <c r="I4695">
        <v>4</v>
      </c>
      <c r="J4695" t="s">
        <v>947</v>
      </c>
      <c r="L4695">
        <f t="shared" si="82"/>
        <v>15</v>
      </c>
    </row>
    <row r="4696" spans="1:12">
      <c r="A4696">
        <v>269</v>
      </c>
      <c r="B4696" t="s">
        <v>408</v>
      </c>
      <c r="C4696">
        <v>1</v>
      </c>
      <c r="D4696">
        <v>2</v>
      </c>
      <c r="E4696">
        <v>13</v>
      </c>
      <c r="F4696">
        <v>0</v>
      </c>
      <c r="G4696">
        <v>0</v>
      </c>
      <c r="H4696">
        <v>474</v>
      </c>
      <c r="I4696">
        <v>4</v>
      </c>
      <c r="J4696" t="s">
        <v>590</v>
      </c>
      <c r="L4696" t="e">
        <f t="shared" si="82"/>
        <v>#N/A</v>
      </c>
    </row>
    <row r="4697" spans="1:12">
      <c r="A4697">
        <v>4502</v>
      </c>
      <c r="B4697" t="s">
        <v>408</v>
      </c>
      <c r="C4697">
        <v>2</v>
      </c>
      <c r="D4697">
        <v>25</v>
      </c>
      <c r="E4697">
        <v>2</v>
      </c>
      <c r="F4697">
        <v>0</v>
      </c>
      <c r="G4697">
        <v>0</v>
      </c>
      <c r="H4697">
        <v>112</v>
      </c>
      <c r="I4697">
        <v>1</v>
      </c>
      <c r="J4697" t="s">
        <v>817</v>
      </c>
      <c r="L4697" t="e">
        <f t="shared" si="82"/>
        <v>#N/A</v>
      </c>
    </row>
    <row r="4698" spans="1:12">
      <c r="A4698">
        <v>3761</v>
      </c>
      <c r="B4698" t="s">
        <v>408</v>
      </c>
      <c r="C4698">
        <v>1</v>
      </c>
      <c r="D4698">
        <v>15</v>
      </c>
      <c r="E4698">
        <v>0</v>
      </c>
      <c r="F4698">
        <v>1</v>
      </c>
      <c r="G4698">
        <v>0</v>
      </c>
      <c r="H4698">
        <v>205</v>
      </c>
      <c r="I4698">
        <v>1</v>
      </c>
      <c r="J4698" t="s">
        <v>430</v>
      </c>
      <c r="L4698" t="e">
        <f t="shared" si="82"/>
        <v>#N/A</v>
      </c>
    </row>
    <row r="4699" spans="1:12">
      <c r="A4699">
        <v>518</v>
      </c>
      <c r="B4699" t="s">
        <v>408</v>
      </c>
      <c r="C4699">
        <v>2</v>
      </c>
      <c r="D4699">
        <v>15</v>
      </c>
      <c r="E4699">
        <v>2</v>
      </c>
      <c r="F4699">
        <v>0</v>
      </c>
      <c r="G4699">
        <v>0</v>
      </c>
      <c r="H4699">
        <v>440</v>
      </c>
      <c r="I4699">
        <v>1</v>
      </c>
      <c r="J4699" t="s">
        <v>812</v>
      </c>
      <c r="L4699">
        <f t="shared" si="82"/>
        <v>22</v>
      </c>
    </row>
    <row r="4700" spans="1:12">
      <c r="A4700">
        <v>2679</v>
      </c>
      <c r="B4700" t="s">
        <v>408</v>
      </c>
      <c r="C4700">
        <v>1</v>
      </c>
      <c r="D4700">
        <v>42</v>
      </c>
      <c r="E4700">
        <v>8</v>
      </c>
      <c r="F4700">
        <v>0</v>
      </c>
      <c r="G4700">
        <v>0</v>
      </c>
      <c r="H4700">
        <v>321</v>
      </c>
      <c r="I4700">
        <v>5</v>
      </c>
      <c r="J4700" t="s">
        <v>714</v>
      </c>
      <c r="L4700">
        <f t="shared" si="82"/>
        <v>52</v>
      </c>
    </row>
    <row r="4701" spans="1:12">
      <c r="A4701">
        <v>5335</v>
      </c>
      <c r="B4701" t="s">
        <v>408</v>
      </c>
      <c r="C4701">
        <v>2</v>
      </c>
      <c r="D4701">
        <v>1</v>
      </c>
      <c r="E4701">
        <v>2</v>
      </c>
      <c r="F4701">
        <v>0</v>
      </c>
      <c r="G4701">
        <v>0</v>
      </c>
      <c r="H4701">
        <v>625</v>
      </c>
      <c r="I4701">
        <v>2</v>
      </c>
      <c r="J4701" t="s">
        <v>936</v>
      </c>
      <c r="L4701" t="e">
        <f t="shared" si="82"/>
        <v>#N/A</v>
      </c>
    </row>
    <row r="4702" spans="1:12">
      <c r="A4702">
        <v>4846</v>
      </c>
      <c r="B4702" t="s">
        <v>408</v>
      </c>
      <c r="C4702">
        <v>2</v>
      </c>
      <c r="D4702">
        <v>23</v>
      </c>
      <c r="E4702">
        <v>2</v>
      </c>
      <c r="F4702">
        <v>0</v>
      </c>
      <c r="G4702">
        <v>0</v>
      </c>
      <c r="H4702">
        <v>411</v>
      </c>
      <c r="I4702">
        <v>2</v>
      </c>
      <c r="J4702" t="s">
        <v>869</v>
      </c>
      <c r="L4702" t="e">
        <f t="shared" si="82"/>
        <v>#N/A</v>
      </c>
    </row>
    <row r="4703" spans="1:12">
      <c r="A4703">
        <v>3174</v>
      </c>
      <c r="B4703" t="s">
        <v>408</v>
      </c>
      <c r="C4703">
        <v>1</v>
      </c>
      <c r="D4703">
        <v>3</v>
      </c>
      <c r="E4703">
        <v>1</v>
      </c>
      <c r="F4703">
        <v>0</v>
      </c>
      <c r="G4703">
        <v>0</v>
      </c>
      <c r="H4703">
        <v>335</v>
      </c>
      <c r="I4703">
        <v>2</v>
      </c>
      <c r="J4703" t="s">
        <v>720</v>
      </c>
      <c r="L4703" t="e">
        <f t="shared" si="82"/>
        <v>#N/A</v>
      </c>
    </row>
    <row r="4704" spans="1:12">
      <c r="A4704">
        <v>3861</v>
      </c>
      <c r="B4704" t="s">
        <v>408</v>
      </c>
      <c r="C4704">
        <v>1</v>
      </c>
      <c r="D4704">
        <v>7</v>
      </c>
      <c r="E4704">
        <v>1</v>
      </c>
      <c r="F4704">
        <v>0</v>
      </c>
      <c r="G4704">
        <v>0</v>
      </c>
      <c r="H4704">
        <v>101</v>
      </c>
      <c r="I4704">
        <v>1</v>
      </c>
      <c r="J4704" t="s">
        <v>911</v>
      </c>
      <c r="L4704" t="e">
        <f t="shared" si="82"/>
        <v>#N/A</v>
      </c>
    </row>
    <row r="4705" spans="1:12">
      <c r="A4705">
        <v>2238</v>
      </c>
      <c r="B4705" t="s">
        <v>408</v>
      </c>
      <c r="C4705">
        <v>6</v>
      </c>
      <c r="D4705">
        <v>20</v>
      </c>
      <c r="E4705">
        <v>8</v>
      </c>
      <c r="F4705">
        <v>0</v>
      </c>
      <c r="G4705">
        <v>0</v>
      </c>
      <c r="H4705">
        <v>504</v>
      </c>
      <c r="I4705">
        <v>2</v>
      </c>
      <c r="J4705" t="s">
        <v>909</v>
      </c>
      <c r="L4705" t="e">
        <f t="shared" si="82"/>
        <v>#N/A</v>
      </c>
    </row>
    <row r="4706" spans="1:12">
      <c r="A4706">
        <v>4992</v>
      </c>
      <c r="B4706" t="s">
        <v>408</v>
      </c>
      <c r="C4706">
        <v>1</v>
      </c>
      <c r="D4706">
        <v>26</v>
      </c>
      <c r="E4706">
        <v>1</v>
      </c>
      <c r="F4706">
        <v>0</v>
      </c>
      <c r="G4706">
        <v>0</v>
      </c>
      <c r="H4706">
        <v>522</v>
      </c>
      <c r="I4706">
        <v>1</v>
      </c>
      <c r="J4706" t="s">
        <v>445</v>
      </c>
      <c r="L4706">
        <f t="shared" si="82"/>
        <v>37</v>
      </c>
    </row>
    <row r="4707" spans="1:12">
      <c r="A4707">
        <v>2779</v>
      </c>
      <c r="B4707" t="s">
        <v>408</v>
      </c>
      <c r="C4707">
        <v>2</v>
      </c>
      <c r="D4707">
        <v>17</v>
      </c>
      <c r="E4707">
        <v>4</v>
      </c>
      <c r="F4707">
        <v>0</v>
      </c>
      <c r="G4707">
        <v>0</v>
      </c>
      <c r="H4707">
        <v>571</v>
      </c>
      <c r="I4707">
        <v>3</v>
      </c>
      <c r="J4707" t="s">
        <v>784</v>
      </c>
      <c r="L4707">
        <f t="shared" si="82"/>
        <v>51</v>
      </c>
    </row>
    <row r="4708" spans="1:12">
      <c r="A4708">
        <v>3320</v>
      </c>
      <c r="B4708" t="s">
        <v>408</v>
      </c>
      <c r="C4708">
        <v>1</v>
      </c>
      <c r="D4708">
        <v>79</v>
      </c>
      <c r="E4708">
        <v>8</v>
      </c>
      <c r="F4708">
        <v>0</v>
      </c>
      <c r="G4708">
        <v>0</v>
      </c>
      <c r="H4708">
        <v>321</v>
      </c>
      <c r="I4708">
        <v>5</v>
      </c>
      <c r="J4708" t="s">
        <v>714</v>
      </c>
      <c r="L4708">
        <f t="shared" si="82"/>
        <v>52</v>
      </c>
    </row>
    <row r="4709" spans="1:12">
      <c r="A4709">
        <v>664</v>
      </c>
      <c r="B4709" t="s">
        <v>408</v>
      </c>
      <c r="C4709">
        <v>1</v>
      </c>
      <c r="D4709">
        <v>54</v>
      </c>
      <c r="E4709">
        <v>2</v>
      </c>
      <c r="F4709">
        <v>0</v>
      </c>
      <c r="G4709">
        <v>0</v>
      </c>
      <c r="H4709">
        <v>438</v>
      </c>
      <c r="I4709">
        <v>1</v>
      </c>
      <c r="J4709" t="s">
        <v>703</v>
      </c>
      <c r="L4709">
        <f t="shared" si="82"/>
        <v>21</v>
      </c>
    </row>
    <row r="4710" spans="1:12">
      <c r="A4710">
        <v>123</v>
      </c>
      <c r="B4710" t="s">
        <v>408</v>
      </c>
      <c r="C4710">
        <v>2</v>
      </c>
      <c r="D4710">
        <v>3</v>
      </c>
      <c r="E4710">
        <v>2</v>
      </c>
      <c r="F4710">
        <v>0</v>
      </c>
      <c r="G4710">
        <v>0</v>
      </c>
      <c r="H4710">
        <v>437</v>
      </c>
      <c r="I4710">
        <v>1</v>
      </c>
      <c r="J4710" t="s">
        <v>914</v>
      </c>
      <c r="L4710" t="e">
        <f t="shared" si="82"/>
        <v>#N/A</v>
      </c>
    </row>
    <row r="4711" spans="1:12">
      <c r="A4711">
        <v>4107</v>
      </c>
      <c r="B4711" t="s">
        <v>408</v>
      </c>
      <c r="C4711">
        <v>2</v>
      </c>
      <c r="D4711">
        <v>31</v>
      </c>
      <c r="E4711">
        <v>2</v>
      </c>
      <c r="F4711">
        <v>0</v>
      </c>
      <c r="G4711">
        <v>0</v>
      </c>
      <c r="H4711">
        <v>127</v>
      </c>
      <c r="I4711">
        <v>1</v>
      </c>
      <c r="J4711" t="s">
        <v>752</v>
      </c>
      <c r="L4711">
        <f t="shared" si="82"/>
        <v>11</v>
      </c>
    </row>
    <row r="4712" spans="1:12">
      <c r="A4712">
        <v>910</v>
      </c>
      <c r="B4712" t="s">
        <v>871</v>
      </c>
      <c r="C4712">
        <v>1</v>
      </c>
      <c r="D4712">
        <v>79</v>
      </c>
      <c r="E4712">
        <v>1</v>
      </c>
      <c r="F4712">
        <v>0</v>
      </c>
      <c r="G4712">
        <v>0</v>
      </c>
      <c r="H4712">
        <v>420</v>
      </c>
      <c r="I4712">
        <v>2</v>
      </c>
      <c r="J4712" t="s">
        <v>435</v>
      </c>
      <c r="L4712">
        <f t="shared" si="82"/>
        <v>21</v>
      </c>
    </row>
    <row r="4713" spans="1:12">
      <c r="A4713">
        <v>3074</v>
      </c>
      <c r="B4713" t="s">
        <v>408</v>
      </c>
      <c r="C4713">
        <v>1</v>
      </c>
      <c r="D4713">
        <v>40</v>
      </c>
      <c r="E4713">
        <v>6</v>
      </c>
      <c r="F4713">
        <v>0</v>
      </c>
      <c r="G4713">
        <v>0</v>
      </c>
      <c r="H4713">
        <v>263</v>
      </c>
      <c r="I4713">
        <v>6</v>
      </c>
      <c r="J4713" t="s">
        <v>985</v>
      </c>
      <c r="L4713" t="e">
        <f t="shared" si="82"/>
        <v>#N/A</v>
      </c>
    </row>
    <row r="4714" spans="1:12">
      <c r="A4714">
        <v>4402</v>
      </c>
      <c r="B4714" t="s">
        <v>408</v>
      </c>
      <c r="C4714">
        <v>1</v>
      </c>
      <c r="D4714">
        <v>2</v>
      </c>
      <c r="E4714">
        <v>6</v>
      </c>
      <c r="F4714">
        <v>0</v>
      </c>
      <c r="G4714">
        <v>0</v>
      </c>
      <c r="H4714">
        <v>257</v>
      </c>
      <c r="I4714">
        <v>3</v>
      </c>
      <c r="J4714" t="s">
        <v>922</v>
      </c>
      <c r="L4714" t="e">
        <f t="shared" si="82"/>
        <v>#N/A</v>
      </c>
    </row>
    <row r="4715" spans="1:12">
      <c r="A4715">
        <v>6320</v>
      </c>
      <c r="B4715" t="s">
        <v>412</v>
      </c>
      <c r="C4715">
        <v>1</v>
      </c>
      <c r="D4715">
        <v>3</v>
      </c>
      <c r="E4715">
        <v>1</v>
      </c>
      <c r="F4715">
        <v>0</v>
      </c>
      <c r="G4715">
        <v>0</v>
      </c>
      <c r="H4715">
        <v>122</v>
      </c>
      <c r="I4715">
        <v>1</v>
      </c>
      <c r="J4715" t="s">
        <v>962</v>
      </c>
      <c r="L4715" t="e">
        <f t="shared" si="82"/>
        <v>#N/A</v>
      </c>
    </row>
    <row r="4716" spans="1:12">
      <c r="A4716">
        <v>1746</v>
      </c>
      <c r="B4716" t="s">
        <v>408</v>
      </c>
      <c r="C4716">
        <v>1</v>
      </c>
      <c r="D4716">
        <v>1</v>
      </c>
      <c r="E4716">
        <v>1</v>
      </c>
      <c r="F4716">
        <v>0</v>
      </c>
      <c r="G4716">
        <v>0</v>
      </c>
      <c r="H4716">
        <v>464</v>
      </c>
      <c r="I4716">
        <v>2</v>
      </c>
      <c r="J4716" t="s">
        <v>754</v>
      </c>
      <c r="L4716" t="e">
        <f t="shared" si="82"/>
        <v>#N/A</v>
      </c>
    </row>
    <row r="4717" spans="1:12">
      <c r="A4717">
        <v>1451</v>
      </c>
      <c r="B4717" t="s">
        <v>408</v>
      </c>
      <c r="C4717">
        <v>1</v>
      </c>
      <c r="D4717">
        <v>8</v>
      </c>
      <c r="E4717">
        <v>1</v>
      </c>
      <c r="F4717">
        <v>0</v>
      </c>
      <c r="G4717">
        <v>0</v>
      </c>
      <c r="H4717">
        <v>364</v>
      </c>
      <c r="I4717">
        <v>1</v>
      </c>
      <c r="J4717" t="s">
        <v>785</v>
      </c>
      <c r="L4717" t="e">
        <f t="shared" si="82"/>
        <v>#N/A</v>
      </c>
    </row>
    <row r="4718" spans="1:12">
      <c r="A4718">
        <v>1205</v>
      </c>
      <c r="B4718" t="s">
        <v>408</v>
      </c>
      <c r="C4718">
        <v>1</v>
      </c>
      <c r="D4718">
        <v>5</v>
      </c>
      <c r="E4718">
        <v>1</v>
      </c>
      <c r="F4718">
        <v>0</v>
      </c>
      <c r="G4718">
        <v>0</v>
      </c>
      <c r="H4718">
        <v>319</v>
      </c>
      <c r="I4718">
        <v>2</v>
      </c>
      <c r="J4718" t="s">
        <v>469</v>
      </c>
      <c r="L4718" t="e">
        <f t="shared" si="82"/>
        <v>#N/A</v>
      </c>
    </row>
    <row r="4719" spans="1:12">
      <c r="A4719">
        <v>3566</v>
      </c>
      <c r="B4719" t="s">
        <v>408</v>
      </c>
      <c r="C4719">
        <v>2</v>
      </c>
      <c r="D4719">
        <v>7</v>
      </c>
      <c r="E4719">
        <v>2</v>
      </c>
      <c r="F4719">
        <v>0</v>
      </c>
      <c r="G4719">
        <v>0</v>
      </c>
      <c r="H4719">
        <v>138</v>
      </c>
      <c r="I4719">
        <v>2</v>
      </c>
      <c r="J4719" t="s">
        <v>917</v>
      </c>
      <c r="L4719">
        <f t="shared" si="82"/>
        <v>54</v>
      </c>
    </row>
    <row r="4720" spans="1:12">
      <c r="A4720">
        <v>1992</v>
      </c>
      <c r="B4720" t="s">
        <v>408</v>
      </c>
      <c r="C4720">
        <v>1</v>
      </c>
      <c r="D4720">
        <v>61</v>
      </c>
      <c r="E4720">
        <v>1</v>
      </c>
      <c r="F4720">
        <v>0</v>
      </c>
      <c r="G4720">
        <v>0</v>
      </c>
      <c r="H4720">
        <v>527</v>
      </c>
      <c r="I4720">
        <v>2</v>
      </c>
      <c r="J4720" t="s">
        <v>646</v>
      </c>
      <c r="L4720" t="e">
        <f t="shared" si="82"/>
        <v>#N/A</v>
      </c>
    </row>
    <row r="4721" spans="1:12">
      <c r="A4721">
        <v>2533</v>
      </c>
      <c r="B4721" t="s">
        <v>408</v>
      </c>
      <c r="C4721">
        <v>2</v>
      </c>
      <c r="D4721">
        <v>18</v>
      </c>
      <c r="E4721">
        <v>2</v>
      </c>
      <c r="F4721">
        <v>0</v>
      </c>
      <c r="G4721">
        <v>0</v>
      </c>
      <c r="H4721">
        <v>354</v>
      </c>
      <c r="I4721">
        <v>1</v>
      </c>
      <c r="J4721" t="s">
        <v>893</v>
      </c>
      <c r="L4721" t="e">
        <f t="shared" si="82"/>
        <v>#N/A</v>
      </c>
    </row>
    <row r="4722" spans="1:12">
      <c r="A4722">
        <v>6074</v>
      </c>
      <c r="B4722" t="s">
        <v>408</v>
      </c>
      <c r="C4722">
        <v>2</v>
      </c>
      <c r="D4722">
        <v>13</v>
      </c>
      <c r="E4722">
        <v>2</v>
      </c>
      <c r="F4722">
        <v>0</v>
      </c>
      <c r="G4722">
        <v>0</v>
      </c>
      <c r="H4722">
        <v>232</v>
      </c>
      <c r="I4722">
        <v>2</v>
      </c>
      <c r="J4722" t="s">
        <v>896</v>
      </c>
      <c r="L4722">
        <f t="shared" si="82"/>
        <v>13</v>
      </c>
    </row>
    <row r="4723" spans="1:12">
      <c r="A4723">
        <v>3878</v>
      </c>
      <c r="B4723" t="s">
        <v>408</v>
      </c>
      <c r="C4723">
        <v>1</v>
      </c>
      <c r="D4723">
        <v>11</v>
      </c>
      <c r="E4723">
        <v>1</v>
      </c>
      <c r="F4723">
        <v>0</v>
      </c>
      <c r="G4723">
        <v>0</v>
      </c>
      <c r="H4723">
        <v>103</v>
      </c>
      <c r="I4723">
        <v>1</v>
      </c>
      <c r="J4723" t="s">
        <v>811</v>
      </c>
      <c r="L4723" t="e">
        <f t="shared" si="82"/>
        <v>#N/A</v>
      </c>
    </row>
    <row r="4724" spans="1:12">
      <c r="A4724">
        <v>2218</v>
      </c>
      <c r="B4724" t="s">
        <v>390</v>
      </c>
      <c r="C4724">
        <v>1</v>
      </c>
      <c r="D4724">
        <v>24</v>
      </c>
      <c r="E4724">
        <v>1</v>
      </c>
      <c r="F4724">
        <v>0</v>
      </c>
      <c r="G4724">
        <v>0</v>
      </c>
      <c r="H4724">
        <v>507</v>
      </c>
      <c r="I4724">
        <v>1</v>
      </c>
      <c r="J4724" t="s">
        <v>282</v>
      </c>
      <c r="L4724">
        <f t="shared" si="82"/>
        <v>37</v>
      </c>
    </row>
    <row r="4725" spans="1:12">
      <c r="A4725">
        <v>2882</v>
      </c>
      <c r="B4725" t="s">
        <v>408</v>
      </c>
      <c r="C4725">
        <v>1</v>
      </c>
      <c r="D4725">
        <v>114</v>
      </c>
      <c r="E4725">
        <v>0</v>
      </c>
      <c r="F4725">
        <v>2</v>
      </c>
      <c r="G4725">
        <v>0</v>
      </c>
      <c r="H4725">
        <v>523</v>
      </c>
      <c r="I4725">
        <v>2</v>
      </c>
      <c r="J4725" t="s">
        <v>428</v>
      </c>
      <c r="L4725">
        <f t="shared" si="82"/>
        <v>33</v>
      </c>
    </row>
    <row r="4726" spans="1:12">
      <c r="A4726">
        <v>3641</v>
      </c>
      <c r="B4726" t="s">
        <v>408</v>
      </c>
      <c r="C4726">
        <v>1</v>
      </c>
      <c r="D4726">
        <v>12</v>
      </c>
      <c r="E4726">
        <v>8</v>
      </c>
      <c r="F4726">
        <v>0</v>
      </c>
      <c r="G4726">
        <v>0</v>
      </c>
      <c r="H4726">
        <v>391</v>
      </c>
      <c r="I4726">
        <v>4</v>
      </c>
      <c r="J4726" t="s">
        <v>683</v>
      </c>
      <c r="L4726" t="e">
        <f t="shared" si="82"/>
        <v>#N/A</v>
      </c>
    </row>
    <row r="4727" spans="1:12">
      <c r="A4727">
        <v>558</v>
      </c>
      <c r="B4727" t="s">
        <v>408</v>
      </c>
      <c r="C4727">
        <v>1</v>
      </c>
      <c r="D4727">
        <v>16</v>
      </c>
      <c r="E4727">
        <v>6</v>
      </c>
      <c r="F4727">
        <v>0</v>
      </c>
      <c r="G4727">
        <v>0</v>
      </c>
      <c r="H4727">
        <v>529</v>
      </c>
      <c r="I4727">
        <v>3</v>
      </c>
      <c r="J4727" t="s">
        <v>519</v>
      </c>
      <c r="L4727" t="e">
        <f t="shared" si="82"/>
        <v>#N/A</v>
      </c>
    </row>
    <row r="4728" spans="1:12">
      <c r="A4728">
        <v>3380</v>
      </c>
      <c r="B4728" t="s">
        <v>408</v>
      </c>
      <c r="C4728">
        <v>1</v>
      </c>
      <c r="D4728">
        <v>44</v>
      </c>
      <c r="E4728">
        <v>1</v>
      </c>
      <c r="F4728">
        <v>0</v>
      </c>
      <c r="G4728">
        <v>0</v>
      </c>
      <c r="H4728">
        <v>316</v>
      </c>
      <c r="I4728">
        <v>2</v>
      </c>
      <c r="J4728" t="s">
        <v>467</v>
      </c>
      <c r="L4728">
        <f t="shared" si="82"/>
        <v>51</v>
      </c>
    </row>
    <row r="4729" spans="1:12">
      <c r="A4729">
        <v>4305</v>
      </c>
      <c r="B4729" t="s">
        <v>408</v>
      </c>
      <c r="C4729">
        <v>1</v>
      </c>
      <c r="D4729">
        <v>20</v>
      </c>
      <c r="E4729">
        <v>1</v>
      </c>
      <c r="F4729">
        <v>0</v>
      </c>
      <c r="G4729">
        <v>0</v>
      </c>
      <c r="H4729">
        <v>111</v>
      </c>
      <c r="I4729">
        <v>1</v>
      </c>
      <c r="J4729" t="s">
        <v>511</v>
      </c>
      <c r="L4729">
        <f t="shared" si="82"/>
        <v>11</v>
      </c>
    </row>
    <row r="4730" spans="1:12">
      <c r="A4730">
        <v>4139</v>
      </c>
      <c r="B4730" t="s">
        <v>408</v>
      </c>
      <c r="C4730">
        <v>1</v>
      </c>
      <c r="D4730">
        <v>17</v>
      </c>
      <c r="E4730">
        <v>2</v>
      </c>
      <c r="F4730">
        <v>0</v>
      </c>
      <c r="G4730">
        <v>0</v>
      </c>
      <c r="H4730">
        <v>118</v>
      </c>
      <c r="I4730">
        <v>1</v>
      </c>
      <c r="J4730" t="s">
        <v>612</v>
      </c>
      <c r="L4730">
        <f t="shared" si="82"/>
        <v>11</v>
      </c>
    </row>
    <row r="4731" spans="1:12">
      <c r="A4731">
        <v>226</v>
      </c>
      <c r="B4731" t="s">
        <v>390</v>
      </c>
      <c r="C4731">
        <v>1</v>
      </c>
      <c r="D4731">
        <v>42</v>
      </c>
      <c r="E4731">
        <v>1</v>
      </c>
      <c r="F4731">
        <v>0</v>
      </c>
      <c r="G4731">
        <v>0</v>
      </c>
      <c r="H4731">
        <v>442</v>
      </c>
      <c r="I4731">
        <v>2</v>
      </c>
      <c r="J4731" t="s">
        <v>579</v>
      </c>
      <c r="L4731">
        <f t="shared" si="82"/>
        <v>21</v>
      </c>
    </row>
    <row r="4732" spans="1:12">
      <c r="A4732">
        <v>724</v>
      </c>
      <c r="B4732" t="s">
        <v>408</v>
      </c>
      <c r="C4732">
        <v>2</v>
      </c>
      <c r="D4732">
        <v>21</v>
      </c>
      <c r="E4732">
        <v>8</v>
      </c>
      <c r="F4732">
        <v>0</v>
      </c>
      <c r="G4732">
        <v>0</v>
      </c>
      <c r="H4732">
        <v>442</v>
      </c>
      <c r="I4732">
        <v>2</v>
      </c>
      <c r="J4732" t="s">
        <v>579</v>
      </c>
      <c r="L4732">
        <f t="shared" si="82"/>
        <v>21</v>
      </c>
    </row>
    <row r="4733" spans="1:12">
      <c r="A4733">
        <v>4637</v>
      </c>
      <c r="B4733" t="s">
        <v>408</v>
      </c>
      <c r="C4733">
        <v>1</v>
      </c>
      <c r="D4733">
        <v>28</v>
      </c>
      <c r="E4733">
        <v>18</v>
      </c>
      <c r="F4733">
        <v>0</v>
      </c>
      <c r="G4733">
        <v>0</v>
      </c>
      <c r="H4733">
        <v>671</v>
      </c>
      <c r="I4733">
        <v>9</v>
      </c>
      <c r="J4733" t="s">
        <v>661</v>
      </c>
      <c r="L4733" t="e">
        <f t="shared" si="82"/>
        <v>#N/A</v>
      </c>
    </row>
    <row r="4734" spans="1:12">
      <c r="A4734">
        <v>3712</v>
      </c>
      <c r="B4734" t="s">
        <v>408</v>
      </c>
      <c r="C4734">
        <v>1</v>
      </c>
      <c r="D4734">
        <v>13</v>
      </c>
      <c r="E4734">
        <v>1</v>
      </c>
      <c r="F4734">
        <v>0</v>
      </c>
      <c r="G4734">
        <v>0</v>
      </c>
      <c r="H4734">
        <v>105</v>
      </c>
      <c r="I4734">
        <v>2</v>
      </c>
      <c r="J4734" t="s">
        <v>866</v>
      </c>
      <c r="L4734">
        <f t="shared" si="82"/>
        <v>45</v>
      </c>
    </row>
    <row r="4735" spans="1:12">
      <c r="A4735">
        <v>1056</v>
      </c>
      <c r="B4735" t="s">
        <v>408</v>
      </c>
      <c r="C4735">
        <v>2</v>
      </c>
      <c r="D4735">
        <v>60</v>
      </c>
      <c r="E4735">
        <v>2</v>
      </c>
      <c r="F4735">
        <v>0</v>
      </c>
      <c r="G4735">
        <v>0</v>
      </c>
      <c r="H4735">
        <v>420</v>
      </c>
      <c r="I4735">
        <v>1</v>
      </c>
      <c r="J4735" t="s">
        <v>435</v>
      </c>
      <c r="L4735">
        <f t="shared" si="82"/>
        <v>21</v>
      </c>
    </row>
    <row r="4736" spans="1:12">
      <c r="A4736">
        <v>4376</v>
      </c>
      <c r="B4736" t="s">
        <v>408</v>
      </c>
      <c r="C4736">
        <v>1</v>
      </c>
      <c r="D4736">
        <v>10</v>
      </c>
      <c r="E4736">
        <v>1</v>
      </c>
      <c r="F4736">
        <v>0</v>
      </c>
      <c r="G4736">
        <v>0</v>
      </c>
      <c r="H4736">
        <v>115</v>
      </c>
      <c r="I4736">
        <v>2</v>
      </c>
      <c r="J4736" t="s">
        <v>466</v>
      </c>
      <c r="L4736" t="e">
        <f t="shared" si="82"/>
        <v>#N/A</v>
      </c>
    </row>
    <row r="4737" spans="1:12">
      <c r="A4737">
        <v>4803</v>
      </c>
      <c r="B4737" t="s">
        <v>408</v>
      </c>
      <c r="C4737">
        <v>2</v>
      </c>
      <c r="D4737">
        <v>14</v>
      </c>
      <c r="E4737">
        <v>26</v>
      </c>
      <c r="F4737">
        <v>0</v>
      </c>
      <c r="G4737">
        <v>0</v>
      </c>
      <c r="H4737">
        <v>674</v>
      </c>
      <c r="I4737">
        <v>7</v>
      </c>
      <c r="J4737" t="s">
        <v>905</v>
      </c>
      <c r="L4737" t="e">
        <f t="shared" si="82"/>
        <v>#N/A</v>
      </c>
    </row>
    <row r="4738" spans="1:12">
      <c r="A4738">
        <v>1720</v>
      </c>
      <c r="B4738" t="s">
        <v>408</v>
      </c>
      <c r="C4738">
        <v>1</v>
      </c>
      <c r="D4738">
        <v>15</v>
      </c>
      <c r="E4738">
        <v>1</v>
      </c>
      <c r="F4738">
        <v>0</v>
      </c>
      <c r="G4738">
        <v>0</v>
      </c>
      <c r="H4738">
        <v>390</v>
      </c>
      <c r="I4738">
        <v>2</v>
      </c>
      <c r="J4738" t="s">
        <v>858</v>
      </c>
      <c r="L4738" t="e">
        <f t="shared" si="82"/>
        <v>#N/A</v>
      </c>
    </row>
    <row r="4739" spans="1:12">
      <c r="A4739">
        <v>5799</v>
      </c>
      <c r="B4739" t="s">
        <v>408</v>
      </c>
      <c r="C4739">
        <v>2</v>
      </c>
      <c r="D4739">
        <v>6</v>
      </c>
      <c r="E4739">
        <v>30</v>
      </c>
      <c r="F4739">
        <v>0</v>
      </c>
      <c r="G4739">
        <v>0</v>
      </c>
      <c r="H4739">
        <v>491</v>
      </c>
      <c r="I4739">
        <v>6</v>
      </c>
      <c r="J4739" t="s">
        <v>1011</v>
      </c>
      <c r="L4739" t="e">
        <f t="shared" si="82"/>
        <v>#N/A</v>
      </c>
    </row>
    <row r="4740" spans="1:12">
      <c r="A4740">
        <v>5301</v>
      </c>
      <c r="B4740" t="s">
        <v>408</v>
      </c>
      <c r="C4740">
        <v>2</v>
      </c>
      <c r="D4740">
        <v>53</v>
      </c>
      <c r="E4740">
        <v>2</v>
      </c>
      <c r="F4740">
        <v>0</v>
      </c>
      <c r="G4740">
        <v>0</v>
      </c>
      <c r="H4740">
        <v>620</v>
      </c>
      <c r="I4740">
        <v>2</v>
      </c>
      <c r="J4740" t="s">
        <v>827</v>
      </c>
      <c r="L4740">
        <f t="shared" ref="L4740:L4803" si="83">VLOOKUP($J4740,$AA$3:$AB$127,2,FALSE)</f>
        <v>56</v>
      </c>
    </row>
    <row r="4741" spans="1:12">
      <c r="A4741">
        <v>1222</v>
      </c>
      <c r="B4741" t="s">
        <v>408</v>
      </c>
      <c r="C4741">
        <v>1</v>
      </c>
      <c r="D4741">
        <v>23</v>
      </c>
      <c r="E4741">
        <v>1</v>
      </c>
      <c r="F4741">
        <v>0</v>
      </c>
      <c r="G4741">
        <v>0</v>
      </c>
      <c r="H4741">
        <v>313</v>
      </c>
      <c r="I4741">
        <v>1</v>
      </c>
      <c r="J4741" t="s">
        <v>407</v>
      </c>
      <c r="L4741">
        <f t="shared" si="83"/>
        <v>33</v>
      </c>
    </row>
    <row r="4742" spans="1:12">
      <c r="A4742">
        <v>3214</v>
      </c>
      <c r="B4742" t="s">
        <v>390</v>
      </c>
      <c r="C4742">
        <v>1</v>
      </c>
      <c r="D4742">
        <v>15</v>
      </c>
      <c r="E4742">
        <v>1</v>
      </c>
      <c r="F4742">
        <v>0</v>
      </c>
      <c r="G4742">
        <v>0</v>
      </c>
      <c r="H4742">
        <v>350</v>
      </c>
      <c r="I4742">
        <v>1</v>
      </c>
      <c r="J4742" t="s">
        <v>713</v>
      </c>
      <c r="L4742" t="e">
        <f t="shared" si="83"/>
        <v>#N/A</v>
      </c>
    </row>
    <row r="4743" spans="1:12">
      <c r="A4743">
        <v>2716</v>
      </c>
      <c r="B4743" t="s">
        <v>408</v>
      </c>
      <c r="C4743">
        <v>1</v>
      </c>
      <c r="D4743">
        <v>10</v>
      </c>
      <c r="E4743">
        <v>1</v>
      </c>
      <c r="F4743">
        <v>0</v>
      </c>
      <c r="G4743">
        <v>0</v>
      </c>
      <c r="H4743">
        <v>310</v>
      </c>
      <c r="I4743">
        <v>1</v>
      </c>
      <c r="J4743" t="s">
        <v>421</v>
      </c>
      <c r="L4743">
        <f t="shared" si="83"/>
        <v>16</v>
      </c>
    </row>
    <row r="4744" spans="1:12">
      <c r="A4744">
        <v>60</v>
      </c>
      <c r="B4744" t="s">
        <v>408</v>
      </c>
      <c r="C4744">
        <v>1</v>
      </c>
      <c r="D4744">
        <v>32</v>
      </c>
      <c r="E4744">
        <v>1</v>
      </c>
      <c r="F4744">
        <v>0</v>
      </c>
      <c r="G4744">
        <v>0</v>
      </c>
      <c r="H4744">
        <v>440</v>
      </c>
      <c r="I4744">
        <v>1</v>
      </c>
      <c r="J4744" t="s">
        <v>812</v>
      </c>
      <c r="L4744">
        <f t="shared" si="83"/>
        <v>22</v>
      </c>
    </row>
    <row r="4745" spans="1:12">
      <c r="A4745">
        <v>297</v>
      </c>
      <c r="B4745" t="s">
        <v>408</v>
      </c>
      <c r="C4745">
        <v>2</v>
      </c>
      <c r="D4745">
        <v>14</v>
      </c>
      <c r="E4745">
        <v>2</v>
      </c>
      <c r="F4745">
        <v>0</v>
      </c>
      <c r="G4745">
        <v>0</v>
      </c>
      <c r="H4745">
        <v>446</v>
      </c>
      <c r="I4745">
        <v>2</v>
      </c>
      <c r="J4745" t="s">
        <v>470</v>
      </c>
      <c r="L4745">
        <f t="shared" si="83"/>
        <v>22</v>
      </c>
    </row>
    <row r="4746" spans="1:12">
      <c r="A4746">
        <v>6440</v>
      </c>
      <c r="B4746" t="s">
        <v>412</v>
      </c>
      <c r="C4746">
        <v>1</v>
      </c>
      <c r="D4746">
        <v>12</v>
      </c>
      <c r="E4746">
        <v>1</v>
      </c>
      <c r="F4746">
        <v>0</v>
      </c>
      <c r="G4746">
        <v>0</v>
      </c>
      <c r="H4746">
        <v>105</v>
      </c>
      <c r="I4746">
        <v>2</v>
      </c>
      <c r="J4746" t="s">
        <v>866</v>
      </c>
      <c r="L4746">
        <f t="shared" si="83"/>
        <v>45</v>
      </c>
    </row>
    <row r="4747" spans="1:12">
      <c r="A4747">
        <v>581</v>
      </c>
      <c r="B4747" t="s">
        <v>408</v>
      </c>
      <c r="C4747">
        <v>1</v>
      </c>
      <c r="D4747">
        <v>22</v>
      </c>
      <c r="E4747">
        <v>24</v>
      </c>
      <c r="F4747">
        <v>0</v>
      </c>
      <c r="G4747">
        <v>0</v>
      </c>
      <c r="H4747">
        <v>549</v>
      </c>
      <c r="I4747">
        <v>7</v>
      </c>
      <c r="J4747" t="s">
        <v>639</v>
      </c>
      <c r="L4747">
        <f t="shared" si="83"/>
        <v>34</v>
      </c>
    </row>
    <row r="4748" spans="1:12">
      <c r="A4748">
        <v>2241</v>
      </c>
      <c r="B4748" t="s">
        <v>408</v>
      </c>
      <c r="C4748">
        <v>1</v>
      </c>
      <c r="D4748">
        <v>13</v>
      </c>
      <c r="E4748">
        <v>7</v>
      </c>
      <c r="F4748">
        <v>0</v>
      </c>
      <c r="G4748">
        <v>0</v>
      </c>
      <c r="H4748">
        <v>504</v>
      </c>
      <c r="I4748">
        <v>5</v>
      </c>
      <c r="J4748" t="s">
        <v>909</v>
      </c>
      <c r="L4748" t="e">
        <f t="shared" si="83"/>
        <v>#N/A</v>
      </c>
    </row>
    <row r="4749" spans="1:12">
      <c r="A4749">
        <v>1577</v>
      </c>
      <c r="B4749" t="s">
        <v>408</v>
      </c>
      <c r="C4749">
        <v>5</v>
      </c>
      <c r="D4749">
        <v>4</v>
      </c>
      <c r="E4749">
        <v>8</v>
      </c>
      <c r="F4749">
        <v>0</v>
      </c>
      <c r="G4749">
        <v>0</v>
      </c>
      <c r="H4749">
        <v>442</v>
      </c>
      <c r="I4749">
        <v>2</v>
      </c>
      <c r="J4749" t="s">
        <v>579</v>
      </c>
      <c r="L4749">
        <f t="shared" si="83"/>
        <v>21</v>
      </c>
    </row>
    <row r="4750" spans="1:12">
      <c r="A4750">
        <v>4282</v>
      </c>
      <c r="B4750" t="s">
        <v>408</v>
      </c>
      <c r="C4750">
        <v>1</v>
      </c>
      <c r="D4750">
        <v>8</v>
      </c>
      <c r="E4750">
        <v>1</v>
      </c>
      <c r="F4750">
        <v>0</v>
      </c>
      <c r="G4750">
        <v>0</v>
      </c>
      <c r="H4750">
        <v>114</v>
      </c>
      <c r="I4750">
        <v>2</v>
      </c>
      <c r="J4750" t="s">
        <v>821</v>
      </c>
      <c r="L4750" t="e">
        <f t="shared" si="83"/>
        <v>#N/A</v>
      </c>
    </row>
    <row r="4751" spans="1:12">
      <c r="A4751">
        <v>3071</v>
      </c>
      <c r="B4751" t="s">
        <v>408</v>
      </c>
      <c r="C4751">
        <v>1</v>
      </c>
      <c r="D4751">
        <v>3</v>
      </c>
      <c r="E4751">
        <v>7</v>
      </c>
      <c r="F4751">
        <v>0</v>
      </c>
      <c r="G4751">
        <v>0</v>
      </c>
      <c r="H4751">
        <v>264</v>
      </c>
      <c r="I4751">
        <v>6</v>
      </c>
      <c r="J4751" t="s">
        <v>1010</v>
      </c>
      <c r="L4751" t="e">
        <f t="shared" si="83"/>
        <v>#N/A</v>
      </c>
    </row>
    <row r="4752" spans="1:12">
      <c r="A4752">
        <v>4233</v>
      </c>
      <c r="B4752" t="s">
        <v>390</v>
      </c>
      <c r="C4752">
        <v>1</v>
      </c>
      <c r="D4752">
        <v>6</v>
      </c>
      <c r="E4752">
        <v>1</v>
      </c>
      <c r="F4752">
        <v>0</v>
      </c>
      <c r="G4752">
        <v>0</v>
      </c>
      <c r="H4752">
        <v>112</v>
      </c>
      <c r="I4752">
        <v>2</v>
      </c>
      <c r="J4752" t="s">
        <v>817</v>
      </c>
      <c r="L4752" t="e">
        <f t="shared" si="83"/>
        <v>#N/A</v>
      </c>
    </row>
    <row r="4753" spans="1:12">
      <c r="A4753">
        <v>4780</v>
      </c>
      <c r="B4753" t="s">
        <v>408</v>
      </c>
      <c r="C4753">
        <v>2</v>
      </c>
      <c r="D4753">
        <v>27</v>
      </c>
      <c r="E4753">
        <v>15</v>
      </c>
      <c r="F4753">
        <v>0</v>
      </c>
      <c r="G4753">
        <v>0</v>
      </c>
      <c r="H4753">
        <v>480</v>
      </c>
      <c r="I4753">
        <v>7</v>
      </c>
      <c r="J4753" t="s">
        <v>560</v>
      </c>
      <c r="L4753">
        <f t="shared" si="83"/>
        <v>22</v>
      </c>
    </row>
    <row r="4754" spans="1:12">
      <c r="A4754">
        <v>4731</v>
      </c>
      <c r="B4754" t="s">
        <v>408</v>
      </c>
      <c r="C4754">
        <v>2</v>
      </c>
      <c r="D4754">
        <v>35</v>
      </c>
      <c r="E4754">
        <v>25</v>
      </c>
      <c r="F4754">
        <v>0</v>
      </c>
      <c r="G4754">
        <v>0</v>
      </c>
      <c r="H4754">
        <v>480</v>
      </c>
      <c r="I4754">
        <v>7</v>
      </c>
      <c r="J4754" t="s">
        <v>560</v>
      </c>
      <c r="L4754">
        <f t="shared" si="83"/>
        <v>22</v>
      </c>
    </row>
    <row r="4755" spans="1:12">
      <c r="A4755">
        <v>2739</v>
      </c>
      <c r="B4755" t="s">
        <v>408</v>
      </c>
      <c r="C4755">
        <v>1</v>
      </c>
      <c r="D4755">
        <v>8</v>
      </c>
      <c r="E4755">
        <v>32</v>
      </c>
      <c r="F4755">
        <v>0</v>
      </c>
      <c r="G4755">
        <v>0</v>
      </c>
      <c r="H4755">
        <v>462</v>
      </c>
      <c r="I4755">
        <v>9</v>
      </c>
      <c r="J4755" t="s">
        <v>676</v>
      </c>
      <c r="L4755">
        <f t="shared" si="83"/>
        <v>53</v>
      </c>
    </row>
    <row r="4756" spans="1:12">
      <c r="A4756">
        <v>2573</v>
      </c>
      <c r="B4756" t="s">
        <v>408</v>
      </c>
      <c r="C4756">
        <v>2</v>
      </c>
      <c r="D4756">
        <v>5</v>
      </c>
      <c r="E4756">
        <v>2</v>
      </c>
      <c r="F4756">
        <v>0</v>
      </c>
      <c r="G4756">
        <v>0</v>
      </c>
      <c r="H4756">
        <v>353</v>
      </c>
      <c r="I4756">
        <v>1</v>
      </c>
      <c r="J4756" t="s">
        <v>644</v>
      </c>
      <c r="L4756" t="e">
        <f t="shared" si="83"/>
        <v>#N/A</v>
      </c>
    </row>
    <row r="4757" spans="1:12">
      <c r="A4757">
        <v>3286</v>
      </c>
      <c r="B4757" t="s">
        <v>408</v>
      </c>
      <c r="C4757">
        <v>1</v>
      </c>
      <c r="D4757">
        <v>1</v>
      </c>
      <c r="E4757">
        <v>7</v>
      </c>
      <c r="F4757">
        <v>0</v>
      </c>
      <c r="G4757">
        <v>0</v>
      </c>
      <c r="H4757">
        <v>160</v>
      </c>
      <c r="I4757">
        <v>4</v>
      </c>
      <c r="J4757" t="s">
        <v>892</v>
      </c>
      <c r="L4757" t="e">
        <f t="shared" si="83"/>
        <v>#N/A</v>
      </c>
    </row>
    <row r="4758" spans="1:12">
      <c r="A4758">
        <v>5229</v>
      </c>
      <c r="B4758" t="s">
        <v>408</v>
      </c>
      <c r="C4758">
        <v>2</v>
      </c>
      <c r="D4758">
        <v>2</v>
      </c>
      <c r="E4758">
        <v>2</v>
      </c>
      <c r="F4758">
        <v>0</v>
      </c>
      <c r="G4758">
        <v>0</v>
      </c>
      <c r="H4758">
        <v>622</v>
      </c>
      <c r="I4758">
        <v>2</v>
      </c>
      <c r="J4758" t="s">
        <v>907</v>
      </c>
      <c r="L4758" t="e">
        <f t="shared" si="83"/>
        <v>#N/A</v>
      </c>
    </row>
    <row r="4759" spans="1:12">
      <c r="A4759">
        <v>5278</v>
      </c>
      <c r="B4759" t="s">
        <v>408</v>
      </c>
      <c r="C4759">
        <v>1</v>
      </c>
      <c r="D4759">
        <v>122</v>
      </c>
      <c r="E4759">
        <v>11</v>
      </c>
      <c r="F4759">
        <v>0</v>
      </c>
      <c r="G4759">
        <v>0</v>
      </c>
      <c r="H4759">
        <v>302</v>
      </c>
      <c r="I4759">
        <v>6</v>
      </c>
      <c r="J4759" t="s">
        <v>423</v>
      </c>
      <c r="L4759">
        <f t="shared" si="83"/>
        <v>32</v>
      </c>
    </row>
    <row r="4760" spans="1:12">
      <c r="A4760">
        <v>3120</v>
      </c>
      <c r="B4760" t="s">
        <v>408</v>
      </c>
      <c r="C4760">
        <v>1</v>
      </c>
      <c r="D4760">
        <v>2</v>
      </c>
      <c r="E4760">
        <v>6</v>
      </c>
      <c r="F4760">
        <v>0</v>
      </c>
      <c r="G4760">
        <v>0</v>
      </c>
      <c r="H4760">
        <v>265</v>
      </c>
      <c r="I4760">
        <v>5</v>
      </c>
      <c r="J4760" t="s">
        <v>1009</v>
      </c>
      <c r="L4760" t="e">
        <f t="shared" si="83"/>
        <v>#N/A</v>
      </c>
    </row>
    <row r="4761" spans="1:12">
      <c r="A4761">
        <v>2788</v>
      </c>
      <c r="B4761" t="s">
        <v>408</v>
      </c>
      <c r="C4761">
        <v>1</v>
      </c>
      <c r="D4761">
        <v>52</v>
      </c>
      <c r="E4761">
        <v>9</v>
      </c>
      <c r="F4761">
        <v>0</v>
      </c>
      <c r="G4761">
        <v>0</v>
      </c>
      <c r="H4761">
        <v>520</v>
      </c>
      <c r="I4761">
        <v>6</v>
      </c>
      <c r="J4761" t="s">
        <v>414</v>
      </c>
      <c r="L4761">
        <f t="shared" si="83"/>
        <v>43</v>
      </c>
    </row>
    <row r="4762" spans="1:12">
      <c r="A4762">
        <v>415</v>
      </c>
      <c r="B4762" t="s">
        <v>408</v>
      </c>
      <c r="C4762">
        <v>1</v>
      </c>
      <c r="D4762">
        <v>2</v>
      </c>
      <c r="E4762">
        <v>2</v>
      </c>
      <c r="F4762">
        <v>2</v>
      </c>
      <c r="G4762">
        <v>0</v>
      </c>
      <c r="H4762">
        <v>530</v>
      </c>
      <c r="I4762">
        <v>3</v>
      </c>
      <c r="J4762" t="s">
        <v>933</v>
      </c>
      <c r="L4762" t="e">
        <f t="shared" si="83"/>
        <v>#N/A</v>
      </c>
    </row>
    <row r="4763" spans="1:12">
      <c r="A4763">
        <v>2622</v>
      </c>
      <c r="B4763" t="s">
        <v>390</v>
      </c>
      <c r="C4763">
        <v>1</v>
      </c>
      <c r="D4763">
        <v>7</v>
      </c>
      <c r="E4763">
        <v>1</v>
      </c>
      <c r="F4763">
        <v>0</v>
      </c>
      <c r="G4763">
        <v>0</v>
      </c>
      <c r="H4763">
        <v>359</v>
      </c>
      <c r="I4763">
        <v>2</v>
      </c>
      <c r="J4763" t="s">
        <v>762</v>
      </c>
      <c r="L4763" t="e">
        <f t="shared" si="83"/>
        <v>#N/A</v>
      </c>
    </row>
    <row r="4764" spans="1:12">
      <c r="A4764">
        <v>3237</v>
      </c>
      <c r="B4764" t="s">
        <v>408</v>
      </c>
      <c r="C4764">
        <v>1</v>
      </c>
      <c r="D4764">
        <v>14</v>
      </c>
      <c r="E4764">
        <v>1</v>
      </c>
      <c r="F4764">
        <v>0</v>
      </c>
      <c r="G4764">
        <v>0</v>
      </c>
      <c r="H4764">
        <v>369</v>
      </c>
      <c r="I4764">
        <v>1</v>
      </c>
      <c r="J4764" t="s">
        <v>417</v>
      </c>
      <c r="L4764">
        <f t="shared" si="83"/>
        <v>55</v>
      </c>
    </row>
    <row r="4765" spans="1:12">
      <c r="A4765">
        <v>83</v>
      </c>
      <c r="B4765" t="s">
        <v>408</v>
      </c>
      <c r="C4765">
        <v>2</v>
      </c>
      <c r="D4765">
        <v>33</v>
      </c>
      <c r="E4765">
        <v>2</v>
      </c>
      <c r="F4765">
        <v>0</v>
      </c>
      <c r="G4765">
        <v>0</v>
      </c>
      <c r="H4765">
        <v>440</v>
      </c>
      <c r="I4765">
        <v>1</v>
      </c>
      <c r="J4765" t="s">
        <v>812</v>
      </c>
      <c r="L4765">
        <f t="shared" si="83"/>
        <v>22</v>
      </c>
    </row>
    <row r="4766" spans="1:12">
      <c r="A4766">
        <v>1079</v>
      </c>
      <c r="B4766" t="s">
        <v>408</v>
      </c>
      <c r="C4766">
        <v>1</v>
      </c>
      <c r="D4766">
        <v>9</v>
      </c>
      <c r="E4766">
        <v>4</v>
      </c>
      <c r="F4766">
        <v>0</v>
      </c>
      <c r="G4766">
        <v>0</v>
      </c>
      <c r="H4766">
        <v>333</v>
      </c>
      <c r="I4766">
        <v>2</v>
      </c>
      <c r="J4766" t="s">
        <v>681</v>
      </c>
      <c r="L4766">
        <f t="shared" si="83"/>
        <v>31</v>
      </c>
    </row>
    <row r="4767" spans="1:12">
      <c r="A4767">
        <v>3927</v>
      </c>
      <c r="B4767" t="s">
        <v>408</v>
      </c>
      <c r="C4767">
        <v>1</v>
      </c>
      <c r="D4767">
        <v>14</v>
      </c>
      <c r="E4767">
        <v>1</v>
      </c>
      <c r="F4767">
        <v>0</v>
      </c>
      <c r="G4767">
        <v>0</v>
      </c>
      <c r="H4767">
        <v>102</v>
      </c>
      <c r="I4767">
        <v>1</v>
      </c>
      <c r="J4767" t="s">
        <v>810</v>
      </c>
      <c r="L4767" t="e">
        <f t="shared" si="83"/>
        <v>#N/A</v>
      </c>
    </row>
    <row r="4768" spans="1:12">
      <c r="A4768">
        <v>1434</v>
      </c>
      <c r="B4768" t="s">
        <v>408</v>
      </c>
      <c r="C4768">
        <v>1</v>
      </c>
      <c r="D4768">
        <v>9</v>
      </c>
      <c r="E4768">
        <v>4</v>
      </c>
      <c r="F4768">
        <v>0</v>
      </c>
      <c r="G4768">
        <v>0</v>
      </c>
      <c r="H4768">
        <v>508</v>
      </c>
      <c r="I4768">
        <v>2</v>
      </c>
      <c r="J4768" t="s">
        <v>673</v>
      </c>
      <c r="L4768" t="e">
        <f t="shared" si="83"/>
        <v>#N/A</v>
      </c>
    </row>
    <row r="4769" spans="1:12">
      <c r="A4769">
        <v>2931</v>
      </c>
      <c r="B4769" t="s">
        <v>408</v>
      </c>
      <c r="C4769">
        <v>1</v>
      </c>
      <c r="D4769">
        <v>24</v>
      </c>
      <c r="E4769">
        <v>0</v>
      </c>
      <c r="F4769">
        <v>1</v>
      </c>
      <c r="G4769">
        <v>0</v>
      </c>
      <c r="H4769">
        <v>517</v>
      </c>
      <c r="I4769">
        <v>1</v>
      </c>
      <c r="J4769" t="s">
        <v>685</v>
      </c>
      <c r="L4769">
        <f t="shared" si="83"/>
        <v>43</v>
      </c>
    </row>
    <row r="4770" spans="1:12">
      <c r="A4770">
        <v>2267</v>
      </c>
      <c r="B4770" t="s">
        <v>408</v>
      </c>
      <c r="C4770">
        <v>1</v>
      </c>
      <c r="D4770">
        <v>26</v>
      </c>
      <c r="E4770">
        <v>8</v>
      </c>
      <c r="F4770">
        <v>0</v>
      </c>
      <c r="G4770">
        <v>0</v>
      </c>
      <c r="H4770">
        <v>503</v>
      </c>
      <c r="I4770">
        <v>5</v>
      </c>
      <c r="J4770" t="s">
        <v>719</v>
      </c>
      <c r="L4770" t="e">
        <f t="shared" si="83"/>
        <v>#N/A</v>
      </c>
    </row>
    <row r="4771" spans="1:12">
      <c r="A4771">
        <v>5919</v>
      </c>
      <c r="B4771" t="s">
        <v>408</v>
      </c>
      <c r="C4771">
        <v>1</v>
      </c>
      <c r="D4771">
        <v>14</v>
      </c>
      <c r="E4771">
        <v>1</v>
      </c>
      <c r="F4771">
        <v>0</v>
      </c>
      <c r="G4771">
        <v>0</v>
      </c>
      <c r="H4771">
        <v>141</v>
      </c>
      <c r="I4771">
        <v>2</v>
      </c>
      <c r="J4771" t="s">
        <v>577</v>
      </c>
      <c r="L4771" t="e">
        <f t="shared" si="83"/>
        <v>#N/A</v>
      </c>
    </row>
    <row r="4772" spans="1:12">
      <c r="A4772">
        <v>5750</v>
      </c>
      <c r="B4772" t="s">
        <v>408</v>
      </c>
      <c r="C4772">
        <v>1</v>
      </c>
      <c r="D4772">
        <v>3</v>
      </c>
      <c r="E4772">
        <v>1</v>
      </c>
      <c r="F4772">
        <v>0</v>
      </c>
      <c r="G4772">
        <v>0</v>
      </c>
      <c r="H4772">
        <v>222</v>
      </c>
      <c r="I4772">
        <v>2</v>
      </c>
      <c r="J4772" t="s">
        <v>836</v>
      </c>
      <c r="L4772" t="e">
        <f t="shared" si="83"/>
        <v>#N/A</v>
      </c>
    </row>
    <row r="4773" spans="1:12">
      <c r="A4773">
        <v>4754</v>
      </c>
      <c r="B4773" t="s">
        <v>408</v>
      </c>
      <c r="C4773">
        <v>1</v>
      </c>
      <c r="D4773">
        <v>13</v>
      </c>
      <c r="E4773">
        <v>19</v>
      </c>
      <c r="F4773">
        <v>0</v>
      </c>
      <c r="G4773">
        <v>0</v>
      </c>
      <c r="H4773">
        <v>684</v>
      </c>
      <c r="I4773">
        <v>9</v>
      </c>
      <c r="J4773" t="s">
        <v>979</v>
      </c>
      <c r="L4773" t="e">
        <f t="shared" si="83"/>
        <v>#N/A</v>
      </c>
    </row>
    <row r="4774" spans="1:12">
      <c r="A4774">
        <v>1508</v>
      </c>
      <c r="B4774" t="s">
        <v>408</v>
      </c>
      <c r="C4774">
        <v>1</v>
      </c>
      <c r="D4774">
        <v>4</v>
      </c>
      <c r="E4774">
        <v>1</v>
      </c>
      <c r="F4774">
        <v>0</v>
      </c>
      <c r="G4774">
        <v>0</v>
      </c>
      <c r="H4774">
        <v>427</v>
      </c>
      <c r="I4774">
        <v>2</v>
      </c>
      <c r="J4774" t="s">
        <v>897</v>
      </c>
      <c r="L4774" t="e">
        <f t="shared" si="83"/>
        <v>#N/A</v>
      </c>
    </row>
    <row r="4775" spans="1:12">
      <c r="A4775">
        <v>177</v>
      </c>
      <c r="B4775" t="s">
        <v>408</v>
      </c>
      <c r="C4775">
        <v>2</v>
      </c>
      <c r="D4775">
        <v>3</v>
      </c>
      <c r="E4775">
        <v>2</v>
      </c>
      <c r="F4775">
        <v>0</v>
      </c>
      <c r="G4775">
        <v>0</v>
      </c>
      <c r="H4775">
        <v>439</v>
      </c>
      <c r="I4775">
        <v>1</v>
      </c>
      <c r="J4775" t="s">
        <v>852</v>
      </c>
      <c r="L4775" t="e">
        <f t="shared" si="83"/>
        <v>#N/A</v>
      </c>
    </row>
    <row r="4776" spans="1:12">
      <c r="A4776">
        <v>4090</v>
      </c>
      <c r="B4776" t="s">
        <v>408</v>
      </c>
      <c r="C4776">
        <v>2</v>
      </c>
      <c r="D4776">
        <v>5</v>
      </c>
      <c r="E4776">
        <v>2</v>
      </c>
      <c r="F4776">
        <v>0</v>
      </c>
      <c r="G4776">
        <v>0</v>
      </c>
      <c r="H4776">
        <v>128</v>
      </c>
      <c r="I4776">
        <v>2</v>
      </c>
      <c r="J4776" t="s">
        <v>873</v>
      </c>
      <c r="L4776" t="e">
        <f t="shared" si="83"/>
        <v>#N/A</v>
      </c>
    </row>
    <row r="4777" spans="1:12">
      <c r="A4777">
        <v>2504</v>
      </c>
      <c r="B4777" t="s">
        <v>408</v>
      </c>
      <c r="C4777">
        <v>1</v>
      </c>
      <c r="D4777">
        <v>1</v>
      </c>
      <c r="E4777">
        <v>1</v>
      </c>
      <c r="F4777">
        <v>0</v>
      </c>
      <c r="G4777">
        <v>0</v>
      </c>
      <c r="H4777">
        <v>349</v>
      </c>
      <c r="I4777">
        <v>2</v>
      </c>
      <c r="J4777" t="s">
        <v>1008</v>
      </c>
      <c r="L4777" t="e">
        <f t="shared" si="83"/>
        <v>#N/A</v>
      </c>
    </row>
    <row r="4778" spans="1:12">
      <c r="A4778">
        <v>3094</v>
      </c>
      <c r="B4778" t="s">
        <v>408</v>
      </c>
      <c r="C4778">
        <v>2</v>
      </c>
      <c r="D4778">
        <v>17</v>
      </c>
      <c r="E4778">
        <v>4</v>
      </c>
      <c r="F4778">
        <v>0</v>
      </c>
      <c r="G4778">
        <v>0</v>
      </c>
      <c r="H4778">
        <v>375</v>
      </c>
      <c r="I4778">
        <v>2</v>
      </c>
      <c r="J4778" t="s">
        <v>721</v>
      </c>
      <c r="L4778" t="e">
        <f t="shared" si="83"/>
        <v>#N/A</v>
      </c>
    </row>
    <row r="4779" spans="1:12">
      <c r="A4779">
        <v>5513</v>
      </c>
      <c r="B4779" t="s">
        <v>408</v>
      </c>
      <c r="C4779">
        <v>2</v>
      </c>
      <c r="D4779">
        <v>7</v>
      </c>
      <c r="E4779">
        <v>2</v>
      </c>
      <c r="F4779">
        <v>0</v>
      </c>
      <c r="G4779">
        <v>0</v>
      </c>
      <c r="H4779">
        <v>357</v>
      </c>
      <c r="I4779">
        <v>2</v>
      </c>
      <c r="J4779" t="s">
        <v>1007</v>
      </c>
      <c r="L4779" t="e">
        <f t="shared" si="83"/>
        <v>#N/A</v>
      </c>
    </row>
    <row r="4780" spans="1:12">
      <c r="A4780">
        <v>6177</v>
      </c>
      <c r="B4780" t="s">
        <v>408</v>
      </c>
      <c r="C4780">
        <v>1</v>
      </c>
      <c r="D4780">
        <v>6</v>
      </c>
      <c r="E4780">
        <v>17</v>
      </c>
      <c r="F4780">
        <v>0</v>
      </c>
      <c r="G4780">
        <v>0</v>
      </c>
      <c r="H4780">
        <v>250</v>
      </c>
      <c r="I4780">
        <v>6</v>
      </c>
      <c r="J4780" t="s">
        <v>670</v>
      </c>
      <c r="L4780" t="e">
        <f t="shared" si="83"/>
        <v>#N/A</v>
      </c>
    </row>
    <row r="4781" spans="1:12">
      <c r="A4781">
        <v>844</v>
      </c>
      <c r="B4781" t="s">
        <v>865</v>
      </c>
      <c r="C4781">
        <v>1</v>
      </c>
      <c r="D4781">
        <v>3</v>
      </c>
      <c r="E4781">
        <v>1</v>
      </c>
      <c r="F4781">
        <v>0</v>
      </c>
      <c r="G4781">
        <v>0</v>
      </c>
      <c r="H4781">
        <v>449</v>
      </c>
      <c r="I4781">
        <v>1</v>
      </c>
      <c r="J4781" t="s">
        <v>1006</v>
      </c>
      <c r="L4781" t="e">
        <f t="shared" si="83"/>
        <v>#N/A</v>
      </c>
    </row>
    <row r="4782" spans="1:12">
      <c r="A4782">
        <v>2430</v>
      </c>
      <c r="B4782" t="s">
        <v>390</v>
      </c>
      <c r="C4782">
        <v>1</v>
      </c>
      <c r="D4782">
        <v>6</v>
      </c>
      <c r="E4782">
        <v>1</v>
      </c>
      <c r="F4782">
        <v>0</v>
      </c>
      <c r="G4782">
        <v>0</v>
      </c>
      <c r="H4782">
        <v>588</v>
      </c>
      <c r="I4782">
        <v>2</v>
      </c>
      <c r="J4782" t="s">
        <v>913</v>
      </c>
      <c r="L4782" t="e">
        <f t="shared" si="83"/>
        <v>#N/A</v>
      </c>
    </row>
    <row r="4783" spans="1:12">
      <c r="A4783">
        <v>2098</v>
      </c>
      <c r="B4783" t="s">
        <v>408</v>
      </c>
      <c r="C4783">
        <v>1</v>
      </c>
      <c r="D4783">
        <v>9</v>
      </c>
      <c r="E4783">
        <v>6</v>
      </c>
      <c r="F4783">
        <v>0</v>
      </c>
      <c r="G4783">
        <v>0</v>
      </c>
      <c r="H4783">
        <v>510</v>
      </c>
      <c r="I4783">
        <v>3</v>
      </c>
      <c r="J4783" t="s">
        <v>828</v>
      </c>
      <c r="L4783" t="e">
        <f t="shared" si="83"/>
        <v>#N/A</v>
      </c>
    </row>
    <row r="4784" spans="1:12">
      <c r="A4784">
        <v>509</v>
      </c>
      <c r="B4784" t="s">
        <v>408</v>
      </c>
      <c r="C4784">
        <v>1</v>
      </c>
      <c r="D4784">
        <v>12</v>
      </c>
      <c r="E4784">
        <v>1</v>
      </c>
      <c r="F4784">
        <v>0</v>
      </c>
      <c r="G4784">
        <v>0</v>
      </c>
      <c r="H4784">
        <v>425</v>
      </c>
      <c r="I4784">
        <v>2</v>
      </c>
      <c r="J4784" t="s">
        <v>769</v>
      </c>
      <c r="L4784" t="e">
        <f t="shared" si="83"/>
        <v>#N/A</v>
      </c>
    </row>
    <row r="4785" spans="1:12">
      <c r="A4785">
        <v>1173</v>
      </c>
      <c r="B4785" t="s">
        <v>408</v>
      </c>
      <c r="C4785">
        <v>1</v>
      </c>
      <c r="D4785">
        <v>7</v>
      </c>
      <c r="E4785">
        <v>1</v>
      </c>
      <c r="F4785">
        <v>0</v>
      </c>
      <c r="G4785">
        <v>0</v>
      </c>
      <c r="H4785">
        <v>322</v>
      </c>
      <c r="I4785">
        <v>1</v>
      </c>
      <c r="J4785" t="s">
        <v>815</v>
      </c>
      <c r="L4785">
        <f t="shared" si="83"/>
        <v>31</v>
      </c>
    </row>
    <row r="4786" spans="1:12">
      <c r="A4786">
        <v>3263</v>
      </c>
      <c r="B4786" t="s">
        <v>408</v>
      </c>
      <c r="C4786">
        <v>1</v>
      </c>
      <c r="D4786">
        <v>8</v>
      </c>
      <c r="E4786">
        <v>16</v>
      </c>
      <c r="F4786">
        <v>0</v>
      </c>
      <c r="G4786">
        <v>0</v>
      </c>
      <c r="H4786">
        <v>367</v>
      </c>
      <c r="I4786">
        <v>4</v>
      </c>
      <c r="J4786" t="s">
        <v>531</v>
      </c>
      <c r="L4786" t="e">
        <f t="shared" si="83"/>
        <v>#N/A</v>
      </c>
    </row>
    <row r="4787" spans="1:12">
      <c r="A4787">
        <v>1840</v>
      </c>
      <c r="B4787" t="s">
        <v>408</v>
      </c>
      <c r="C4787">
        <v>1</v>
      </c>
      <c r="D4787">
        <v>7</v>
      </c>
      <c r="E4787">
        <v>1</v>
      </c>
      <c r="F4787">
        <v>0</v>
      </c>
      <c r="G4787">
        <v>0</v>
      </c>
      <c r="H4787">
        <v>588</v>
      </c>
      <c r="I4787">
        <v>2</v>
      </c>
      <c r="J4787" t="s">
        <v>913</v>
      </c>
      <c r="L4787" t="e">
        <f t="shared" si="83"/>
        <v>#N/A</v>
      </c>
    </row>
    <row r="4788" spans="1:12">
      <c r="A4788">
        <v>3904</v>
      </c>
      <c r="B4788" t="s">
        <v>408</v>
      </c>
      <c r="C4788">
        <v>1</v>
      </c>
      <c r="D4788">
        <v>1</v>
      </c>
      <c r="E4788">
        <v>1</v>
      </c>
      <c r="F4788">
        <v>0</v>
      </c>
      <c r="G4788">
        <v>0</v>
      </c>
      <c r="H4788">
        <v>101</v>
      </c>
      <c r="I4788">
        <v>1</v>
      </c>
      <c r="J4788" t="s">
        <v>911</v>
      </c>
      <c r="L4788" t="e">
        <f t="shared" si="83"/>
        <v>#N/A</v>
      </c>
    </row>
    <row r="4789" spans="1:12">
      <c r="A4789">
        <v>3449</v>
      </c>
      <c r="B4789" t="s">
        <v>408</v>
      </c>
      <c r="C4789">
        <v>1</v>
      </c>
      <c r="D4789">
        <v>4</v>
      </c>
      <c r="E4789">
        <v>14</v>
      </c>
      <c r="F4789">
        <v>0</v>
      </c>
      <c r="G4789">
        <v>0</v>
      </c>
      <c r="H4789">
        <v>607</v>
      </c>
      <c r="I4789">
        <v>5</v>
      </c>
      <c r="J4789" t="s">
        <v>1005</v>
      </c>
      <c r="L4789" t="e">
        <f t="shared" si="83"/>
        <v>#N/A</v>
      </c>
    </row>
    <row r="4790" spans="1:12">
      <c r="A4790">
        <v>5109</v>
      </c>
      <c r="B4790" t="s">
        <v>408</v>
      </c>
      <c r="C4790">
        <v>1</v>
      </c>
      <c r="D4790">
        <v>23</v>
      </c>
      <c r="E4790">
        <v>16</v>
      </c>
      <c r="F4790">
        <v>0</v>
      </c>
      <c r="G4790">
        <v>0</v>
      </c>
      <c r="H4790">
        <v>170</v>
      </c>
      <c r="I4790">
        <v>7</v>
      </c>
      <c r="J4790" t="s">
        <v>880</v>
      </c>
      <c r="L4790" t="e">
        <f t="shared" si="83"/>
        <v>#N/A</v>
      </c>
    </row>
    <row r="4791" spans="1:12">
      <c r="A4791">
        <v>2859</v>
      </c>
      <c r="B4791" t="s">
        <v>408</v>
      </c>
      <c r="C4791">
        <v>1</v>
      </c>
      <c r="D4791">
        <v>138</v>
      </c>
      <c r="E4791">
        <v>8</v>
      </c>
      <c r="F4791">
        <v>8</v>
      </c>
      <c r="G4791">
        <v>0</v>
      </c>
      <c r="H4791">
        <v>523</v>
      </c>
      <c r="I4791">
        <v>4</v>
      </c>
      <c r="J4791" t="s">
        <v>428</v>
      </c>
      <c r="L4791">
        <f t="shared" si="83"/>
        <v>33</v>
      </c>
    </row>
    <row r="4792" spans="1:12">
      <c r="A4792">
        <v>2908</v>
      </c>
      <c r="B4792" t="s">
        <v>408</v>
      </c>
      <c r="C4792">
        <v>1</v>
      </c>
      <c r="D4792">
        <v>24</v>
      </c>
      <c r="E4792">
        <v>1</v>
      </c>
      <c r="F4792">
        <v>0</v>
      </c>
      <c r="G4792">
        <v>0</v>
      </c>
      <c r="H4792">
        <v>387</v>
      </c>
      <c r="I4792">
        <v>1</v>
      </c>
      <c r="J4792" t="s">
        <v>409</v>
      </c>
      <c r="L4792">
        <f t="shared" si="83"/>
        <v>43</v>
      </c>
    </row>
    <row r="4793" spans="1:12">
      <c r="A4793">
        <v>4113</v>
      </c>
      <c r="B4793" t="s">
        <v>408</v>
      </c>
      <c r="C4793">
        <v>1</v>
      </c>
      <c r="D4793">
        <v>3</v>
      </c>
      <c r="E4793">
        <v>1</v>
      </c>
      <c r="F4793">
        <v>0</v>
      </c>
      <c r="G4793">
        <v>0</v>
      </c>
      <c r="H4793">
        <v>130</v>
      </c>
      <c r="I4793">
        <v>2</v>
      </c>
      <c r="J4793" t="s">
        <v>1004</v>
      </c>
      <c r="L4793" t="e">
        <f t="shared" si="83"/>
        <v>#N/A</v>
      </c>
    </row>
    <row r="4794" spans="1:12">
      <c r="A4794">
        <v>4494</v>
      </c>
      <c r="B4794" t="s">
        <v>408</v>
      </c>
      <c r="C4794">
        <v>8</v>
      </c>
      <c r="D4794">
        <v>20</v>
      </c>
      <c r="E4794">
        <v>8</v>
      </c>
      <c r="F4794">
        <v>0</v>
      </c>
      <c r="G4794">
        <v>0</v>
      </c>
      <c r="H4794">
        <v>127</v>
      </c>
      <c r="I4794">
        <v>2</v>
      </c>
      <c r="J4794" t="s">
        <v>752</v>
      </c>
      <c r="L4794">
        <f t="shared" si="83"/>
        <v>11</v>
      </c>
    </row>
    <row r="4795" spans="1:12">
      <c r="A4795">
        <v>154</v>
      </c>
      <c r="B4795" t="s">
        <v>408</v>
      </c>
      <c r="C4795">
        <v>1</v>
      </c>
      <c r="D4795">
        <v>6</v>
      </c>
      <c r="E4795">
        <v>2</v>
      </c>
      <c r="F4795">
        <v>0</v>
      </c>
      <c r="G4795">
        <v>0</v>
      </c>
      <c r="H4795">
        <v>435</v>
      </c>
      <c r="I4795">
        <v>1</v>
      </c>
      <c r="J4795" t="s">
        <v>850</v>
      </c>
      <c r="L4795" t="e">
        <f t="shared" si="83"/>
        <v>#N/A</v>
      </c>
    </row>
    <row r="4796" spans="1:12">
      <c r="A4796">
        <v>203</v>
      </c>
      <c r="B4796" t="s">
        <v>408</v>
      </c>
      <c r="C4796">
        <v>1</v>
      </c>
      <c r="D4796">
        <v>22</v>
      </c>
      <c r="E4796">
        <v>2</v>
      </c>
      <c r="F4796">
        <v>0</v>
      </c>
      <c r="G4796">
        <v>0</v>
      </c>
      <c r="H4796">
        <v>435</v>
      </c>
      <c r="I4796">
        <v>1</v>
      </c>
      <c r="J4796" t="s">
        <v>850</v>
      </c>
      <c r="L4796" t="e">
        <f t="shared" si="83"/>
        <v>#N/A</v>
      </c>
    </row>
    <row r="4797" spans="1:12">
      <c r="A4797">
        <v>4568</v>
      </c>
      <c r="B4797" t="s">
        <v>408</v>
      </c>
      <c r="C4797">
        <v>6</v>
      </c>
      <c r="D4797">
        <v>28</v>
      </c>
      <c r="E4797">
        <v>6</v>
      </c>
      <c r="F4797">
        <v>0</v>
      </c>
      <c r="G4797">
        <v>0</v>
      </c>
      <c r="H4797">
        <v>133</v>
      </c>
      <c r="I4797">
        <v>2</v>
      </c>
      <c r="J4797" t="s">
        <v>877</v>
      </c>
      <c r="L4797">
        <f t="shared" si="83"/>
        <v>12</v>
      </c>
    </row>
    <row r="4798" spans="1:12">
      <c r="A4798">
        <v>1912</v>
      </c>
      <c r="B4798" t="s">
        <v>408</v>
      </c>
      <c r="C4798">
        <v>1</v>
      </c>
      <c r="D4798">
        <v>59</v>
      </c>
      <c r="E4798">
        <v>1</v>
      </c>
      <c r="F4798">
        <v>0</v>
      </c>
      <c r="G4798">
        <v>0</v>
      </c>
      <c r="H4798">
        <v>340</v>
      </c>
      <c r="I4798">
        <v>1</v>
      </c>
      <c r="J4798" t="s">
        <v>451</v>
      </c>
      <c r="L4798">
        <f t="shared" si="83"/>
        <v>31</v>
      </c>
    </row>
    <row r="4799" spans="1:12">
      <c r="A4799">
        <v>2453</v>
      </c>
      <c r="B4799" t="s">
        <v>408</v>
      </c>
      <c r="C4799">
        <v>2</v>
      </c>
      <c r="D4799">
        <v>6</v>
      </c>
      <c r="E4799">
        <v>2</v>
      </c>
      <c r="F4799">
        <v>0</v>
      </c>
      <c r="G4799">
        <v>0</v>
      </c>
      <c r="H4799">
        <v>315</v>
      </c>
      <c r="I4799">
        <v>2</v>
      </c>
      <c r="J4799" t="s">
        <v>876</v>
      </c>
      <c r="L4799" t="e">
        <f t="shared" si="83"/>
        <v>#N/A</v>
      </c>
    </row>
    <row r="4800" spans="1:12">
      <c r="A4800">
        <v>867</v>
      </c>
      <c r="B4800" t="s">
        <v>408</v>
      </c>
      <c r="C4800">
        <v>1</v>
      </c>
      <c r="D4800">
        <v>13</v>
      </c>
      <c r="E4800">
        <v>7</v>
      </c>
      <c r="F4800">
        <v>0</v>
      </c>
      <c r="G4800">
        <v>0</v>
      </c>
      <c r="H4800">
        <v>470</v>
      </c>
      <c r="I4800">
        <v>4</v>
      </c>
      <c r="J4800" t="s">
        <v>898</v>
      </c>
      <c r="L4800" t="e">
        <f t="shared" si="83"/>
        <v>#N/A</v>
      </c>
    </row>
    <row r="4801" spans="1:12">
      <c r="A4801">
        <v>818</v>
      </c>
      <c r="B4801" t="s">
        <v>408</v>
      </c>
      <c r="C4801">
        <v>2</v>
      </c>
      <c r="D4801">
        <v>3</v>
      </c>
      <c r="E4801">
        <v>2</v>
      </c>
      <c r="F4801">
        <v>0</v>
      </c>
      <c r="G4801">
        <v>0</v>
      </c>
      <c r="H4801">
        <v>477</v>
      </c>
      <c r="I4801">
        <v>2</v>
      </c>
      <c r="J4801" t="s">
        <v>581</v>
      </c>
      <c r="L4801" t="e">
        <f t="shared" si="83"/>
        <v>#N/A</v>
      </c>
    </row>
    <row r="4802" spans="1:12">
      <c r="A4802">
        <v>4162</v>
      </c>
      <c r="B4802" t="s">
        <v>408</v>
      </c>
      <c r="C4802">
        <v>1</v>
      </c>
      <c r="D4802">
        <v>39</v>
      </c>
      <c r="E4802">
        <v>1</v>
      </c>
      <c r="F4802">
        <v>0</v>
      </c>
      <c r="G4802">
        <v>0</v>
      </c>
      <c r="H4802">
        <v>127</v>
      </c>
      <c r="I4802">
        <v>2</v>
      </c>
      <c r="J4802" t="s">
        <v>752</v>
      </c>
      <c r="L4802">
        <f t="shared" si="83"/>
        <v>11</v>
      </c>
    </row>
    <row r="4803" spans="1:12">
      <c r="A4803">
        <v>6105</v>
      </c>
      <c r="B4803" t="s">
        <v>408</v>
      </c>
      <c r="C4803">
        <v>1</v>
      </c>
      <c r="D4803">
        <v>2</v>
      </c>
      <c r="E4803">
        <v>12</v>
      </c>
      <c r="F4803">
        <v>0</v>
      </c>
      <c r="G4803">
        <v>0</v>
      </c>
      <c r="H4803">
        <v>233</v>
      </c>
      <c r="I4803">
        <v>6</v>
      </c>
      <c r="J4803" t="s">
        <v>916</v>
      </c>
      <c r="L4803" t="e">
        <f t="shared" si="83"/>
        <v>#N/A</v>
      </c>
    </row>
    <row r="4804" spans="1:12">
      <c r="A4804">
        <v>6154</v>
      </c>
      <c r="B4804" t="s">
        <v>408</v>
      </c>
      <c r="C4804">
        <v>2</v>
      </c>
      <c r="D4804">
        <v>4</v>
      </c>
      <c r="E4804">
        <v>2</v>
      </c>
      <c r="F4804">
        <v>0</v>
      </c>
      <c r="G4804">
        <v>0</v>
      </c>
      <c r="H4804">
        <v>245</v>
      </c>
      <c r="I4804">
        <v>2</v>
      </c>
      <c r="J4804" t="s">
        <v>1003</v>
      </c>
      <c r="L4804" t="e">
        <f t="shared" ref="L4804:L4867" si="84">VLOOKUP($J4804,$AA$3:$AB$127,2,FALSE)</f>
        <v>#N/A</v>
      </c>
    </row>
    <row r="4805" spans="1:12">
      <c r="A4805">
        <v>1863</v>
      </c>
      <c r="B4805" t="s">
        <v>408</v>
      </c>
      <c r="C4805">
        <v>1</v>
      </c>
      <c r="D4805">
        <v>19</v>
      </c>
      <c r="E4805">
        <v>4</v>
      </c>
      <c r="F4805">
        <v>0</v>
      </c>
      <c r="G4805">
        <v>0</v>
      </c>
      <c r="H4805">
        <v>372</v>
      </c>
      <c r="I4805">
        <v>2</v>
      </c>
      <c r="J4805" t="s">
        <v>841</v>
      </c>
      <c r="L4805" t="e">
        <f t="shared" si="84"/>
        <v>#N/A</v>
      </c>
    </row>
    <row r="4806" spans="1:12">
      <c r="A4806">
        <v>1789</v>
      </c>
      <c r="B4806" t="s">
        <v>408</v>
      </c>
      <c r="C4806">
        <v>2</v>
      </c>
      <c r="D4806">
        <v>12</v>
      </c>
      <c r="E4806">
        <v>2</v>
      </c>
      <c r="F4806">
        <v>0</v>
      </c>
      <c r="G4806">
        <v>0</v>
      </c>
      <c r="H4806">
        <v>716</v>
      </c>
      <c r="I4806">
        <v>2</v>
      </c>
      <c r="J4806" t="s">
        <v>846</v>
      </c>
      <c r="L4806" t="e">
        <f t="shared" si="84"/>
        <v>#N/A</v>
      </c>
    </row>
    <row r="4807" spans="1:12">
      <c r="A4807">
        <v>3572</v>
      </c>
      <c r="B4807" t="s">
        <v>408</v>
      </c>
      <c r="C4807">
        <v>1</v>
      </c>
      <c r="D4807">
        <v>73</v>
      </c>
      <c r="E4807">
        <v>0</v>
      </c>
      <c r="F4807">
        <v>1</v>
      </c>
      <c r="G4807">
        <v>0</v>
      </c>
      <c r="H4807">
        <v>852</v>
      </c>
      <c r="I4807">
        <v>1</v>
      </c>
      <c r="J4807" t="s">
        <v>726</v>
      </c>
      <c r="L4807">
        <f t="shared" si="84"/>
        <v>56</v>
      </c>
    </row>
    <row r="4808" spans="1:12">
      <c r="A4808">
        <v>4445</v>
      </c>
      <c r="B4808" t="s">
        <v>408</v>
      </c>
      <c r="C4808">
        <v>1</v>
      </c>
      <c r="D4808">
        <v>10</v>
      </c>
      <c r="E4808">
        <v>1</v>
      </c>
      <c r="F4808">
        <v>0</v>
      </c>
      <c r="G4808">
        <v>0</v>
      </c>
      <c r="H4808">
        <v>151</v>
      </c>
      <c r="I4808">
        <v>1</v>
      </c>
      <c r="J4808" t="s">
        <v>863</v>
      </c>
      <c r="L4808">
        <f t="shared" si="84"/>
        <v>12</v>
      </c>
    </row>
    <row r="4809" spans="1:12">
      <c r="A4809">
        <v>1248</v>
      </c>
      <c r="B4809" t="s">
        <v>408</v>
      </c>
      <c r="C4809">
        <v>1</v>
      </c>
      <c r="D4809">
        <v>16</v>
      </c>
      <c r="E4809">
        <v>1</v>
      </c>
      <c r="F4809">
        <v>0</v>
      </c>
      <c r="G4809">
        <v>0</v>
      </c>
      <c r="H4809">
        <v>501</v>
      </c>
      <c r="I4809">
        <v>1</v>
      </c>
      <c r="J4809" t="s">
        <v>918</v>
      </c>
      <c r="L4809">
        <f t="shared" si="84"/>
        <v>35</v>
      </c>
    </row>
    <row r="4810" spans="1:12">
      <c r="A4810">
        <v>6228</v>
      </c>
      <c r="B4810" t="s">
        <v>408</v>
      </c>
      <c r="C4810">
        <v>1</v>
      </c>
      <c r="D4810">
        <v>16</v>
      </c>
      <c r="E4810">
        <v>16</v>
      </c>
      <c r="F4810">
        <v>0</v>
      </c>
      <c r="G4810">
        <v>0</v>
      </c>
      <c r="H4810">
        <v>528</v>
      </c>
      <c r="I4810">
        <v>7</v>
      </c>
      <c r="J4810" t="s">
        <v>652</v>
      </c>
      <c r="L4810" t="e">
        <f t="shared" si="84"/>
        <v>#N/A</v>
      </c>
    </row>
    <row r="4811" spans="1:12">
      <c r="A4811">
        <v>1150</v>
      </c>
      <c r="B4811" t="s">
        <v>408</v>
      </c>
      <c r="C4811">
        <v>1</v>
      </c>
      <c r="D4811">
        <v>11</v>
      </c>
      <c r="E4811">
        <v>1</v>
      </c>
      <c r="F4811">
        <v>0</v>
      </c>
      <c r="G4811">
        <v>0</v>
      </c>
      <c r="H4811">
        <v>311</v>
      </c>
      <c r="I4811">
        <v>2</v>
      </c>
      <c r="J4811" t="s">
        <v>778</v>
      </c>
      <c r="L4811" t="e">
        <f t="shared" si="84"/>
        <v>#N/A</v>
      </c>
    </row>
    <row r="4812" spans="1:12">
      <c r="A4812">
        <v>1199</v>
      </c>
      <c r="B4812" t="s">
        <v>408</v>
      </c>
      <c r="C4812">
        <v>1</v>
      </c>
      <c r="D4812">
        <v>13</v>
      </c>
      <c r="E4812">
        <v>1</v>
      </c>
      <c r="F4812">
        <v>0</v>
      </c>
      <c r="G4812">
        <v>0</v>
      </c>
      <c r="H4812">
        <v>319</v>
      </c>
      <c r="I4812">
        <v>2</v>
      </c>
      <c r="J4812" t="s">
        <v>469</v>
      </c>
      <c r="L4812" t="e">
        <f t="shared" si="84"/>
        <v>#N/A</v>
      </c>
    </row>
    <row r="4813" spans="1:12">
      <c r="A4813">
        <v>3523</v>
      </c>
      <c r="B4813" t="s">
        <v>408</v>
      </c>
      <c r="C4813">
        <v>1</v>
      </c>
      <c r="D4813">
        <v>4</v>
      </c>
      <c r="E4813">
        <v>1</v>
      </c>
      <c r="F4813">
        <v>0</v>
      </c>
      <c r="G4813">
        <v>0</v>
      </c>
      <c r="H4813">
        <v>337</v>
      </c>
      <c r="I4813">
        <v>2</v>
      </c>
      <c r="J4813" t="s">
        <v>957</v>
      </c>
      <c r="L4813" t="e">
        <f t="shared" si="84"/>
        <v>#N/A</v>
      </c>
    </row>
    <row r="4814" spans="1:12">
      <c r="A4814">
        <v>6460</v>
      </c>
      <c r="B4814" t="s">
        <v>412</v>
      </c>
      <c r="C4814">
        <v>1</v>
      </c>
      <c r="D4814">
        <v>10</v>
      </c>
      <c r="E4814">
        <v>1</v>
      </c>
      <c r="F4814">
        <v>0</v>
      </c>
      <c r="G4814">
        <v>0</v>
      </c>
      <c r="H4814">
        <v>102</v>
      </c>
      <c r="I4814">
        <v>1</v>
      </c>
      <c r="J4814" t="s">
        <v>810</v>
      </c>
      <c r="L4814" t="e">
        <f t="shared" si="84"/>
        <v>#N/A</v>
      </c>
    </row>
    <row r="4815" spans="1:12">
      <c r="A4815">
        <v>632</v>
      </c>
      <c r="B4815" t="s">
        <v>408</v>
      </c>
      <c r="C4815">
        <v>1</v>
      </c>
      <c r="D4815">
        <v>14</v>
      </c>
      <c r="E4815">
        <v>4</v>
      </c>
      <c r="F4815">
        <v>0</v>
      </c>
      <c r="G4815">
        <v>0</v>
      </c>
      <c r="H4815">
        <v>516</v>
      </c>
      <c r="I4815">
        <v>3</v>
      </c>
      <c r="J4815" t="s">
        <v>591</v>
      </c>
      <c r="L4815" t="e">
        <f t="shared" si="84"/>
        <v>#N/A</v>
      </c>
    </row>
    <row r="4816" spans="1:12">
      <c r="A4816">
        <v>1391</v>
      </c>
      <c r="B4816" t="s">
        <v>408</v>
      </c>
      <c r="C4816">
        <v>1</v>
      </c>
      <c r="D4816">
        <v>8</v>
      </c>
      <c r="E4816">
        <v>13</v>
      </c>
      <c r="F4816">
        <v>0</v>
      </c>
      <c r="G4816">
        <v>0</v>
      </c>
      <c r="H4816">
        <v>504</v>
      </c>
      <c r="I4816">
        <v>6</v>
      </c>
      <c r="J4816" t="s">
        <v>909</v>
      </c>
      <c r="L4816" t="e">
        <f t="shared" si="84"/>
        <v>#N/A</v>
      </c>
    </row>
    <row r="4817" spans="1:12">
      <c r="A4817">
        <v>1385</v>
      </c>
      <c r="B4817" t="s">
        <v>408</v>
      </c>
      <c r="C4817">
        <v>1</v>
      </c>
      <c r="D4817">
        <v>10</v>
      </c>
      <c r="E4817">
        <v>24</v>
      </c>
      <c r="F4817">
        <v>0</v>
      </c>
      <c r="G4817">
        <v>0</v>
      </c>
      <c r="H4817">
        <v>504</v>
      </c>
      <c r="I4817">
        <v>6</v>
      </c>
      <c r="J4817" t="s">
        <v>909</v>
      </c>
      <c r="L4817" t="e">
        <f t="shared" si="84"/>
        <v>#N/A</v>
      </c>
    </row>
    <row r="4818" spans="1:12">
      <c r="A4818">
        <v>2049</v>
      </c>
      <c r="B4818" t="s">
        <v>408</v>
      </c>
      <c r="C4818">
        <v>1</v>
      </c>
      <c r="D4818">
        <v>99</v>
      </c>
      <c r="E4818">
        <v>0</v>
      </c>
      <c r="F4818">
        <v>1</v>
      </c>
      <c r="G4818">
        <v>0</v>
      </c>
      <c r="H4818">
        <v>523</v>
      </c>
      <c r="I4818">
        <v>1</v>
      </c>
      <c r="J4818" t="s">
        <v>428</v>
      </c>
      <c r="L4818">
        <f t="shared" si="84"/>
        <v>33</v>
      </c>
    </row>
    <row r="4819" spans="1:12">
      <c r="A4819">
        <v>2055</v>
      </c>
      <c r="B4819" t="s">
        <v>408</v>
      </c>
      <c r="C4819">
        <v>2</v>
      </c>
      <c r="D4819">
        <v>97</v>
      </c>
      <c r="E4819">
        <v>3</v>
      </c>
      <c r="F4819">
        <v>3</v>
      </c>
      <c r="G4819">
        <v>0</v>
      </c>
      <c r="H4819">
        <v>523</v>
      </c>
      <c r="I4819">
        <v>2</v>
      </c>
      <c r="J4819" t="s">
        <v>428</v>
      </c>
      <c r="L4819">
        <f t="shared" si="84"/>
        <v>33</v>
      </c>
    </row>
    <row r="4820" spans="1:12">
      <c r="A4820">
        <v>1557</v>
      </c>
      <c r="B4820" t="s">
        <v>408</v>
      </c>
      <c r="C4820">
        <v>2</v>
      </c>
      <c r="D4820">
        <v>4</v>
      </c>
      <c r="E4820">
        <v>2</v>
      </c>
      <c r="F4820">
        <v>0</v>
      </c>
      <c r="G4820">
        <v>0</v>
      </c>
      <c r="H4820">
        <v>445</v>
      </c>
      <c r="I4820">
        <v>1</v>
      </c>
      <c r="J4820" t="s">
        <v>266</v>
      </c>
      <c r="L4820" t="e">
        <f t="shared" si="84"/>
        <v>#N/A</v>
      </c>
    </row>
    <row r="4821" spans="1:12">
      <c r="A4821">
        <v>134</v>
      </c>
      <c r="B4821" t="s">
        <v>408</v>
      </c>
      <c r="C4821">
        <v>1</v>
      </c>
      <c r="D4821">
        <v>3</v>
      </c>
      <c r="E4821">
        <v>1</v>
      </c>
      <c r="F4821">
        <v>0</v>
      </c>
      <c r="G4821">
        <v>0</v>
      </c>
      <c r="H4821">
        <v>407</v>
      </c>
      <c r="I4821">
        <v>2</v>
      </c>
      <c r="J4821" t="s">
        <v>891</v>
      </c>
      <c r="L4821" t="e">
        <f t="shared" si="84"/>
        <v>#N/A</v>
      </c>
    </row>
    <row r="4822" spans="1:12">
      <c r="A4822">
        <v>4468</v>
      </c>
      <c r="B4822" t="s">
        <v>408</v>
      </c>
      <c r="C4822">
        <v>3</v>
      </c>
      <c r="D4822">
        <v>27</v>
      </c>
      <c r="E4822">
        <v>3</v>
      </c>
      <c r="F4822">
        <v>0</v>
      </c>
      <c r="G4822">
        <v>0</v>
      </c>
      <c r="H4822">
        <v>128</v>
      </c>
      <c r="I4822">
        <v>2</v>
      </c>
      <c r="J4822" t="s">
        <v>873</v>
      </c>
      <c r="L4822" t="e">
        <f t="shared" si="84"/>
        <v>#N/A</v>
      </c>
    </row>
    <row r="4823" spans="1:12">
      <c r="A4823">
        <v>4047</v>
      </c>
      <c r="B4823" t="s">
        <v>408</v>
      </c>
      <c r="C4823">
        <v>2</v>
      </c>
      <c r="D4823">
        <v>6</v>
      </c>
      <c r="E4823">
        <v>2</v>
      </c>
      <c r="F4823">
        <v>0</v>
      </c>
      <c r="G4823">
        <v>0</v>
      </c>
      <c r="H4823">
        <v>259</v>
      </c>
      <c r="I4823">
        <v>2</v>
      </c>
      <c r="J4823" t="s">
        <v>926</v>
      </c>
      <c r="L4823" t="e">
        <f t="shared" si="84"/>
        <v>#N/A</v>
      </c>
    </row>
    <row r="4824" spans="1:12">
      <c r="A4824">
        <v>4213</v>
      </c>
      <c r="B4824" t="s">
        <v>408</v>
      </c>
      <c r="C4824">
        <v>2</v>
      </c>
      <c r="D4824">
        <v>10</v>
      </c>
      <c r="E4824">
        <v>2</v>
      </c>
      <c r="F4824">
        <v>0</v>
      </c>
      <c r="G4824">
        <v>0</v>
      </c>
      <c r="H4824">
        <v>121</v>
      </c>
      <c r="I4824">
        <v>2</v>
      </c>
      <c r="J4824" t="s">
        <v>940</v>
      </c>
      <c r="L4824" t="e">
        <f t="shared" si="84"/>
        <v>#N/A</v>
      </c>
    </row>
    <row r="4825" spans="1:12">
      <c r="A4825">
        <v>3970</v>
      </c>
      <c r="B4825" t="s">
        <v>390</v>
      </c>
      <c r="C4825">
        <v>1</v>
      </c>
      <c r="D4825">
        <v>7</v>
      </c>
      <c r="E4825">
        <v>1</v>
      </c>
      <c r="F4825">
        <v>0</v>
      </c>
      <c r="G4825">
        <v>0</v>
      </c>
      <c r="H4825">
        <v>113</v>
      </c>
      <c r="I4825">
        <v>2</v>
      </c>
      <c r="J4825" t="s">
        <v>925</v>
      </c>
      <c r="L4825" t="e">
        <f t="shared" si="84"/>
        <v>#N/A</v>
      </c>
    </row>
    <row r="4826" spans="1:12">
      <c r="A4826">
        <v>5968</v>
      </c>
      <c r="B4826" t="s">
        <v>408</v>
      </c>
      <c r="C4826">
        <v>3</v>
      </c>
      <c r="D4826">
        <v>15</v>
      </c>
      <c r="E4826">
        <v>18</v>
      </c>
      <c r="F4826">
        <v>0</v>
      </c>
      <c r="G4826">
        <v>0</v>
      </c>
      <c r="H4826">
        <v>135</v>
      </c>
      <c r="I4826">
        <v>4</v>
      </c>
      <c r="J4826" t="s">
        <v>663</v>
      </c>
      <c r="L4826" t="e">
        <f t="shared" si="84"/>
        <v>#N/A</v>
      </c>
    </row>
    <row r="4827" spans="1:12">
      <c r="A4827">
        <v>893</v>
      </c>
      <c r="B4827" t="s">
        <v>408</v>
      </c>
      <c r="C4827">
        <v>1</v>
      </c>
      <c r="D4827">
        <v>4</v>
      </c>
      <c r="E4827">
        <v>1</v>
      </c>
      <c r="F4827">
        <v>0</v>
      </c>
      <c r="G4827">
        <v>0</v>
      </c>
      <c r="H4827">
        <v>467</v>
      </c>
      <c r="I4827">
        <v>2</v>
      </c>
      <c r="J4827" t="s">
        <v>890</v>
      </c>
      <c r="L4827" t="e">
        <f t="shared" si="84"/>
        <v>#N/A</v>
      </c>
    </row>
    <row r="4828" spans="1:12">
      <c r="A4828">
        <v>3306</v>
      </c>
      <c r="B4828" t="s">
        <v>408</v>
      </c>
      <c r="C4828">
        <v>1</v>
      </c>
      <c r="D4828">
        <v>44</v>
      </c>
      <c r="E4828">
        <v>24</v>
      </c>
      <c r="F4828">
        <v>0</v>
      </c>
      <c r="G4828">
        <v>0</v>
      </c>
      <c r="H4828">
        <v>374</v>
      </c>
      <c r="I4828">
        <v>7</v>
      </c>
      <c r="J4828" t="s">
        <v>440</v>
      </c>
      <c r="L4828">
        <f t="shared" si="84"/>
        <v>16</v>
      </c>
    </row>
    <row r="4829" spans="1:12">
      <c r="A4829">
        <v>3549</v>
      </c>
      <c r="B4829" t="s">
        <v>408</v>
      </c>
      <c r="C4829">
        <v>1</v>
      </c>
      <c r="D4829">
        <v>5</v>
      </c>
      <c r="E4829">
        <v>2</v>
      </c>
      <c r="F4829">
        <v>0</v>
      </c>
      <c r="G4829">
        <v>0</v>
      </c>
      <c r="H4829">
        <v>314</v>
      </c>
      <c r="I4829">
        <v>1</v>
      </c>
      <c r="J4829" t="s">
        <v>1002</v>
      </c>
      <c r="L4829" t="e">
        <f t="shared" si="84"/>
        <v>#N/A</v>
      </c>
    </row>
    <row r="4830" spans="1:12">
      <c r="A4830">
        <v>6134</v>
      </c>
      <c r="B4830" t="s">
        <v>408</v>
      </c>
      <c r="C4830">
        <v>2</v>
      </c>
      <c r="D4830">
        <v>6</v>
      </c>
      <c r="E4830">
        <v>25</v>
      </c>
      <c r="F4830">
        <v>0</v>
      </c>
      <c r="G4830">
        <v>0</v>
      </c>
      <c r="H4830">
        <v>236</v>
      </c>
      <c r="I4830">
        <v>6</v>
      </c>
      <c r="J4830" t="s">
        <v>883</v>
      </c>
      <c r="L4830" t="e">
        <f t="shared" si="84"/>
        <v>#N/A</v>
      </c>
    </row>
    <row r="4831" spans="1:12">
      <c r="A4831">
        <v>1883</v>
      </c>
      <c r="B4831" t="s">
        <v>408</v>
      </c>
      <c r="C4831">
        <v>1</v>
      </c>
      <c r="D4831">
        <v>8</v>
      </c>
      <c r="E4831">
        <v>1</v>
      </c>
      <c r="F4831">
        <v>0</v>
      </c>
      <c r="G4831">
        <v>0</v>
      </c>
      <c r="H4831">
        <v>345</v>
      </c>
      <c r="I4831">
        <v>1</v>
      </c>
      <c r="J4831" t="s">
        <v>619</v>
      </c>
      <c r="L4831" t="e">
        <f t="shared" si="84"/>
        <v>#N/A</v>
      </c>
    </row>
    <row r="4832" spans="1:12">
      <c r="A4832">
        <v>2547</v>
      </c>
      <c r="B4832" t="s">
        <v>408</v>
      </c>
      <c r="C4832">
        <v>1</v>
      </c>
      <c r="D4832">
        <v>2</v>
      </c>
      <c r="E4832">
        <v>1</v>
      </c>
      <c r="F4832">
        <v>0</v>
      </c>
      <c r="G4832">
        <v>0</v>
      </c>
      <c r="H4832">
        <v>603</v>
      </c>
      <c r="I4832">
        <v>2</v>
      </c>
      <c r="J4832" t="s">
        <v>927</v>
      </c>
      <c r="L4832" t="e">
        <f t="shared" si="84"/>
        <v>#N/A</v>
      </c>
    </row>
    <row r="4833" spans="1:12">
      <c r="A4833">
        <v>2198</v>
      </c>
      <c r="B4833" t="s">
        <v>408</v>
      </c>
      <c r="C4833">
        <v>1</v>
      </c>
      <c r="D4833">
        <v>19</v>
      </c>
      <c r="E4833">
        <v>10</v>
      </c>
      <c r="F4833">
        <v>0</v>
      </c>
      <c r="G4833">
        <v>0</v>
      </c>
      <c r="H4833">
        <v>515</v>
      </c>
      <c r="I4833">
        <v>5</v>
      </c>
      <c r="J4833" t="s">
        <v>976</v>
      </c>
      <c r="L4833" t="e">
        <f t="shared" si="84"/>
        <v>#N/A</v>
      </c>
    </row>
    <row r="4834" spans="1:12">
      <c r="A4834">
        <v>2149</v>
      </c>
      <c r="B4834" t="s">
        <v>408</v>
      </c>
      <c r="C4834">
        <v>2</v>
      </c>
      <c r="D4834">
        <v>16</v>
      </c>
      <c r="E4834">
        <v>0</v>
      </c>
      <c r="F4834">
        <v>2</v>
      </c>
      <c r="G4834">
        <v>0</v>
      </c>
      <c r="H4834">
        <v>506</v>
      </c>
      <c r="I4834">
        <v>1</v>
      </c>
      <c r="J4834" t="s">
        <v>895</v>
      </c>
      <c r="L4834" t="e">
        <f t="shared" si="84"/>
        <v>#N/A</v>
      </c>
    </row>
    <row r="4835" spans="1:12">
      <c r="A4835">
        <v>3329</v>
      </c>
      <c r="B4835" t="s">
        <v>408</v>
      </c>
      <c r="C4835">
        <v>1</v>
      </c>
      <c r="D4835">
        <v>66</v>
      </c>
      <c r="E4835">
        <v>0</v>
      </c>
      <c r="F4835">
        <v>1</v>
      </c>
      <c r="G4835">
        <v>0</v>
      </c>
      <c r="H4835">
        <v>321</v>
      </c>
      <c r="I4835">
        <v>1</v>
      </c>
      <c r="J4835" t="s">
        <v>714</v>
      </c>
      <c r="L4835">
        <f t="shared" si="84"/>
        <v>52</v>
      </c>
    </row>
    <row r="4836" spans="1:12">
      <c r="A4836">
        <v>5321</v>
      </c>
      <c r="B4836" t="s">
        <v>408</v>
      </c>
      <c r="C4836">
        <v>2</v>
      </c>
      <c r="D4836">
        <v>42</v>
      </c>
      <c r="E4836">
        <v>2</v>
      </c>
      <c r="F4836">
        <v>0</v>
      </c>
      <c r="G4836">
        <v>0</v>
      </c>
      <c r="H4836">
        <v>620</v>
      </c>
      <c r="I4836">
        <v>2</v>
      </c>
      <c r="J4836" t="s">
        <v>827</v>
      </c>
      <c r="L4836">
        <f t="shared" si="84"/>
        <v>56</v>
      </c>
    </row>
    <row r="4837" spans="1:12">
      <c r="A4837">
        <v>5327</v>
      </c>
      <c r="B4837" t="s">
        <v>408</v>
      </c>
      <c r="C4837">
        <v>2</v>
      </c>
      <c r="D4837">
        <v>74</v>
      </c>
      <c r="E4837">
        <v>2</v>
      </c>
      <c r="F4837">
        <v>0</v>
      </c>
      <c r="G4837">
        <v>0</v>
      </c>
      <c r="H4837">
        <v>620</v>
      </c>
      <c r="I4837">
        <v>2</v>
      </c>
      <c r="J4837" t="s">
        <v>827</v>
      </c>
      <c r="L4837">
        <f t="shared" si="84"/>
        <v>56</v>
      </c>
    </row>
    <row r="4838" spans="1:12">
      <c r="A4838">
        <v>532</v>
      </c>
      <c r="B4838" t="s">
        <v>408</v>
      </c>
      <c r="C4838">
        <v>1</v>
      </c>
      <c r="D4838">
        <v>21</v>
      </c>
      <c r="E4838">
        <v>1</v>
      </c>
      <c r="F4838">
        <v>0</v>
      </c>
      <c r="G4838">
        <v>0</v>
      </c>
      <c r="H4838">
        <v>429</v>
      </c>
      <c r="I4838">
        <v>1</v>
      </c>
      <c r="J4838" t="s">
        <v>739</v>
      </c>
      <c r="L4838" t="e">
        <f t="shared" si="84"/>
        <v>#N/A</v>
      </c>
    </row>
    <row r="4839" spans="1:12">
      <c r="A4839">
        <v>3827</v>
      </c>
      <c r="B4839" t="s">
        <v>408</v>
      </c>
      <c r="C4839">
        <v>1</v>
      </c>
      <c r="D4839">
        <v>31</v>
      </c>
      <c r="E4839">
        <v>1</v>
      </c>
      <c r="F4839">
        <v>0</v>
      </c>
      <c r="G4839">
        <v>0</v>
      </c>
      <c r="H4839">
        <v>109</v>
      </c>
      <c r="I4839">
        <v>1</v>
      </c>
      <c r="J4839" t="s">
        <v>807</v>
      </c>
      <c r="L4839">
        <f t="shared" si="84"/>
        <v>45</v>
      </c>
    </row>
    <row r="4840" spans="1:12">
      <c r="A4840">
        <v>4688</v>
      </c>
      <c r="B4840" t="s">
        <v>408</v>
      </c>
      <c r="C4840">
        <v>1</v>
      </c>
      <c r="D4840">
        <v>51</v>
      </c>
      <c r="E4840">
        <v>14</v>
      </c>
      <c r="F4840">
        <v>0</v>
      </c>
      <c r="G4840">
        <v>0</v>
      </c>
      <c r="H4840">
        <v>671</v>
      </c>
      <c r="I4840">
        <v>6</v>
      </c>
      <c r="J4840" t="s">
        <v>661</v>
      </c>
      <c r="L4840" t="e">
        <f t="shared" si="84"/>
        <v>#N/A</v>
      </c>
    </row>
    <row r="4841" spans="1:12">
      <c r="A4841">
        <v>5991</v>
      </c>
      <c r="B4841" t="s">
        <v>408</v>
      </c>
      <c r="C4841">
        <v>2</v>
      </c>
      <c r="D4841">
        <v>24</v>
      </c>
      <c r="E4841">
        <v>2</v>
      </c>
      <c r="F4841">
        <v>0</v>
      </c>
      <c r="G4841">
        <v>0</v>
      </c>
      <c r="H4841">
        <v>257</v>
      </c>
      <c r="I4841">
        <v>2</v>
      </c>
      <c r="J4841" t="s">
        <v>922</v>
      </c>
      <c r="L4841" t="e">
        <f t="shared" si="84"/>
        <v>#N/A</v>
      </c>
    </row>
    <row r="4842" spans="1:12">
      <c r="A4842">
        <v>5819</v>
      </c>
      <c r="B4842" t="s">
        <v>408</v>
      </c>
      <c r="C4842">
        <v>2</v>
      </c>
      <c r="D4842">
        <v>3</v>
      </c>
      <c r="E4842">
        <v>2</v>
      </c>
      <c r="F4842">
        <v>0</v>
      </c>
      <c r="G4842">
        <v>0</v>
      </c>
      <c r="H4842">
        <v>220</v>
      </c>
      <c r="I4842">
        <v>2</v>
      </c>
      <c r="J4842" t="s">
        <v>1001</v>
      </c>
      <c r="L4842" t="e">
        <f t="shared" si="84"/>
        <v>#N/A</v>
      </c>
    </row>
    <row r="4843" spans="1:12">
      <c r="A4843">
        <v>4190</v>
      </c>
      <c r="B4843" t="s">
        <v>391</v>
      </c>
      <c r="C4843">
        <v>1</v>
      </c>
      <c r="D4843">
        <v>13</v>
      </c>
      <c r="E4843">
        <v>1</v>
      </c>
      <c r="F4843">
        <v>0</v>
      </c>
      <c r="G4843">
        <v>0</v>
      </c>
      <c r="H4843">
        <v>117</v>
      </c>
      <c r="I4843">
        <v>1</v>
      </c>
      <c r="J4843" t="s">
        <v>837</v>
      </c>
      <c r="L4843" t="e">
        <f t="shared" si="84"/>
        <v>#N/A</v>
      </c>
    </row>
    <row r="4844" spans="1:12">
      <c r="A4844">
        <v>1485</v>
      </c>
      <c r="B4844" t="s">
        <v>408</v>
      </c>
      <c r="C4844">
        <v>1</v>
      </c>
      <c r="D4844">
        <v>110</v>
      </c>
      <c r="E4844">
        <v>1</v>
      </c>
      <c r="F4844">
        <v>0</v>
      </c>
      <c r="G4844">
        <v>0</v>
      </c>
      <c r="H4844">
        <v>420</v>
      </c>
      <c r="I4844">
        <v>1</v>
      </c>
      <c r="J4844" t="s">
        <v>435</v>
      </c>
      <c r="L4844">
        <f t="shared" si="84"/>
        <v>21</v>
      </c>
    </row>
    <row r="4845" spans="1:12">
      <c r="A4845">
        <v>1534</v>
      </c>
      <c r="B4845" t="s">
        <v>408</v>
      </c>
      <c r="C4845">
        <v>2</v>
      </c>
      <c r="D4845">
        <v>8</v>
      </c>
      <c r="E4845">
        <v>2</v>
      </c>
      <c r="F4845">
        <v>0</v>
      </c>
      <c r="G4845">
        <v>0</v>
      </c>
      <c r="H4845">
        <v>403</v>
      </c>
      <c r="I4845">
        <v>1</v>
      </c>
      <c r="J4845" t="s">
        <v>956</v>
      </c>
      <c r="L4845" t="e">
        <f t="shared" si="84"/>
        <v>#N/A</v>
      </c>
    </row>
    <row r="4846" spans="1:12">
      <c r="A4846">
        <v>40</v>
      </c>
      <c r="B4846" t="s">
        <v>408</v>
      </c>
      <c r="C4846">
        <v>1</v>
      </c>
      <c r="D4846">
        <v>29</v>
      </c>
      <c r="E4846">
        <v>1</v>
      </c>
      <c r="F4846">
        <v>0</v>
      </c>
      <c r="G4846">
        <v>0</v>
      </c>
      <c r="H4846">
        <v>429</v>
      </c>
      <c r="I4846">
        <v>1</v>
      </c>
      <c r="J4846" t="s">
        <v>739</v>
      </c>
      <c r="L4846" t="e">
        <f t="shared" si="84"/>
        <v>#N/A</v>
      </c>
    </row>
    <row r="4847" spans="1:12">
      <c r="A4847">
        <v>2026</v>
      </c>
      <c r="B4847" t="s">
        <v>408</v>
      </c>
      <c r="C4847">
        <v>1</v>
      </c>
      <c r="D4847">
        <v>24</v>
      </c>
      <c r="E4847">
        <v>13</v>
      </c>
      <c r="F4847">
        <v>0</v>
      </c>
      <c r="G4847">
        <v>0</v>
      </c>
      <c r="H4847">
        <v>340</v>
      </c>
      <c r="I4847">
        <v>5</v>
      </c>
      <c r="J4847" t="s">
        <v>451</v>
      </c>
      <c r="L4847">
        <f t="shared" si="84"/>
        <v>31</v>
      </c>
    </row>
    <row r="4848" spans="1:12">
      <c r="A4848">
        <v>1983</v>
      </c>
      <c r="B4848" t="s">
        <v>408</v>
      </c>
      <c r="C4848">
        <v>1</v>
      </c>
      <c r="D4848">
        <v>78</v>
      </c>
      <c r="E4848">
        <v>1</v>
      </c>
      <c r="F4848">
        <v>0</v>
      </c>
      <c r="G4848">
        <v>0</v>
      </c>
      <c r="H4848">
        <v>527</v>
      </c>
      <c r="I4848">
        <v>2</v>
      </c>
      <c r="J4848" t="s">
        <v>646</v>
      </c>
      <c r="L4848" t="e">
        <f t="shared" si="84"/>
        <v>#N/A</v>
      </c>
    </row>
    <row r="4849" spans="1:12">
      <c r="A4849">
        <v>2524</v>
      </c>
      <c r="B4849" t="s">
        <v>408</v>
      </c>
      <c r="C4849">
        <v>1</v>
      </c>
      <c r="D4849">
        <v>16</v>
      </c>
      <c r="E4849">
        <v>1</v>
      </c>
      <c r="F4849">
        <v>0</v>
      </c>
      <c r="G4849">
        <v>0</v>
      </c>
      <c r="H4849">
        <v>354</v>
      </c>
      <c r="I4849">
        <v>2</v>
      </c>
      <c r="J4849" t="s">
        <v>893</v>
      </c>
      <c r="L4849" t="e">
        <f t="shared" si="84"/>
        <v>#N/A</v>
      </c>
    </row>
    <row r="4850" spans="1:12">
      <c r="A4850">
        <v>3163</v>
      </c>
      <c r="B4850" t="s">
        <v>408</v>
      </c>
      <c r="C4850">
        <v>1</v>
      </c>
      <c r="D4850">
        <v>9</v>
      </c>
      <c r="E4850">
        <v>1</v>
      </c>
      <c r="F4850">
        <v>0</v>
      </c>
      <c r="G4850">
        <v>0</v>
      </c>
      <c r="H4850">
        <v>650</v>
      </c>
      <c r="I4850">
        <v>2</v>
      </c>
      <c r="J4850" t="s">
        <v>954</v>
      </c>
      <c r="L4850" t="e">
        <f t="shared" si="84"/>
        <v>#N/A</v>
      </c>
    </row>
    <row r="4851" spans="1:12">
      <c r="A4851">
        <v>2032</v>
      </c>
      <c r="B4851" t="s">
        <v>408</v>
      </c>
      <c r="C4851">
        <v>1</v>
      </c>
      <c r="D4851">
        <v>25</v>
      </c>
      <c r="E4851">
        <v>26</v>
      </c>
      <c r="F4851">
        <v>0</v>
      </c>
      <c r="G4851">
        <v>0</v>
      </c>
      <c r="H4851">
        <v>340</v>
      </c>
      <c r="I4851">
        <v>7</v>
      </c>
      <c r="J4851" t="s">
        <v>451</v>
      </c>
      <c r="L4851">
        <f t="shared" si="84"/>
        <v>31</v>
      </c>
    </row>
    <row r="4852" spans="1:12">
      <c r="A4852">
        <v>2696</v>
      </c>
      <c r="B4852" t="s">
        <v>408</v>
      </c>
      <c r="C4852">
        <v>1</v>
      </c>
      <c r="D4852">
        <v>37</v>
      </c>
      <c r="E4852">
        <v>8</v>
      </c>
      <c r="F4852">
        <v>0</v>
      </c>
      <c r="G4852">
        <v>0</v>
      </c>
      <c r="H4852">
        <v>321</v>
      </c>
      <c r="I4852">
        <v>5</v>
      </c>
      <c r="J4852" t="s">
        <v>714</v>
      </c>
      <c r="L4852">
        <f t="shared" si="84"/>
        <v>52</v>
      </c>
    </row>
    <row r="4853" spans="1:12">
      <c r="A4853">
        <v>2690</v>
      </c>
      <c r="B4853" t="s">
        <v>408</v>
      </c>
      <c r="C4853">
        <v>1</v>
      </c>
      <c r="D4853">
        <v>22</v>
      </c>
      <c r="E4853">
        <v>6</v>
      </c>
      <c r="F4853">
        <v>0</v>
      </c>
      <c r="G4853">
        <v>0</v>
      </c>
      <c r="H4853">
        <v>528</v>
      </c>
      <c r="I4853">
        <v>6</v>
      </c>
      <c r="J4853" t="s">
        <v>652</v>
      </c>
      <c r="L4853" t="e">
        <f t="shared" si="84"/>
        <v>#N/A</v>
      </c>
    </row>
    <row r="4854" spans="1:12">
      <c r="A4854">
        <v>5493</v>
      </c>
      <c r="B4854" t="s">
        <v>408</v>
      </c>
      <c r="C4854">
        <v>1</v>
      </c>
      <c r="D4854">
        <v>67</v>
      </c>
      <c r="E4854">
        <v>1</v>
      </c>
      <c r="F4854">
        <v>0</v>
      </c>
      <c r="G4854">
        <v>0</v>
      </c>
      <c r="H4854">
        <v>852</v>
      </c>
      <c r="I4854">
        <v>2</v>
      </c>
      <c r="J4854" t="s">
        <v>726</v>
      </c>
      <c r="L4854">
        <f t="shared" si="84"/>
        <v>56</v>
      </c>
    </row>
    <row r="4855" spans="1:12">
      <c r="A4855">
        <v>34</v>
      </c>
      <c r="B4855" t="s">
        <v>408</v>
      </c>
      <c r="C4855">
        <v>1</v>
      </c>
      <c r="D4855">
        <v>32</v>
      </c>
      <c r="E4855">
        <v>1</v>
      </c>
      <c r="F4855">
        <v>0</v>
      </c>
      <c r="G4855">
        <v>0</v>
      </c>
      <c r="H4855">
        <v>429</v>
      </c>
      <c r="I4855">
        <v>1</v>
      </c>
      <c r="J4855" t="s">
        <v>739</v>
      </c>
      <c r="L4855" t="e">
        <f t="shared" si="84"/>
        <v>#N/A</v>
      </c>
    </row>
    <row r="4856" spans="1:12">
      <c r="A4856">
        <v>3921</v>
      </c>
      <c r="B4856" t="s">
        <v>871</v>
      </c>
      <c r="C4856">
        <v>1</v>
      </c>
      <c r="D4856">
        <v>12</v>
      </c>
      <c r="E4856">
        <v>1</v>
      </c>
      <c r="F4856">
        <v>0</v>
      </c>
      <c r="G4856">
        <v>0</v>
      </c>
      <c r="H4856">
        <v>102</v>
      </c>
      <c r="I4856">
        <v>2</v>
      </c>
      <c r="J4856" t="s">
        <v>810</v>
      </c>
      <c r="L4856" t="e">
        <f t="shared" si="84"/>
        <v>#N/A</v>
      </c>
    </row>
    <row r="4857" spans="1:12">
      <c r="A4857">
        <v>2175</v>
      </c>
      <c r="B4857" t="s">
        <v>408</v>
      </c>
      <c r="C4857">
        <v>1</v>
      </c>
      <c r="D4857">
        <v>18</v>
      </c>
      <c r="E4857">
        <v>8</v>
      </c>
      <c r="F4857">
        <v>0</v>
      </c>
      <c r="G4857">
        <v>0</v>
      </c>
      <c r="H4857">
        <v>534</v>
      </c>
      <c r="I4857">
        <v>6</v>
      </c>
      <c r="J4857" t="s">
        <v>662</v>
      </c>
      <c r="L4857">
        <f t="shared" si="84"/>
        <v>52</v>
      </c>
    </row>
    <row r="4858" spans="1:12">
      <c r="A4858">
        <v>3429</v>
      </c>
      <c r="B4858" t="s">
        <v>408</v>
      </c>
      <c r="C4858">
        <v>2</v>
      </c>
      <c r="D4858">
        <v>27</v>
      </c>
      <c r="E4858">
        <v>4</v>
      </c>
      <c r="F4858">
        <v>0</v>
      </c>
      <c r="G4858">
        <v>0</v>
      </c>
      <c r="H4858">
        <v>535</v>
      </c>
      <c r="I4858">
        <v>1</v>
      </c>
      <c r="J4858" t="s">
        <v>514</v>
      </c>
      <c r="L4858">
        <f t="shared" si="84"/>
        <v>45</v>
      </c>
    </row>
    <row r="4859" spans="1:12">
      <c r="A4859">
        <v>601</v>
      </c>
      <c r="B4859" t="s">
        <v>408</v>
      </c>
      <c r="C4859">
        <v>1</v>
      </c>
      <c r="D4859">
        <v>36</v>
      </c>
      <c r="E4859">
        <v>30</v>
      </c>
      <c r="F4859">
        <v>0</v>
      </c>
      <c r="G4859">
        <v>0</v>
      </c>
      <c r="H4859">
        <v>533</v>
      </c>
      <c r="I4859">
        <v>9</v>
      </c>
      <c r="J4859" t="s">
        <v>637</v>
      </c>
      <c r="L4859">
        <f t="shared" si="84"/>
        <v>35</v>
      </c>
    </row>
    <row r="4860" spans="1:12">
      <c r="A4860">
        <v>1265</v>
      </c>
      <c r="B4860" t="s">
        <v>408</v>
      </c>
      <c r="C4860">
        <v>1</v>
      </c>
      <c r="D4860">
        <v>1</v>
      </c>
      <c r="E4860">
        <v>4</v>
      </c>
      <c r="F4860">
        <v>0</v>
      </c>
      <c r="G4860">
        <v>0</v>
      </c>
      <c r="H4860">
        <v>541</v>
      </c>
      <c r="I4860">
        <v>2</v>
      </c>
      <c r="J4860" t="s">
        <v>1000</v>
      </c>
      <c r="L4860" t="e">
        <f t="shared" si="84"/>
        <v>#N/A</v>
      </c>
    </row>
    <row r="4861" spans="1:12">
      <c r="A4861">
        <v>1342</v>
      </c>
      <c r="B4861" t="s">
        <v>408</v>
      </c>
      <c r="C4861">
        <v>1</v>
      </c>
      <c r="D4861">
        <v>5</v>
      </c>
      <c r="E4861">
        <v>12</v>
      </c>
      <c r="F4861">
        <v>0</v>
      </c>
      <c r="G4861">
        <v>0</v>
      </c>
      <c r="H4861">
        <v>512</v>
      </c>
      <c r="I4861">
        <v>4</v>
      </c>
      <c r="J4861" t="s">
        <v>476</v>
      </c>
      <c r="L4861" t="e">
        <f t="shared" si="84"/>
        <v>#N/A</v>
      </c>
    </row>
    <row r="4862" spans="1:12">
      <c r="A4862">
        <v>4760</v>
      </c>
      <c r="B4862" t="s">
        <v>408</v>
      </c>
      <c r="C4862">
        <v>1</v>
      </c>
      <c r="D4862">
        <v>13</v>
      </c>
      <c r="E4862">
        <v>19</v>
      </c>
      <c r="F4862">
        <v>0</v>
      </c>
      <c r="G4862">
        <v>0</v>
      </c>
      <c r="H4862">
        <v>665</v>
      </c>
      <c r="I4862">
        <v>9</v>
      </c>
      <c r="J4862" t="s">
        <v>668</v>
      </c>
      <c r="L4862" t="e">
        <f t="shared" si="84"/>
        <v>#N/A</v>
      </c>
    </row>
    <row r="4863" spans="1:12">
      <c r="A4863">
        <v>675</v>
      </c>
      <c r="B4863" t="s">
        <v>408</v>
      </c>
      <c r="C4863">
        <v>1</v>
      </c>
      <c r="D4863">
        <v>13</v>
      </c>
      <c r="E4863">
        <v>1</v>
      </c>
      <c r="F4863">
        <v>0</v>
      </c>
      <c r="G4863">
        <v>0</v>
      </c>
      <c r="H4863">
        <v>402</v>
      </c>
      <c r="I4863">
        <v>1</v>
      </c>
      <c r="J4863" t="s">
        <v>541</v>
      </c>
      <c r="L4863">
        <f t="shared" si="84"/>
        <v>21</v>
      </c>
    </row>
    <row r="4864" spans="1:12">
      <c r="A4864">
        <v>5842</v>
      </c>
      <c r="B4864" t="s">
        <v>408</v>
      </c>
      <c r="C4864">
        <v>2</v>
      </c>
      <c r="D4864">
        <v>15</v>
      </c>
      <c r="E4864">
        <v>2</v>
      </c>
      <c r="F4864">
        <v>0</v>
      </c>
      <c r="G4864">
        <v>0</v>
      </c>
      <c r="H4864">
        <v>283</v>
      </c>
      <c r="I4864">
        <v>2</v>
      </c>
      <c r="J4864" t="s">
        <v>766</v>
      </c>
      <c r="L4864" t="e">
        <f t="shared" si="84"/>
        <v>#N/A</v>
      </c>
    </row>
    <row r="4865" spans="1:12">
      <c r="A4865">
        <v>183</v>
      </c>
      <c r="B4865" t="s">
        <v>408</v>
      </c>
      <c r="C4865">
        <v>1</v>
      </c>
      <c r="D4865">
        <v>4</v>
      </c>
      <c r="E4865">
        <v>1</v>
      </c>
      <c r="F4865">
        <v>0</v>
      </c>
      <c r="G4865">
        <v>0</v>
      </c>
      <c r="H4865">
        <v>439</v>
      </c>
      <c r="I4865">
        <v>1</v>
      </c>
      <c r="J4865" t="s">
        <v>852</v>
      </c>
      <c r="L4865" t="e">
        <f t="shared" si="84"/>
        <v>#N/A</v>
      </c>
    </row>
    <row r="4866" spans="1:12">
      <c r="A4866">
        <v>4096</v>
      </c>
      <c r="B4866" t="s">
        <v>408</v>
      </c>
      <c r="C4866">
        <v>3</v>
      </c>
      <c r="D4866">
        <v>5</v>
      </c>
      <c r="E4866">
        <v>3</v>
      </c>
      <c r="F4866">
        <v>0</v>
      </c>
      <c r="G4866">
        <v>0</v>
      </c>
      <c r="H4866">
        <v>129</v>
      </c>
      <c r="I4866">
        <v>2</v>
      </c>
      <c r="J4866" t="s">
        <v>999</v>
      </c>
      <c r="L4866" t="e">
        <f t="shared" si="84"/>
        <v>#N/A</v>
      </c>
    </row>
    <row r="4867" spans="1:12">
      <c r="A4867">
        <v>11</v>
      </c>
      <c r="B4867" t="s">
        <v>408</v>
      </c>
      <c r="C4867">
        <v>1</v>
      </c>
      <c r="D4867">
        <v>1</v>
      </c>
      <c r="E4867">
        <v>1</v>
      </c>
      <c r="F4867">
        <v>0</v>
      </c>
      <c r="G4867">
        <v>0</v>
      </c>
      <c r="H4867">
        <v>436</v>
      </c>
      <c r="I4867">
        <v>1</v>
      </c>
      <c r="J4867" t="s">
        <v>725</v>
      </c>
      <c r="L4867" t="e">
        <f t="shared" si="84"/>
        <v>#N/A</v>
      </c>
    </row>
    <row r="4868" spans="1:12">
      <c r="A4868">
        <v>2765</v>
      </c>
      <c r="B4868" t="s">
        <v>408</v>
      </c>
      <c r="C4868">
        <v>1</v>
      </c>
      <c r="D4868">
        <v>23</v>
      </c>
      <c r="E4868">
        <v>1</v>
      </c>
      <c r="F4868">
        <v>0</v>
      </c>
      <c r="G4868">
        <v>0</v>
      </c>
      <c r="H4868">
        <v>326</v>
      </c>
      <c r="I4868">
        <v>2</v>
      </c>
      <c r="J4868" t="s">
        <v>415</v>
      </c>
      <c r="L4868" t="e">
        <f t="shared" ref="L4868:L4931" si="85">VLOOKUP($J4868,$AA$3:$AB$127,2,FALSE)</f>
        <v>#N/A</v>
      </c>
    </row>
    <row r="4869" spans="1:12">
      <c r="A4869">
        <v>5252</v>
      </c>
      <c r="B4869" t="s">
        <v>408</v>
      </c>
      <c r="C4869">
        <v>2</v>
      </c>
      <c r="D4869">
        <v>153</v>
      </c>
      <c r="E4869">
        <v>2</v>
      </c>
      <c r="F4869">
        <v>0</v>
      </c>
      <c r="G4869">
        <v>0</v>
      </c>
      <c r="H4869">
        <v>302</v>
      </c>
      <c r="I4869">
        <v>2</v>
      </c>
      <c r="J4869" t="s">
        <v>423</v>
      </c>
      <c r="L4869">
        <f t="shared" si="85"/>
        <v>32</v>
      </c>
    </row>
    <row r="4870" spans="1:12">
      <c r="A4870">
        <v>6011</v>
      </c>
      <c r="B4870" t="s">
        <v>408</v>
      </c>
      <c r="C4870">
        <v>2</v>
      </c>
      <c r="D4870">
        <v>13</v>
      </c>
      <c r="E4870">
        <v>4</v>
      </c>
      <c r="F4870">
        <v>0</v>
      </c>
      <c r="G4870">
        <v>0</v>
      </c>
      <c r="H4870">
        <v>255</v>
      </c>
      <c r="I4870">
        <v>2</v>
      </c>
      <c r="J4870" t="s">
        <v>438</v>
      </c>
      <c r="L4870" t="e">
        <f t="shared" si="85"/>
        <v>#N/A</v>
      </c>
    </row>
    <row r="4871" spans="1:12">
      <c r="A4871">
        <v>1932</v>
      </c>
      <c r="B4871" t="s">
        <v>871</v>
      </c>
      <c r="C4871">
        <v>1</v>
      </c>
      <c r="D4871">
        <v>18</v>
      </c>
      <c r="E4871">
        <v>1</v>
      </c>
      <c r="F4871">
        <v>0</v>
      </c>
      <c r="G4871">
        <v>0</v>
      </c>
      <c r="H4871">
        <v>339</v>
      </c>
      <c r="I4871">
        <v>2</v>
      </c>
      <c r="J4871" t="s">
        <v>462</v>
      </c>
      <c r="L4871" t="e">
        <f t="shared" si="85"/>
        <v>#N/A</v>
      </c>
    </row>
    <row r="4872" spans="1:12">
      <c r="A4872">
        <v>2596</v>
      </c>
      <c r="B4872" t="s">
        <v>408</v>
      </c>
      <c r="C4872">
        <v>1</v>
      </c>
      <c r="D4872">
        <v>4</v>
      </c>
      <c r="E4872">
        <v>7</v>
      </c>
      <c r="F4872">
        <v>0</v>
      </c>
      <c r="G4872">
        <v>0</v>
      </c>
      <c r="H4872">
        <v>263</v>
      </c>
      <c r="I4872">
        <v>4</v>
      </c>
      <c r="J4872" t="s">
        <v>985</v>
      </c>
      <c r="L4872" t="e">
        <f t="shared" si="85"/>
        <v>#N/A</v>
      </c>
    </row>
    <row r="4873" spans="1:12">
      <c r="A4873">
        <v>2839</v>
      </c>
      <c r="B4873" t="s">
        <v>390</v>
      </c>
      <c r="C4873">
        <v>1</v>
      </c>
      <c r="D4873">
        <v>66</v>
      </c>
      <c r="E4873">
        <v>0</v>
      </c>
      <c r="F4873">
        <v>1</v>
      </c>
      <c r="G4873">
        <v>0</v>
      </c>
      <c r="H4873">
        <v>534</v>
      </c>
      <c r="I4873">
        <v>1</v>
      </c>
      <c r="J4873" t="s">
        <v>662</v>
      </c>
      <c r="L4873">
        <f t="shared" si="85"/>
        <v>52</v>
      </c>
    </row>
    <row r="4874" spans="1:12">
      <c r="A4874">
        <v>5421</v>
      </c>
      <c r="B4874" t="s">
        <v>408</v>
      </c>
      <c r="C4874">
        <v>2</v>
      </c>
      <c r="D4874">
        <v>21</v>
      </c>
      <c r="E4874">
        <v>2</v>
      </c>
      <c r="F4874">
        <v>0</v>
      </c>
      <c r="G4874">
        <v>0</v>
      </c>
      <c r="H4874">
        <v>317</v>
      </c>
      <c r="I4874">
        <v>2</v>
      </c>
      <c r="J4874" t="s">
        <v>804</v>
      </c>
      <c r="L4874" t="e">
        <f t="shared" si="85"/>
        <v>#N/A</v>
      </c>
    </row>
    <row r="4875" spans="1:12">
      <c r="A4875">
        <v>2006</v>
      </c>
      <c r="B4875" t="s">
        <v>408</v>
      </c>
      <c r="C4875">
        <v>1</v>
      </c>
      <c r="D4875">
        <v>17</v>
      </c>
      <c r="E4875">
        <v>15</v>
      </c>
      <c r="F4875">
        <v>0</v>
      </c>
      <c r="G4875">
        <v>0</v>
      </c>
      <c r="H4875">
        <v>344</v>
      </c>
      <c r="I4875">
        <v>7</v>
      </c>
      <c r="J4875" t="s">
        <v>867</v>
      </c>
      <c r="L4875" t="e">
        <f t="shared" si="85"/>
        <v>#N/A</v>
      </c>
    </row>
    <row r="4876" spans="1:12">
      <c r="A4876">
        <v>6085</v>
      </c>
      <c r="B4876" t="s">
        <v>408</v>
      </c>
      <c r="C4876">
        <v>1</v>
      </c>
      <c r="D4876">
        <v>18</v>
      </c>
      <c r="E4876">
        <v>8</v>
      </c>
      <c r="F4876">
        <v>0</v>
      </c>
      <c r="G4876">
        <v>0</v>
      </c>
      <c r="H4876">
        <v>232</v>
      </c>
      <c r="I4876">
        <v>5</v>
      </c>
      <c r="J4876" t="s">
        <v>896</v>
      </c>
      <c r="L4876">
        <f t="shared" si="85"/>
        <v>13</v>
      </c>
    </row>
    <row r="4877" spans="1:12">
      <c r="A4877">
        <v>4588</v>
      </c>
      <c r="B4877" t="s">
        <v>408</v>
      </c>
      <c r="C4877">
        <v>1</v>
      </c>
      <c r="D4877">
        <v>4</v>
      </c>
      <c r="E4877">
        <v>8</v>
      </c>
      <c r="F4877">
        <v>0</v>
      </c>
      <c r="G4877">
        <v>0</v>
      </c>
      <c r="H4877">
        <v>148</v>
      </c>
      <c r="I4877">
        <v>4</v>
      </c>
      <c r="J4877" t="s">
        <v>912</v>
      </c>
      <c r="L4877">
        <f t="shared" si="85"/>
        <v>12</v>
      </c>
    </row>
    <row r="4878" spans="1:12">
      <c r="A4878">
        <v>3898</v>
      </c>
      <c r="B4878" t="s">
        <v>408</v>
      </c>
      <c r="C4878">
        <v>1</v>
      </c>
      <c r="D4878">
        <v>5</v>
      </c>
      <c r="E4878">
        <v>1</v>
      </c>
      <c r="F4878">
        <v>0</v>
      </c>
      <c r="G4878">
        <v>0</v>
      </c>
      <c r="H4878">
        <v>123</v>
      </c>
      <c r="I4878">
        <v>2</v>
      </c>
      <c r="J4878" t="s">
        <v>923</v>
      </c>
      <c r="L4878" t="e">
        <f t="shared" si="85"/>
        <v>#N/A</v>
      </c>
    </row>
    <row r="4879" spans="1:12">
      <c r="A4879">
        <v>1414</v>
      </c>
      <c r="B4879" t="s">
        <v>408</v>
      </c>
      <c r="C4879">
        <v>2</v>
      </c>
      <c r="D4879">
        <v>5</v>
      </c>
      <c r="E4879">
        <v>2</v>
      </c>
      <c r="F4879">
        <v>0</v>
      </c>
      <c r="G4879">
        <v>0</v>
      </c>
      <c r="H4879">
        <v>405</v>
      </c>
      <c r="I4879">
        <v>1</v>
      </c>
      <c r="J4879" t="s">
        <v>998</v>
      </c>
      <c r="L4879" t="e">
        <f t="shared" si="85"/>
        <v>#N/A</v>
      </c>
    </row>
    <row r="4880" spans="1:12">
      <c r="A4880">
        <v>3406</v>
      </c>
      <c r="B4880" t="s">
        <v>408</v>
      </c>
      <c r="C4880">
        <v>1</v>
      </c>
      <c r="D4880">
        <v>11</v>
      </c>
      <c r="E4880">
        <v>9</v>
      </c>
      <c r="F4880">
        <v>0</v>
      </c>
      <c r="G4880">
        <v>0</v>
      </c>
      <c r="H4880">
        <v>316</v>
      </c>
      <c r="I4880">
        <v>7</v>
      </c>
      <c r="J4880" t="s">
        <v>467</v>
      </c>
      <c r="L4880">
        <f t="shared" si="85"/>
        <v>51</v>
      </c>
    </row>
    <row r="4881" spans="1:12">
      <c r="A4881">
        <v>3357</v>
      </c>
      <c r="B4881" t="s">
        <v>408</v>
      </c>
      <c r="C4881">
        <v>1</v>
      </c>
      <c r="D4881">
        <v>34</v>
      </c>
      <c r="E4881">
        <v>1</v>
      </c>
      <c r="F4881">
        <v>0</v>
      </c>
      <c r="G4881">
        <v>0</v>
      </c>
      <c r="H4881">
        <v>518</v>
      </c>
      <c r="I4881">
        <v>1</v>
      </c>
      <c r="J4881" t="s">
        <v>684</v>
      </c>
      <c r="L4881" t="e">
        <f t="shared" si="85"/>
        <v>#N/A</v>
      </c>
    </row>
    <row r="4882" spans="1:12">
      <c r="A4882">
        <v>111</v>
      </c>
      <c r="B4882" t="s">
        <v>408</v>
      </c>
      <c r="C4882">
        <v>4</v>
      </c>
      <c r="D4882">
        <v>11</v>
      </c>
      <c r="E4882">
        <v>4</v>
      </c>
      <c r="F4882">
        <v>0</v>
      </c>
      <c r="G4882">
        <v>0</v>
      </c>
      <c r="H4882">
        <v>443</v>
      </c>
      <c r="I4882">
        <v>2</v>
      </c>
      <c r="J4882" t="s">
        <v>831</v>
      </c>
      <c r="L4882" t="e">
        <f t="shared" si="85"/>
        <v>#N/A</v>
      </c>
    </row>
    <row r="4883" spans="1:12">
      <c r="A4883">
        <v>4119</v>
      </c>
      <c r="B4883" t="s">
        <v>408</v>
      </c>
      <c r="C4883">
        <v>1</v>
      </c>
      <c r="D4883">
        <v>8</v>
      </c>
      <c r="E4883">
        <v>1</v>
      </c>
      <c r="F4883">
        <v>0</v>
      </c>
      <c r="G4883">
        <v>0</v>
      </c>
      <c r="H4883">
        <v>282</v>
      </c>
      <c r="I4883">
        <v>2</v>
      </c>
      <c r="J4883" t="s">
        <v>997</v>
      </c>
      <c r="L4883" t="e">
        <f t="shared" si="85"/>
        <v>#N/A</v>
      </c>
    </row>
    <row r="4884" spans="1:12">
      <c r="A4884">
        <v>4611</v>
      </c>
      <c r="B4884" t="s">
        <v>408</v>
      </c>
      <c r="C4884">
        <v>1</v>
      </c>
      <c r="D4884">
        <v>6</v>
      </c>
      <c r="E4884">
        <v>24</v>
      </c>
      <c r="F4884">
        <v>0</v>
      </c>
      <c r="G4884">
        <v>0</v>
      </c>
      <c r="H4884">
        <v>689</v>
      </c>
      <c r="I4884">
        <v>9</v>
      </c>
      <c r="J4884" t="s">
        <v>743</v>
      </c>
      <c r="L4884" t="e">
        <f t="shared" si="85"/>
        <v>#N/A</v>
      </c>
    </row>
    <row r="4885" spans="1:12">
      <c r="A4885">
        <v>160</v>
      </c>
      <c r="B4885" t="s">
        <v>408</v>
      </c>
      <c r="C4885">
        <v>1</v>
      </c>
      <c r="D4885">
        <v>16</v>
      </c>
      <c r="E4885">
        <v>2</v>
      </c>
      <c r="F4885">
        <v>0</v>
      </c>
      <c r="G4885">
        <v>0</v>
      </c>
      <c r="H4885">
        <v>435</v>
      </c>
      <c r="I4885">
        <v>1</v>
      </c>
      <c r="J4885" t="s">
        <v>850</v>
      </c>
      <c r="L4885" t="e">
        <f t="shared" si="85"/>
        <v>#N/A</v>
      </c>
    </row>
    <row r="4886" spans="1:12">
      <c r="A4886">
        <v>4660</v>
      </c>
      <c r="B4886" t="s">
        <v>408</v>
      </c>
      <c r="C4886">
        <v>2</v>
      </c>
      <c r="D4886">
        <v>4</v>
      </c>
      <c r="E4886">
        <v>40</v>
      </c>
      <c r="F4886">
        <v>0</v>
      </c>
      <c r="G4886">
        <v>0</v>
      </c>
      <c r="H4886">
        <v>687</v>
      </c>
      <c r="I4886">
        <v>10</v>
      </c>
      <c r="J4886" t="s">
        <v>687</v>
      </c>
      <c r="L4886" t="e">
        <f t="shared" si="85"/>
        <v>#N/A</v>
      </c>
    </row>
    <row r="4887" spans="1:12">
      <c r="A4887">
        <v>6062</v>
      </c>
      <c r="B4887" t="s">
        <v>408</v>
      </c>
      <c r="C4887">
        <v>2</v>
      </c>
      <c r="D4887">
        <v>17</v>
      </c>
      <c r="E4887">
        <v>2</v>
      </c>
      <c r="F4887">
        <v>0</v>
      </c>
      <c r="G4887">
        <v>0</v>
      </c>
      <c r="H4887">
        <v>231</v>
      </c>
      <c r="I4887">
        <v>2</v>
      </c>
      <c r="J4887" t="s">
        <v>686</v>
      </c>
      <c r="L4887" t="e">
        <f t="shared" si="85"/>
        <v>#N/A</v>
      </c>
    </row>
    <row r="4888" spans="1:12">
      <c r="A4888">
        <v>1906</v>
      </c>
      <c r="B4888" t="s">
        <v>871</v>
      </c>
      <c r="C4888">
        <v>1</v>
      </c>
      <c r="D4888">
        <v>25</v>
      </c>
      <c r="E4888">
        <v>1</v>
      </c>
      <c r="F4888">
        <v>0</v>
      </c>
      <c r="G4888">
        <v>0</v>
      </c>
      <c r="H4888">
        <v>339</v>
      </c>
      <c r="I4888">
        <v>2</v>
      </c>
      <c r="J4888" t="s">
        <v>462</v>
      </c>
      <c r="L4888" t="e">
        <f t="shared" si="85"/>
        <v>#N/A</v>
      </c>
    </row>
    <row r="4889" spans="1:12">
      <c r="A4889">
        <v>824</v>
      </c>
      <c r="B4889" t="s">
        <v>408</v>
      </c>
      <c r="C4889">
        <v>1</v>
      </c>
      <c r="D4889">
        <v>8</v>
      </c>
      <c r="E4889">
        <v>1</v>
      </c>
      <c r="F4889">
        <v>0</v>
      </c>
      <c r="G4889">
        <v>0</v>
      </c>
      <c r="H4889">
        <v>399</v>
      </c>
      <c r="I4889">
        <v>2</v>
      </c>
      <c r="J4889" t="s">
        <v>995</v>
      </c>
      <c r="L4889" t="e">
        <f t="shared" si="85"/>
        <v>#N/A</v>
      </c>
    </row>
    <row r="4890" spans="1:12">
      <c r="A4890">
        <v>701</v>
      </c>
      <c r="B4890" t="s">
        <v>408</v>
      </c>
      <c r="C4890">
        <v>1</v>
      </c>
      <c r="D4890">
        <v>3</v>
      </c>
      <c r="E4890">
        <v>0</v>
      </c>
      <c r="F4890">
        <v>1</v>
      </c>
      <c r="G4890">
        <v>0</v>
      </c>
      <c r="H4890">
        <v>568</v>
      </c>
      <c r="I4890">
        <v>2</v>
      </c>
      <c r="J4890" t="s">
        <v>944</v>
      </c>
      <c r="L4890" t="e">
        <f t="shared" si="85"/>
        <v>#N/A</v>
      </c>
    </row>
    <row r="4891" spans="1:12">
      <c r="A4891">
        <v>652</v>
      </c>
      <c r="B4891" t="s">
        <v>408</v>
      </c>
      <c r="C4891">
        <v>1</v>
      </c>
      <c r="D4891">
        <v>36</v>
      </c>
      <c r="E4891">
        <v>2</v>
      </c>
      <c r="F4891">
        <v>0</v>
      </c>
      <c r="G4891">
        <v>0</v>
      </c>
      <c r="H4891">
        <v>438</v>
      </c>
      <c r="I4891">
        <v>1</v>
      </c>
      <c r="J4891" t="s">
        <v>703</v>
      </c>
      <c r="L4891">
        <f t="shared" si="85"/>
        <v>21</v>
      </c>
    </row>
    <row r="4892" spans="1:12">
      <c r="A4892">
        <v>4070</v>
      </c>
      <c r="B4892" t="s">
        <v>390</v>
      </c>
      <c r="C4892">
        <v>1</v>
      </c>
      <c r="D4892">
        <v>21</v>
      </c>
      <c r="E4892">
        <v>1</v>
      </c>
      <c r="F4892">
        <v>0</v>
      </c>
      <c r="G4892">
        <v>0</v>
      </c>
      <c r="H4892">
        <v>127</v>
      </c>
      <c r="I4892">
        <v>1</v>
      </c>
      <c r="J4892" t="s">
        <v>752</v>
      </c>
      <c r="L4892">
        <f t="shared" si="85"/>
        <v>11</v>
      </c>
    </row>
    <row r="4893" spans="1:12">
      <c r="A4893">
        <v>1242</v>
      </c>
      <c r="B4893" t="s">
        <v>408</v>
      </c>
      <c r="C4893">
        <v>1</v>
      </c>
      <c r="D4893">
        <v>34</v>
      </c>
      <c r="E4893">
        <v>24</v>
      </c>
      <c r="F4893">
        <v>4</v>
      </c>
      <c r="G4893">
        <v>0</v>
      </c>
      <c r="H4893">
        <v>523</v>
      </c>
      <c r="I4893">
        <v>7</v>
      </c>
      <c r="J4893" t="s">
        <v>428</v>
      </c>
      <c r="L4893">
        <f t="shared" si="85"/>
        <v>33</v>
      </c>
    </row>
    <row r="4894" spans="1:12">
      <c r="A4894">
        <v>2816</v>
      </c>
      <c r="B4894" t="s">
        <v>408</v>
      </c>
      <c r="C4894">
        <v>2</v>
      </c>
      <c r="D4894">
        <v>14</v>
      </c>
      <c r="E4894">
        <v>20</v>
      </c>
      <c r="F4894">
        <v>2</v>
      </c>
      <c r="G4894">
        <v>0</v>
      </c>
      <c r="H4894">
        <v>571</v>
      </c>
      <c r="I4894">
        <v>6</v>
      </c>
      <c r="J4894" t="s">
        <v>784</v>
      </c>
      <c r="L4894">
        <f t="shared" si="85"/>
        <v>51</v>
      </c>
    </row>
    <row r="4895" spans="1:12">
      <c r="A4895">
        <v>1193</v>
      </c>
      <c r="B4895" t="s">
        <v>408</v>
      </c>
      <c r="C4895">
        <v>1</v>
      </c>
      <c r="D4895">
        <v>10</v>
      </c>
      <c r="E4895">
        <v>1</v>
      </c>
      <c r="F4895">
        <v>0</v>
      </c>
      <c r="G4895">
        <v>0</v>
      </c>
      <c r="H4895">
        <v>319</v>
      </c>
      <c r="I4895">
        <v>1</v>
      </c>
      <c r="J4895" t="s">
        <v>469</v>
      </c>
      <c r="L4895" t="e">
        <f t="shared" si="85"/>
        <v>#N/A</v>
      </c>
    </row>
    <row r="4896" spans="1:12">
      <c r="A4896">
        <v>1955</v>
      </c>
      <c r="B4896" t="s">
        <v>408</v>
      </c>
      <c r="C4896">
        <v>2</v>
      </c>
      <c r="D4896">
        <v>9</v>
      </c>
      <c r="E4896">
        <v>2</v>
      </c>
      <c r="F4896">
        <v>0</v>
      </c>
      <c r="G4896">
        <v>0</v>
      </c>
      <c r="H4896">
        <v>326</v>
      </c>
      <c r="I4896">
        <v>2</v>
      </c>
      <c r="J4896" t="s">
        <v>415</v>
      </c>
      <c r="L4896" t="e">
        <f t="shared" si="85"/>
        <v>#N/A</v>
      </c>
    </row>
    <row r="4897" spans="1:12">
      <c r="A4897">
        <v>6111</v>
      </c>
      <c r="B4897" t="s">
        <v>408</v>
      </c>
      <c r="C4897">
        <v>1</v>
      </c>
      <c r="D4897">
        <v>14</v>
      </c>
      <c r="E4897">
        <v>11</v>
      </c>
      <c r="F4897">
        <v>0</v>
      </c>
      <c r="G4897">
        <v>0</v>
      </c>
      <c r="H4897">
        <v>233</v>
      </c>
      <c r="I4897">
        <v>4</v>
      </c>
      <c r="J4897" t="s">
        <v>916</v>
      </c>
      <c r="L4897" t="e">
        <f t="shared" si="85"/>
        <v>#N/A</v>
      </c>
    </row>
    <row r="4898" spans="1:12">
      <c r="A4898">
        <v>3884</v>
      </c>
      <c r="B4898" t="s">
        <v>408</v>
      </c>
      <c r="C4898">
        <v>2</v>
      </c>
      <c r="D4898">
        <v>7</v>
      </c>
      <c r="E4898">
        <v>2</v>
      </c>
      <c r="F4898">
        <v>0</v>
      </c>
      <c r="G4898">
        <v>0</v>
      </c>
      <c r="H4898">
        <v>106</v>
      </c>
      <c r="I4898">
        <v>2</v>
      </c>
      <c r="J4898" t="s">
        <v>718</v>
      </c>
      <c r="L4898" t="e">
        <f t="shared" si="85"/>
        <v>#N/A</v>
      </c>
    </row>
    <row r="4899" spans="1:12">
      <c r="A4899">
        <v>2212</v>
      </c>
      <c r="B4899" t="s">
        <v>408</v>
      </c>
      <c r="C4899">
        <v>1</v>
      </c>
      <c r="D4899">
        <v>14</v>
      </c>
      <c r="E4899">
        <v>10</v>
      </c>
      <c r="F4899">
        <v>0</v>
      </c>
      <c r="G4899">
        <v>0</v>
      </c>
      <c r="H4899">
        <v>507</v>
      </c>
      <c r="I4899">
        <v>6</v>
      </c>
      <c r="J4899" t="s">
        <v>282</v>
      </c>
      <c r="L4899">
        <f t="shared" si="85"/>
        <v>37</v>
      </c>
    </row>
    <row r="4900" spans="1:12">
      <c r="A4900">
        <v>2224</v>
      </c>
      <c r="B4900" t="s">
        <v>408</v>
      </c>
      <c r="C4900">
        <v>1</v>
      </c>
      <c r="D4900">
        <v>14</v>
      </c>
      <c r="E4900">
        <v>21</v>
      </c>
      <c r="F4900">
        <v>0</v>
      </c>
      <c r="G4900">
        <v>0</v>
      </c>
      <c r="H4900">
        <v>502</v>
      </c>
      <c r="I4900">
        <v>6</v>
      </c>
      <c r="J4900" t="s">
        <v>682</v>
      </c>
      <c r="L4900" t="e">
        <f t="shared" si="85"/>
        <v>#N/A</v>
      </c>
    </row>
    <row r="4901" spans="1:12">
      <c r="A4901">
        <v>552</v>
      </c>
      <c r="B4901" t="s">
        <v>408</v>
      </c>
      <c r="C4901">
        <v>1</v>
      </c>
      <c r="D4901">
        <v>20</v>
      </c>
      <c r="E4901">
        <v>10</v>
      </c>
      <c r="F4901">
        <v>0</v>
      </c>
      <c r="G4901">
        <v>0</v>
      </c>
      <c r="H4901">
        <v>529</v>
      </c>
      <c r="I4901">
        <v>6</v>
      </c>
      <c r="J4901" t="s">
        <v>519</v>
      </c>
      <c r="L4901" t="e">
        <f t="shared" si="85"/>
        <v>#N/A</v>
      </c>
    </row>
    <row r="4902" spans="1:12">
      <c r="A4902">
        <v>3635</v>
      </c>
      <c r="B4902" t="s">
        <v>391</v>
      </c>
      <c r="C4902">
        <v>1</v>
      </c>
      <c r="D4902">
        <v>7</v>
      </c>
      <c r="E4902">
        <v>14</v>
      </c>
      <c r="F4902">
        <v>0</v>
      </c>
      <c r="G4902">
        <v>0</v>
      </c>
      <c r="H4902">
        <v>852</v>
      </c>
      <c r="I4902">
        <v>5</v>
      </c>
      <c r="J4902" t="s">
        <v>726</v>
      </c>
      <c r="L4902">
        <f t="shared" si="85"/>
        <v>56</v>
      </c>
    </row>
    <row r="4903" spans="1:12">
      <c r="A4903">
        <v>3386</v>
      </c>
      <c r="B4903" t="s">
        <v>408</v>
      </c>
      <c r="C4903">
        <v>1</v>
      </c>
      <c r="D4903">
        <v>30</v>
      </c>
      <c r="E4903">
        <v>14</v>
      </c>
      <c r="F4903">
        <v>0</v>
      </c>
      <c r="G4903">
        <v>0</v>
      </c>
      <c r="H4903">
        <v>316</v>
      </c>
      <c r="I4903">
        <v>7</v>
      </c>
      <c r="J4903" t="s">
        <v>467</v>
      </c>
      <c r="L4903">
        <f t="shared" si="85"/>
        <v>51</v>
      </c>
    </row>
    <row r="4904" spans="1:12">
      <c r="A4904">
        <v>4133</v>
      </c>
      <c r="B4904" t="s">
        <v>408</v>
      </c>
      <c r="C4904">
        <v>1</v>
      </c>
      <c r="D4904">
        <v>13</v>
      </c>
      <c r="E4904">
        <v>1</v>
      </c>
      <c r="F4904">
        <v>0</v>
      </c>
      <c r="G4904">
        <v>0</v>
      </c>
      <c r="H4904">
        <v>118</v>
      </c>
      <c r="I4904">
        <v>3</v>
      </c>
      <c r="J4904" t="s">
        <v>612</v>
      </c>
      <c r="L4904">
        <f t="shared" si="85"/>
        <v>11</v>
      </c>
    </row>
    <row r="4905" spans="1:12">
      <c r="A4905">
        <v>1477</v>
      </c>
      <c r="B4905" t="s">
        <v>408</v>
      </c>
      <c r="C4905">
        <v>1</v>
      </c>
      <c r="D4905">
        <v>30</v>
      </c>
      <c r="E4905">
        <v>1</v>
      </c>
      <c r="F4905">
        <v>0</v>
      </c>
      <c r="G4905">
        <v>0</v>
      </c>
      <c r="H4905">
        <v>445</v>
      </c>
      <c r="I4905">
        <v>1</v>
      </c>
      <c r="J4905" t="s">
        <v>266</v>
      </c>
      <c r="L4905" t="e">
        <f t="shared" si="85"/>
        <v>#N/A</v>
      </c>
    </row>
    <row r="4906" spans="1:12">
      <c r="A4906">
        <v>4631</v>
      </c>
      <c r="B4906" t="s">
        <v>408</v>
      </c>
      <c r="C4906">
        <v>2</v>
      </c>
      <c r="D4906">
        <v>44</v>
      </c>
      <c r="E4906">
        <v>34</v>
      </c>
      <c r="F4906">
        <v>0</v>
      </c>
      <c r="G4906">
        <v>0</v>
      </c>
      <c r="H4906">
        <v>671</v>
      </c>
      <c r="I4906">
        <v>9</v>
      </c>
      <c r="J4906" t="s">
        <v>661</v>
      </c>
      <c r="L4906" t="e">
        <f t="shared" si="85"/>
        <v>#N/A</v>
      </c>
    </row>
    <row r="4907" spans="1:12">
      <c r="A4907">
        <v>4880</v>
      </c>
      <c r="B4907" t="s">
        <v>408</v>
      </c>
      <c r="C4907">
        <v>4</v>
      </c>
      <c r="D4907">
        <v>12</v>
      </c>
      <c r="E4907">
        <v>28</v>
      </c>
      <c r="F4907">
        <v>0</v>
      </c>
      <c r="G4907">
        <v>0</v>
      </c>
      <c r="H4907">
        <v>473</v>
      </c>
      <c r="I4907">
        <v>5</v>
      </c>
      <c r="J4907" t="s">
        <v>934</v>
      </c>
      <c r="L4907" t="e">
        <f t="shared" si="85"/>
        <v>#N/A</v>
      </c>
    </row>
    <row r="4908" spans="1:12">
      <c r="A4908">
        <v>1726</v>
      </c>
      <c r="B4908" t="s">
        <v>408</v>
      </c>
      <c r="C4908">
        <v>1</v>
      </c>
      <c r="D4908">
        <v>5</v>
      </c>
      <c r="E4908">
        <v>2</v>
      </c>
      <c r="F4908">
        <v>0</v>
      </c>
      <c r="G4908">
        <v>0</v>
      </c>
      <c r="H4908">
        <v>302</v>
      </c>
      <c r="I4908">
        <v>1</v>
      </c>
      <c r="J4908" t="s">
        <v>423</v>
      </c>
      <c r="L4908">
        <f t="shared" si="85"/>
        <v>32</v>
      </c>
    </row>
    <row r="4909" spans="1:12">
      <c r="A4909">
        <v>1714</v>
      </c>
      <c r="B4909" t="s">
        <v>408</v>
      </c>
      <c r="C4909">
        <v>1</v>
      </c>
      <c r="D4909">
        <v>8</v>
      </c>
      <c r="E4909">
        <v>1</v>
      </c>
      <c r="F4909">
        <v>0</v>
      </c>
      <c r="G4909">
        <v>0</v>
      </c>
      <c r="H4909">
        <v>390</v>
      </c>
      <c r="I4909">
        <v>2</v>
      </c>
      <c r="J4909" t="s">
        <v>858</v>
      </c>
      <c r="L4909" t="e">
        <f t="shared" si="85"/>
        <v>#N/A</v>
      </c>
    </row>
    <row r="4910" spans="1:12">
      <c r="A4910">
        <v>5793</v>
      </c>
      <c r="B4910" t="s">
        <v>408</v>
      </c>
      <c r="C4910">
        <v>1</v>
      </c>
      <c r="D4910">
        <v>10</v>
      </c>
      <c r="E4910">
        <v>13</v>
      </c>
      <c r="F4910">
        <v>0</v>
      </c>
      <c r="G4910">
        <v>0</v>
      </c>
      <c r="H4910">
        <v>489</v>
      </c>
      <c r="I4910">
        <v>8</v>
      </c>
      <c r="J4910" t="s">
        <v>674</v>
      </c>
      <c r="L4910" t="e">
        <f t="shared" si="85"/>
        <v>#N/A</v>
      </c>
    </row>
    <row r="4911" spans="1:12">
      <c r="A4911">
        <v>1465</v>
      </c>
      <c r="B4911" t="s">
        <v>408</v>
      </c>
      <c r="C4911">
        <v>1</v>
      </c>
      <c r="D4911">
        <v>114</v>
      </c>
      <c r="E4911">
        <v>1</v>
      </c>
      <c r="F4911">
        <v>0</v>
      </c>
      <c r="G4911">
        <v>0</v>
      </c>
      <c r="H4911">
        <v>420</v>
      </c>
      <c r="I4911">
        <v>1</v>
      </c>
      <c r="J4911" t="s">
        <v>435</v>
      </c>
      <c r="L4911">
        <f t="shared" si="85"/>
        <v>21</v>
      </c>
    </row>
    <row r="4912" spans="1:12">
      <c r="A4912">
        <v>5805</v>
      </c>
      <c r="B4912" t="s">
        <v>408</v>
      </c>
      <c r="C4912">
        <v>1</v>
      </c>
      <c r="D4912">
        <v>10</v>
      </c>
      <c r="E4912">
        <v>14</v>
      </c>
      <c r="F4912">
        <v>0</v>
      </c>
      <c r="G4912">
        <v>0</v>
      </c>
      <c r="H4912">
        <v>488</v>
      </c>
      <c r="I4912">
        <v>7</v>
      </c>
      <c r="J4912" t="s">
        <v>904</v>
      </c>
      <c r="L4912" t="e">
        <f t="shared" si="85"/>
        <v>#N/A</v>
      </c>
    </row>
    <row r="4913" spans="1:12">
      <c r="A4913">
        <v>6054</v>
      </c>
      <c r="B4913" t="s">
        <v>408</v>
      </c>
      <c r="C4913">
        <v>2</v>
      </c>
      <c r="D4913">
        <v>3</v>
      </c>
      <c r="E4913">
        <v>2</v>
      </c>
      <c r="F4913">
        <v>0</v>
      </c>
      <c r="G4913">
        <v>0</v>
      </c>
      <c r="H4913">
        <v>231</v>
      </c>
      <c r="I4913">
        <v>2</v>
      </c>
      <c r="J4913" t="s">
        <v>686</v>
      </c>
      <c r="L4913" t="e">
        <f t="shared" si="85"/>
        <v>#N/A</v>
      </c>
    </row>
    <row r="4914" spans="1:12">
      <c r="A4914">
        <v>6042</v>
      </c>
      <c r="B4914" t="s">
        <v>408</v>
      </c>
      <c r="C4914">
        <v>1</v>
      </c>
      <c r="D4914">
        <v>20</v>
      </c>
      <c r="E4914">
        <v>1</v>
      </c>
      <c r="F4914">
        <v>0</v>
      </c>
      <c r="G4914">
        <v>0</v>
      </c>
      <c r="H4914">
        <v>231</v>
      </c>
      <c r="I4914">
        <v>2</v>
      </c>
      <c r="J4914" t="s">
        <v>686</v>
      </c>
      <c r="L4914" t="e">
        <f t="shared" si="85"/>
        <v>#N/A</v>
      </c>
    </row>
    <row r="4915" spans="1:12">
      <c r="A4915">
        <v>4382</v>
      </c>
      <c r="B4915" t="s">
        <v>408</v>
      </c>
      <c r="C4915">
        <v>2</v>
      </c>
      <c r="D4915">
        <v>18</v>
      </c>
      <c r="E4915">
        <v>2</v>
      </c>
      <c r="F4915">
        <v>0</v>
      </c>
      <c r="G4915">
        <v>0</v>
      </c>
      <c r="H4915">
        <v>257</v>
      </c>
      <c r="I4915">
        <v>2</v>
      </c>
      <c r="J4915" t="s">
        <v>922</v>
      </c>
      <c r="L4915" t="e">
        <f t="shared" si="85"/>
        <v>#N/A</v>
      </c>
    </row>
    <row r="4916" spans="1:12">
      <c r="A4916">
        <v>6303</v>
      </c>
      <c r="B4916" t="s">
        <v>412</v>
      </c>
      <c r="C4916">
        <v>1</v>
      </c>
      <c r="D4916">
        <v>46</v>
      </c>
      <c r="E4916">
        <v>1</v>
      </c>
      <c r="F4916">
        <v>0</v>
      </c>
      <c r="G4916">
        <v>0</v>
      </c>
      <c r="H4916">
        <v>330</v>
      </c>
      <c r="I4916">
        <v>1</v>
      </c>
      <c r="J4916" t="s">
        <v>830</v>
      </c>
      <c r="L4916">
        <f t="shared" si="85"/>
        <v>32</v>
      </c>
    </row>
    <row r="4917" spans="1:12">
      <c r="A4917">
        <v>2461</v>
      </c>
      <c r="B4917" t="s">
        <v>408</v>
      </c>
      <c r="C4917">
        <v>2</v>
      </c>
      <c r="D4917">
        <v>3</v>
      </c>
      <c r="E4917">
        <v>2</v>
      </c>
      <c r="F4917">
        <v>0</v>
      </c>
      <c r="G4917">
        <v>0</v>
      </c>
      <c r="H4917">
        <v>329</v>
      </c>
      <c r="I4917">
        <v>1</v>
      </c>
      <c r="J4917" t="s">
        <v>855</v>
      </c>
      <c r="L4917" t="e">
        <f t="shared" si="85"/>
        <v>#N/A</v>
      </c>
    </row>
    <row r="4918" spans="1:12">
      <c r="A4918">
        <v>3137</v>
      </c>
      <c r="B4918" t="s">
        <v>408</v>
      </c>
      <c r="C4918">
        <v>1</v>
      </c>
      <c r="D4918">
        <v>64</v>
      </c>
      <c r="E4918">
        <v>1</v>
      </c>
      <c r="F4918">
        <v>0</v>
      </c>
      <c r="G4918">
        <v>0</v>
      </c>
      <c r="H4918">
        <v>302</v>
      </c>
      <c r="I4918">
        <v>2</v>
      </c>
      <c r="J4918" t="s">
        <v>423</v>
      </c>
      <c r="L4918">
        <f t="shared" si="85"/>
        <v>32</v>
      </c>
    </row>
    <row r="4919" spans="1:12">
      <c r="A4919">
        <v>54</v>
      </c>
      <c r="B4919" t="s">
        <v>408</v>
      </c>
      <c r="C4919">
        <v>1</v>
      </c>
      <c r="D4919">
        <v>3</v>
      </c>
      <c r="E4919">
        <v>1</v>
      </c>
      <c r="F4919">
        <v>0</v>
      </c>
      <c r="G4919">
        <v>0</v>
      </c>
      <c r="H4919">
        <v>426</v>
      </c>
      <c r="I4919">
        <v>1</v>
      </c>
      <c r="J4919" t="s">
        <v>621</v>
      </c>
      <c r="L4919" t="e">
        <f t="shared" si="85"/>
        <v>#N/A</v>
      </c>
    </row>
    <row r="4920" spans="1:12">
      <c r="A4920">
        <v>1963</v>
      </c>
      <c r="B4920" t="s">
        <v>408</v>
      </c>
      <c r="C4920">
        <v>2</v>
      </c>
      <c r="D4920">
        <v>64</v>
      </c>
      <c r="E4920">
        <v>2</v>
      </c>
      <c r="F4920">
        <v>0</v>
      </c>
      <c r="G4920">
        <v>0</v>
      </c>
      <c r="H4920">
        <v>527</v>
      </c>
      <c r="I4920">
        <v>2</v>
      </c>
      <c r="J4920" t="s">
        <v>646</v>
      </c>
      <c r="L4920" t="e">
        <f t="shared" si="85"/>
        <v>#N/A</v>
      </c>
    </row>
    <row r="4921" spans="1:12">
      <c r="A4921">
        <v>303</v>
      </c>
      <c r="B4921" t="s">
        <v>408</v>
      </c>
      <c r="C4921">
        <v>2</v>
      </c>
      <c r="D4921">
        <v>2</v>
      </c>
      <c r="E4921">
        <v>2</v>
      </c>
      <c r="F4921">
        <v>0</v>
      </c>
      <c r="G4921">
        <v>0</v>
      </c>
      <c r="H4921">
        <v>432</v>
      </c>
      <c r="I4921">
        <v>1</v>
      </c>
      <c r="J4921" t="s">
        <v>723</v>
      </c>
      <c r="L4921" t="e">
        <f t="shared" si="85"/>
        <v>#N/A</v>
      </c>
    </row>
    <row r="4922" spans="1:12">
      <c r="A4922">
        <v>1975</v>
      </c>
      <c r="B4922" t="s">
        <v>408</v>
      </c>
      <c r="C4922">
        <v>1</v>
      </c>
      <c r="D4922">
        <v>8</v>
      </c>
      <c r="E4922">
        <v>1</v>
      </c>
      <c r="F4922">
        <v>0</v>
      </c>
      <c r="G4922">
        <v>0</v>
      </c>
      <c r="H4922">
        <v>589</v>
      </c>
      <c r="I4922">
        <v>2</v>
      </c>
      <c r="J4922" t="s">
        <v>996</v>
      </c>
      <c r="L4922" t="e">
        <f t="shared" si="85"/>
        <v>#N/A</v>
      </c>
    </row>
    <row r="4923" spans="1:12">
      <c r="A4923">
        <v>6446</v>
      </c>
      <c r="B4923" t="s">
        <v>412</v>
      </c>
      <c r="C4923">
        <v>1</v>
      </c>
      <c r="D4923">
        <v>4</v>
      </c>
      <c r="E4923">
        <v>1</v>
      </c>
      <c r="F4923">
        <v>0</v>
      </c>
      <c r="G4923">
        <v>0</v>
      </c>
      <c r="H4923">
        <v>123</v>
      </c>
      <c r="I4923">
        <v>1</v>
      </c>
      <c r="J4923" t="s">
        <v>923</v>
      </c>
      <c r="L4923" t="e">
        <f t="shared" si="85"/>
        <v>#N/A</v>
      </c>
    </row>
    <row r="4924" spans="1:12">
      <c r="A4924">
        <v>3778</v>
      </c>
      <c r="B4924" t="s">
        <v>408</v>
      </c>
      <c r="C4924">
        <v>1</v>
      </c>
      <c r="D4924">
        <v>22</v>
      </c>
      <c r="E4924">
        <v>1</v>
      </c>
      <c r="F4924">
        <v>0</v>
      </c>
      <c r="G4924">
        <v>0</v>
      </c>
      <c r="H4924">
        <v>101</v>
      </c>
      <c r="I4924">
        <v>1</v>
      </c>
      <c r="J4924" t="s">
        <v>911</v>
      </c>
      <c r="L4924" t="e">
        <f t="shared" si="85"/>
        <v>#N/A</v>
      </c>
    </row>
    <row r="4925" spans="1:12">
      <c r="A4925">
        <v>2118</v>
      </c>
      <c r="B4925" t="s">
        <v>408</v>
      </c>
      <c r="C4925">
        <v>1</v>
      </c>
      <c r="D4925">
        <v>5</v>
      </c>
      <c r="E4925">
        <v>16</v>
      </c>
      <c r="F4925">
        <v>0</v>
      </c>
      <c r="G4925">
        <v>0</v>
      </c>
      <c r="H4925">
        <v>527</v>
      </c>
      <c r="I4925">
        <v>4</v>
      </c>
      <c r="J4925" t="s">
        <v>646</v>
      </c>
      <c r="L4925" t="e">
        <f t="shared" si="85"/>
        <v>#N/A</v>
      </c>
    </row>
    <row r="4926" spans="1:12">
      <c r="A4926">
        <v>5450</v>
      </c>
      <c r="B4926" t="s">
        <v>408</v>
      </c>
      <c r="C4926">
        <v>2</v>
      </c>
      <c r="D4926">
        <v>15</v>
      </c>
      <c r="E4926">
        <v>2</v>
      </c>
      <c r="F4926">
        <v>0</v>
      </c>
      <c r="G4926">
        <v>0</v>
      </c>
      <c r="H4926">
        <v>852</v>
      </c>
      <c r="I4926">
        <v>2</v>
      </c>
      <c r="J4926" t="s">
        <v>726</v>
      </c>
      <c r="L4926">
        <f t="shared" si="85"/>
        <v>56</v>
      </c>
    </row>
    <row r="4927" spans="1:12">
      <c r="A4927">
        <v>2069</v>
      </c>
      <c r="B4927" t="s">
        <v>408</v>
      </c>
      <c r="C4927">
        <v>2</v>
      </c>
      <c r="D4927">
        <v>3</v>
      </c>
      <c r="E4927">
        <v>6</v>
      </c>
      <c r="F4927">
        <v>6</v>
      </c>
      <c r="G4927">
        <v>0</v>
      </c>
      <c r="H4927">
        <v>590</v>
      </c>
      <c r="I4927">
        <v>3</v>
      </c>
      <c r="J4927" t="s">
        <v>932</v>
      </c>
      <c r="L4927">
        <f t="shared" si="85"/>
        <v>52</v>
      </c>
    </row>
    <row r="4928" spans="1:12">
      <c r="A4928">
        <v>3243</v>
      </c>
      <c r="B4928" t="s">
        <v>408</v>
      </c>
      <c r="C4928">
        <v>1</v>
      </c>
      <c r="D4928">
        <v>60</v>
      </c>
      <c r="E4928">
        <v>21</v>
      </c>
      <c r="F4928">
        <v>0</v>
      </c>
      <c r="G4928">
        <v>0</v>
      </c>
      <c r="H4928">
        <v>374</v>
      </c>
      <c r="I4928">
        <v>6</v>
      </c>
      <c r="J4928" t="s">
        <v>440</v>
      </c>
      <c r="L4928">
        <f t="shared" si="85"/>
        <v>16</v>
      </c>
    </row>
    <row r="4929" spans="1:12">
      <c r="A4929">
        <v>4774</v>
      </c>
      <c r="B4929" t="s">
        <v>408</v>
      </c>
      <c r="C4929">
        <v>1</v>
      </c>
      <c r="D4929">
        <v>2</v>
      </c>
      <c r="E4929">
        <v>17</v>
      </c>
      <c r="F4929">
        <v>0</v>
      </c>
      <c r="G4929">
        <v>0</v>
      </c>
      <c r="H4929">
        <v>682</v>
      </c>
      <c r="I4929">
        <v>8</v>
      </c>
      <c r="J4929" t="s">
        <v>823</v>
      </c>
      <c r="L4929" t="e">
        <f t="shared" si="85"/>
        <v>#N/A</v>
      </c>
    </row>
    <row r="4930" spans="1:12">
      <c r="A4930">
        <v>1620</v>
      </c>
      <c r="B4930" t="s">
        <v>408</v>
      </c>
      <c r="C4930">
        <v>1</v>
      </c>
      <c r="D4930">
        <v>6</v>
      </c>
      <c r="E4930">
        <v>1</v>
      </c>
      <c r="F4930">
        <v>0</v>
      </c>
      <c r="G4930">
        <v>0</v>
      </c>
      <c r="H4930">
        <v>324</v>
      </c>
      <c r="I4930">
        <v>1</v>
      </c>
      <c r="J4930" t="s">
        <v>787</v>
      </c>
      <c r="L4930" t="e">
        <f t="shared" si="85"/>
        <v>#N/A</v>
      </c>
    </row>
    <row r="4931" spans="1:12">
      <c r="A4931">
        <v>6397</v>
      </c>
      <c r="B4931" t="s">
        <v>412</v>
      </c>
      <c r="C4931">
        <v>1</v>
      </c>
      <c r="D4931">
        <v>21</v>
      </c>
      <c r="E4931">
        <v>1</v>
      </c>
      <c r="F4931">
        <v>0</v>
      </c>
      <c r="G4931">
        <v>0</v>
      </c>
      <c r="H4931">
        <v>402</v>
      </c>
      <c r="I4931">
        <v>1</v>
      </c>
      <c r="J4931" t="s">
        <v>541</v>
      </c>
      <c r="L4931">
        <f t="shared" si="85"/>
        <v>21</v>
      </c>
    </row>
    <row r="4932" spans="1:12">
      <c r="A4932">
        <v>1571</v>
      </c>
      <c r="B4932" t="s">
        <v>408</v>
      </c>
      <c r="C4932">
        <v>1</v>
      </c>
      <c r="D4932">
        <v>4</v>
      </c>
      <c r="E4932">
        <v>1</v>
      </c>
      <c r="F4932">
        <v>0</v>
      </c>
      <c r="G4932">
        <v>0</v>
      </c>
      <c r="H4932">
        <v>402</v>
      </c>
      <c r="I4932">
        <v>1</v>
      </c>
      <c r="J4932" t="s">
        <v>541</v>
      </c>
      <c r="L4932">
        <f t="shared" ref="L4932:L4995" si="86">VLOOKUP($J4932,$AA$3:$AB$127,2,FALSE)</f>
        <v>21</v>
      </c>
    </row>
    <row r="4933" spans="1:12">
      <c r="A4933">
        <v>4276</v>
      </c>
      <c r="B4933" t="s">
        <v>408</v>
      </c>
      <c r="C4933">
        <v>1</v>
      </c>
      <c r="D4933">
        <v>14</v>
      </c>
      <c r="E4933">
        <v>1</v>
      </c>
      <c r="F4933">
        <v>0</v>
      </c>
      <c r="G4933">
        <v>0</v>
      </c>
      <c r="H4933">
        <v>114</v>
      </c>
      <c r="I4933">
        <v>2</v>
      </c>
      <c r="J4933" t="s">
        <v>821</v>
      </c>
      <c r="L4933" t="e">
        <f t="shared" si="86"/>
        <v>#N/A</v>
      </c>
    </row>
    <row r="4934" spans="1:12">
      <c r="A4934">
        <v>5899</v>
      </c>
      <c r="B4934" t="s">
        <v>408</v>
      </c>
      <c r="C4934">
        <v>1</v>
      </c>
      <c r="D4934">
        <v>3</v>
      </c>
      <c r="E4934">
        <v>1</v>
      </c>
      <c r="F4934">
        <v>0</v>
      </c>
      <c r="G4934">
        <v>0</v>
      </c>
      <c r="H4934">
        <v>284</v>
      </c>
      <c r="I4934">
        <v>2</v>
      </c>
      <c r="J4934" t="s">
        <v>826</v>
      </c>
      <c r="L4934" t="e">
        <f t="shared" si="86"/>
        <v>#N/A</v>
      </c>
    </row>
    <row r="4935" spans="1:12">
      <c r="A4935">
        <v>1073</v>
      </c>
      <c r="B4935" t="s">
        <v>408</v>
      </c>
      <c r="C4935">
        <v>1</v>
      </c>
      <c r="D4935">
        <v>30</v>
      </c>
      <c r="E4935">
        <v>1</v>
      </c>
      <c r="F4935">
        <v>0</v>
      </c>
      <c r="G4935">
        <v>0</v>
      </c>
      <c r="H4935">
        <v>322</v>
      </c>
      <c r="I4935">
        <v>2</v>
      </c>
      <c r="J4935" t="s">
        <v>815</v>
      </c>
      <c r="L4935">
        <f t="shared" si="86"/>
        <v>31</v>
      </c>
    </row>
    <row r="4936" spans="1:12">
      <c r="A4936">
        <v>2745</v>
      </c>
      <c r="B4936" t="s">
        <v>408</v>
      </c>
      <c r="C4936">
        <v>1</v>
      </c>
      <c r="D4936">
        <v>8</v>
      </c>
      <c r="E4936">
        <v>1</v>
      </c>
      <c r="F4936">
        <v>0</v>
      </c>
      <c r="G4936">
        <v>0</v>
      </c>
      <c r="H4936">
        <v>398</v>
      </c>
      <c r="I4936">
        <v>1</v>
      </c>
      <c r="J4936" t="s">
        <v>950</v>
      </c>
      <c r="L4936" t="e">
        <f t="shared" si="86"/>
        <v>#N/A</v>
      </c>
    </row>
    <row r="4937" spans="1:12">
      <c r="A4937">
        <v>2567</v>
      </c>
      <c r="B4937" t="s">
        <v>408</v>
      </c>
      <c r="C4937">
        <v>2</v>
      </c>
      <c r="D4937">
        <v>22</v>
      </c>
      <c r="E4937">
        <v>3</v>
      </c>
      <c r="F4937">
        <v>0</v>
      </c>
      <c r="G4937">
        <v>0</v>
      </c>
      <c r="H4937">
        <v>310</v>
      </c>
      <c r="I4937">
        <v>2</v>
      </c>
      <c r="J4937" t="s">
        <v>421</v>
      </c>
      <c r="L4937">
        <f t="shared" si="86"/>
        <v>16</v>
      </c>
    </row>
    <row r="4938" spans="1:12">
      <c r="A4938">
        <v>944</v>
      </c>
      <c r="B4938" t="s">
        <v>408</v>
      </c>
      <c r="C4938">
        <v>2</v>
      </c>
      <c r="D4938">
        <v>3</v>
      </c>
      <c r="E4938">
        <v>2</v>
      </c>
      <c r="F4938">
        <v>0</v>
      </c>
      <c r="G4938">
        <v>0</v>
      </c>
      <c r="H4938">
        <v>399</v>
      </c>
      <c r="I4938">
        <v>2</v>
      </c>
      <c r="J4938" t="s">
        <v>995</v>
      </c>
      <c r="L4938" t="e">
        <f t="shared" si="86"/>
        <v>#N/A</v>
      </c>
    </row>
    <row r="4939" spans="1:12">
      <c r="A4939">
        <v>4239</v>
      </c>
      <c r="B4939" t="s">
        <v>408</v>
      </c>
      <c r="C4939">
        <v>1</v>
      </c>
      <c r="D4939">
        <v>25</v>
      </c>
      <c r="E4939">
        <v>1</v>
      </c>
      <c r="F4939">
        <v>0</v>
      </c>
      <c r="G4939">
        <v>0</v>
      </c>
      <c r="H4939">
        <v>111</v>
      </c>
      <c r="I4939">
        <v>1</v>
      </c>
      <c r="J4939" t="s">
        <v>511</v>
      </c>
      <c r="L4939">
        <f t="shared" si="86"/>
        <v>11</v>
      </c>
    </row>
    <row r="4940" spans="1:12">
      <c r="A4940">
        <v>5401</v>
      </c>
      <c r="B4940" t="s">
        <v>408</v>
      </c>
      <c r="C4940">
        <v>2</v>
      </c>
      <c r="D4940">
        <v>11</v>
      </c>
      <c r="E4940">
        <v>2</v>
      </c>
      <c r="F4940">
        <v>0</v>
      </c>
      <c r="G4940">
        <v>0</v>
      </c>
      <c r="H4940">
        <v>632</v>
      </c>
      <c r="I4940">
        <v>2</v>
      </c>
      <c r="J4940" t="s">
        <v>862</v>
      </c>
      <c r="L4940" t="e">
        <f t="shared" si="86"/>
        <v>#N/A</v>
      </c>
    </row>
    <row r="4941" spans="1:12">
      <c r="A4941">
        <v>3741</v>
      </c>
      <c r="B4941" t="s">
        <v>408</v>
      </c>
      <c r="C4941">
        <v>2</v>
      </c>
      <c r="D4941">
        <v>23</v>
      </c>
      <c r="E4941">
        <v>0</v>
      </c>
      <c r="F4941">
        <v>0</v>
      </c>
      <c r="G4941">
        <v>0</v>
      </c>
      <c r="H4941">
        <v>205</v>
      </c>
      <c r="I4941">
        <v>3</v>
      </c>
      <c r="J4941" t="s">
        <v>430</v>
      </c>
      <c r="L4941" t="e">
        <f t="shared" si="86"/>
        <v>#N/A</v>
      </c>
    </row>
    <row r="4942" spans="1:12">
      <c r="A4942">
        <v>446</v>
      </c>
      <c r="B4942" t="s">
        <v>408</v>
      </c>
      <c r="C4942">
        <v>1</v>
      </c>
      <c r="D4942">
        <v>8</v>
      </c>
      <c r="E4942">
        <v>1</v>
      </c>
      <c r="F4942">
        <v>0</v>
      </c>
      <c r="G4942">
        <v>0</v>
      </c>
      <c r="H4942">
        <v>401</v>
      </c>
      <c r="I4942">
        <v>1</v>
      </c>
      <c r="J4942" t="s">
        <v>434</v>
      </c>
      <c r="L4942" t="e">
        <f t="shared" si="86"/>
        <v>#N/A</v>
      </c>
    </row>
    <row r="4943" spans="1:12">
      <c r="A4943">
        <v>1122</v>
      </c>
      <c r="B4943" t="s">
        <v>408</v>
      </c>
      <c r="C4943">
        <v>2</v>
      </c>
      <c r="D4943">
        <v>11</v>
      </c>
      <c r="E4943">
        <v>14</v>
      </c>
      <c r="F4943">
        <v>1</v>
      </c>
      <c r="G4943">
        <v>0</v>
      </c>
      <c r="H4943">
        <v>322</v>
      </c>
      <c r="I4943">
        <v>6</v>
      </c>
      <c r="J4943" t="s">
        <v>815</v>
      </c>
      <c r="L4943">
        <f t="shared" si="86"/>
        <v>31</v>
      </c>
    </row>
    <row r="4944" spans="1:12">
      <c r="A4944">
        <v>2616</v>
      </c>
      <c r="B4944" t="s">
        <v>408</v>
      </c>
      <c r="C4944">
        <v>1</v>
      </c>
      <c r="D4944">
        <v>6</v>
      </c>
      <c r="E4944">
        <v>1</v>
      </c>
      <c r="F4944">
        <v>0</v>
      </c>
      <c r="G4944">
        <v>0</v>
      </c>
      <c r="H4944">
        <v>310</v>
      </c>
      <c r="I4944">
        <v>1</v>
      </c>
      <c r="J4944" t="s">
        <v>421</v>
      </c>
      <c r="L4944">
        <f t="shared" si="86"/>
        <v>16</v>
      </c>
    </row>
    <row r="4945" spans="1:12">
      <c r="A4945">
        <v>5272</v>
      </c>
      <c r="B4945" t="s">
        <v>408</v>
      </c>
      <c r="C4945">
        <v>1</v>
      </c>
      <c r="D4945">
        <v>66</v>
      </c>
      <c r="E4945">
        <v>6</v>
      </c>
      <c r="F4945">
        <v>0</v>
      </c>
      <c r="G4945">
        <v>0</v>
      </c>
      <c r="H4945">
        <v>316</v>
      </c>
      <c r="I4945">
        <v>6</v>
      </c>
      <c r="J4945" t="s">
        <v>467</v>
      </c>
      <c r="L4945">
        <f t="shared" si="86"/>
        <v>51</v>
      </c>
    </row>
    <row r="4946" spans="1:12">
      <c r="A4946">
        <v>3008</v>
      </c>
      <c r="B4946" t="s">
        <v>408</v>
      </c>
      <c r="C4946">
        <v>1</v>
      </c>
      <c r="D4946">
        <v>3</v>
      </c>
      <c r="E4946">
        <v>22</v>
      </c>
      <c r="F4946">
        <v>0</v>
      </c>
      <c r="G4946">
        <v>0</v>
      </c>
      <c r="H4946">
        <v>374</v>
      </c>
      <c r="I4946">
        <v>6</v>
      </c>
      <c r="J4946" t="s">
        <v>440</v>
      </c>
      <c r="L4946">
        <f t="shared" si="86"/>
        <v>16</v>
      </c>
    </row>
    <row r="4947" spans="1:12">
      <c r="A4947">
        <v>3349</v>
      </c>
      <c r="B4947" t="s">
        <v>408</v>
      </c>
      <c r="C4947">
        <v>1</v>
      </c>
      <c r="D4947">
        <v>145</v>
      </c>
      <c r="E4947">
        <v>16</v>
      </c>
      <c r="F4947">
        <v>0</v>
      </c>
      <c r="G4947">
        <v>0</v>
      </c>
      <c r="H4947">
        <v>523</v>
      </c>
      <c r="I4947">
        <v>8</v>
      </c>
      <c r="J4947" t="s">
        <v>428</v>
      </c>
      <c r="L4947">
        <f t="shared" si="86"/>
        <v>33</v>
      </c>
    </row>
    <row r="4948" spans="1:12">
      <c r="A4948">
        <v>103</v>
      </c>
      <c r="B4948" t="s">
        <v>408</v>
      </c>
      <c r="C4948">
        <v>4</v>
      </c>
      <c r="D4948">
        <v>7</v>
      </c>
      <c r="E4948">
        <v>4</v>
      </c>
      <c r="F4948">
        <v>0</v>
      </c>
      <c r="G4948">
        <v>0</v>
      </c>
      <c r="H4948">
        <v>443</v>
      </c>
      <c r="I4948">
        <v>2</v>
      </c>
      <c r="J4948" t="s">
        <v>831</v>
      </c>
      <c r="L4948" t="e">
        <f t="shared" si="86"/>
        <v>#N/A</v>
      </c>
    </row>
    <row r="4949" spans="1:12">
      <c r="A4949">
        <v>3337</v>
      </c>
      <c r="B4949" t="s">
        <v>408</v>
      </c>
      <c r="C4949">
        <v>1</v>
      </c>
      <c r="D4949">
        <v>2</v>
      </c>
      <c r="E4949">
        <v>12</v>
      </c>
      <c r="F4949">
        <v>0</v>
      </c>
      <c r="G4949">
        <v>0</v>
      </c>
      <c r="H4949">
        <v>571</v>
      </c>
      <c r="I4949">
        <v>5</v>
      </c>
      <c r="J4949" t="s">
        <v>784</v>
      </c>
      <c r="L4949">
        <f t="shared" si="86"/>
        <v>51</v>
      </c>
    </row>
    <row r="4950" spans="1:12">
      <c r="A4950">
        <v>3598</v>
      </c>
      <c r="B4950" t="s">
        <v>408</v>
      </c>
      <c r="C4950">
        <v>1</v>
      </c>
      <c r="D4950">
        <v>2</v>
      </c>
      <c r="E4950">
        <v>1</v>
      </c>
      <c r="F4950">
        <v>0</v>
      </c>
      <c r="G4950">
        <v>0</v>
      </c>
      <c r="H4950">
        <v>145</v>
      </c>
      <c r="I4950">
        <v>2</v>
      </c>
      <c r="J4950" t="s">
        <v>859</v>
      </c>
      <c r="L4950" t="e">
        <f t="shared" si="86"/>
        <v>#N/A</v>
      </c>
    </row>
    <row r="4951" spans="1:12">
      <c r="A4951">
        <v>4680</v>
      </c>
      <c r="B4951" t="s">
        <v>408</v>
      </c>
      <c r="C4951">
        <v>1</v>
      </c>
      <c r="D4951">
        <v>37</v>
      </c>
      <c r="E4951">
        <v>29</v>
      </c>
      <c r="F4951">
        <v>0</v>
      </c>
      <c r="G4951">
        <v>0</v>
      </c>
      <c r="H4951">
        <v>671</v>
      </c>
      <c r="I4951">
        <v>9</v>
      </c>
      <c r="J4951" t="s">
        <v>661</v>
      </c>
      <c r="L4951" t="e">
        <f t="shared" si="86"/>
        <v>#N/A</v>
      </c>
    </row>
    <row r="4952" spans="1:12">
      <c r="A4952">
        <v>4419</v>
      </c>
      <c r="B4952" t="s">
        <v>408</v>
      </c>
      <c r="C4952">
        <v>1</v>
      </c>
      <c r="D4952">
        <v>13</v>
      </c>
      <c r="E4952">
        <v>1</v>
      </c>
      <c r="F4952">
        <v>0</v>
      </c>
      <c r="G4952">
        <v>0</v>
      </c>
      <c r="H4952">
        <v>113</v>
      </c>
      <c r="I4952">
        <v>2</v>
      </c>
      <c r="J4952" t="s">
        <v>925</v>
      </c>
      <c r="L4952" t="e">
        <f t="shared" si="86"/>
        <v>#N/A</v>
      </c>
    </row>
    <row r="4953" spans="1:12">
      <c r="A4953">
        <v>1763</v>
      </c>
      <c r="B4953" t="s">
        <v>408</v>
      </c>
      <c r="C4953">
        <v>1</v>
      </c>
      <c r="D4953">
        <v>17</v>
      </c>
      <c r="E4953">
        <v>1</v>
      </c>
      <c r="F4953">
        <v>0</v>
      </c>
      <c r="G4953">
        <v>0</v>
      </c>
      <c r="H4953">
        <v>467</v>
      </c>
      <c r="I4953">
        <v>2</v>
      </c>
      <c r="J4953" t="s">
        <v>890</v>
      </c>
      <c r="L4953" t="e">
        <f t="shared" si="86"/>
        <v>#N/A</v>
      </c>
    </row>
    <row r="4954" spans="1:12">
      <c r="A4954">
        <v>6340</v>
      </c>
      <c r="B4954" t="s">
        <v>473</v>
      </c>
      <c r="C4954">
        <v>1</v>
      </c>
      <c r="D4954">
        <v>3</v>
      </c>
      <c r="E4954">
        <v>1</v>
      </c>
      <c r="F4954">
        <v>0</v>
      </c>
      <c r="G4954">
        <v>0</v>
      </c>
      <c r="H4954">
        <v>113</v>
      </c>
      <c r="I4954">
        <v>1</v>
      </c>
      <c r="J4954" t="s">
        <v>925</v>
      </c>
      <c r="L4954" t="e">
        <f t="shared" si="86"/>
        <v>#N/A</v>
      </c>
    </row>
    <row r="4955" spans="1:12">
      <c r="A4955">
        <v>681</v>
      </c>
      <c r="B4955" t="s">
        <v>408</v>
      </c>
      <c r="C4955">
        <v>2</v>
      </c>
      <c r="D4955">
        <v>19</v>
      </c>
      <c r="E4955">
        <v>2</v>
      </c>
      <c r="F4955">
        <v>0</v>
      </c>
      <c r="G4955">
        <v>0</v>
      </c>
      <c r="H4955">
        <v>402</v>
      </c>
      <c r="I4955">
        <v>2</v>
      </c>
      <c r="J4955" t="s">
        <v>541</v>
      </c>
      <c r="L4955">
        <f t="shared" si="86"/>
        <v>21</v>
      </c>
    </row>
    <row r="4956" spans="1:12">
      <c r="A4956">
        <v>1677</v>
      </c>
      <c r="B4956" t="s">
        <v>408</v>
      </c>
      <c r="C4956">
        <v>1</v>
      </c>
      <c r="D4956">
        <v>8</v>
      </c>
      <c r="E4956">
        <v>1</v>
      </c>
      <c r="F4956">
        <v>0</v>
      </c>
      <c r="G4956">
        <v>0</v>
      </c>
      <c r="H4956">
        <v>341</v>
      </c>
      <c r="I4956">
        <v>2</v>
      </c>
      <c r="J4956" t="s">
        <v>874</v>
      </c>
      <c r="L4956" t="e">
        <f t="shared" si="86"/>
        <v>#N/A</v>
      </c>
    </row>
    <row r="4957" spans="1:12">
      <c r="A4957">
        <v>6254</v>
      </c>
      <c r="B4957" t="s">
        <v>408</v>
      </c>
      <c r="C4957">
        <v>2</v>
      </c>
      <c r="D4957">
        <v>6</v>
      </c>
      <c r="E4957">
        <v>2</v>
      </c>
      <c r="F4957">
        <v>0</v>
      </c>
      <c r="G4957">
        <v>0</v>
      </c>
      <c r="H4957">
        <v>421</v>
      </c>
      <c r="I4957">
        <v>1</v>
      </c>
      <c r="J4957" t="s">
        <v>411</v>
      </c>
      <c r="L4957" t="e">
        <f t="shared" si="86"/>
        <v>#N/A</v>
      </c>
    </row>
    <row r="4958" spans="1:12">
      <c r="A4958">
        <v>6091</v>
      </c>
      <c r="B4958" t="s">
        <v>408</v>
      </c>
      <c r="C4958">
        <v>2</v>
      </c>
      <c r="D4958">
        <v>6</v>
      </c>
      <c r="E4958">
        <v>23</v>
      </c>
      <c r="F4958">
        <v>0</v>
      </c>
      <c r="G4958">
        <v>0</v>
      </c>
      <c r="H4958">
        <v>232</v>
      </c>
      <c r="I4958">
        <v>6</v>
      </c>
      <c r="J4958" t="s">
        <v>896</v>
      </c>
      <c r="L4958">
        <f t="shared" si="86"/>
        <v>13</v>
      </c>
    </row>
    <row r="4959" spans="1:12">
      <c r="A4959">
        <v>340</v>
      </c>
      <c r="B4959" t="s">
        <v>390</v>
      </c>
      <c r="C4959">
        <v>1</v>
      </c>
      <c r="D4959">
        <v>21</v>
      </c>
      <c r="E4959">
        <v>1</v>
      </c>
      <c r="F4959">
        <v>0</v>
      </c>
      <c r="G4959">
        <v>0</v>
      </c>
      <c r="H4959">
        <v>413</v>
      </c>
      <c r="I4959">
        <v>2</v>
      </c>
      <c r="J4959" t="s">
        <v>833</v>
      </c>
      <c r="L4959" t="e">
        <f t="shared" si="86"/>
        <v>#N/A</v>
      </c>
    </row>
    <row r="4960" spans="1:12">
      <c r="A4960">
        <v>352</v>
      </c>
      <c r="B4960" t="s">
        <v>390</v>
      </c>
      <c r="C4960">
        <v>1</v>
      </c>
      <c r="D4960">
        <v>11</v>
      </c>
      <c r="E4960">
        <v>1</v>
      </c>
      <c r="F4960">
        <v>0</v>
      </c>
      <c r="G4960">
        <v>0</v>
      </c>
      <c r="H4960">
        <v>413</v>
      </c>
      <c r="I4960">
        <v>1</v>
      </c>
      <c r="J4960" t="s">
        <v>833</v>
      </c>
      <c r="L4960" t="e">
        <f t="shared" si="86"/>
        <v>#N/A</v>
      </c>
    </row>
    <row r="4961" spans="1:12">
      <c r="A4961">
        <v>930</v>
      </c>
      <c r="B4961" t="s">
        <v>408</v>
      </c>
      <c r="C4961">
        <v>2</v>
      </c>
      <c r="D4961">
        <v>4</v>
      </c>
      <c r="E4961">
        <v>2</v>
      </c>
      <c r="F4961">
        <v>0</v>
      </c>
      <c r="G4961">
        <v>0</v>
      </c>
      <c r="H4961">
        <v>428</v>
      </c>
      <c r="I4961">
        <v>1</v>
      </c>
      <c r="J4961" t="s">
        <v>970</v>
      </c>
      <c r="L4961" t="e">
        <f t="shared" si="86"/>
        <v>#N/A</v>
      </c>
    </row>
    <row r="4962" spans="1:12">
      <c r="A4962">
        <v>1926</v>
      </c>
      <c r="B4962" t="s">
        <v>408</v>
      </c>
      <c r="C4962">
        <v>2</v>
      </c>
      <c r="D4962">
        <v>11</v>
      </c>
      <c r="E4962">
        <v>2</v>
      </c>
      <c r="F4962">
        <v>0</v>
      </c>
      <c r="G4962">
        <v>0</v>
      </c>
      <c r="H4962">
        <v>705</v>
      </c>
      <c r="I4962">
        <v>2</v>
      </c>
      <c r="J4962" t="s">
        <v>994</v>
      </c>
      <c r="L4962" t="e">
        <f t="shared" si="86"/>
        <v>#N/A</v>
      </c>
    </row>
    <row r="4963" spans="1:12">
      <c r="A4963">
        <v>6005</v>
      </c>
      <c r="B4963" t="s">
        <v>408</v>
      </c>
      <c r="C4963">
        <v>3</v>
      </c>
      <c r="D4963">
        <v>6</v>
      </c>
      <c r="E4963">
        <v>3</v>
      </c>
      <c r="F4963">
        <v>0</v>
      </c>
      <c r="G4963">
        <v>0</v>
      </c>
      <c r="H4963">
        <v>385</v>
      </c>
      <c r="I4963">
        <v>2</v>
      </c>
      <c r="J4963" t="s">
        <v>839</v>
      </c>
      <c r="L4963" t="e">
        <f t="shared" si="86"/>
        <v>#N/A</v>
      </c>
    </row>
    <row r="4964" spans="1:12">
      <c r="A4964">
        <v>3586</v>
      </c>
      <c r="B4964" t="s">
        <v>408</v>
      </c>
      <c r="C4964">
        <v>1</v>
      </c>
      <c r="D4964">
        <v>17</v>
      </c>
      <c r="E4964">
        <v>1</v>
      </c>
      <c r="F4964">
        <v>0</v>
      </c>
      <c r="G4964">
        <v>0</v>
      </c>
      <c r="H4964">
        <v>157</v>
      </c>
      <c r="I4964">
        <v>2</v>
      </c>
      <c r="J4964" t="s">
        <v>993</v>
      </c>
      <c r="L4964" t="e">
        <f t="shared" si="86"/>
        <v>#N/A</v>
      </c>
    </row>
    <row r="4965" spans="1:12">
      <c r="A4965">
        <v>91</v>
      </c>
      <c r="B4965" t="s">
        <v>408</v>
      </c>
      <c r="C4965">
        <v>2</v>
      </c>
      <c r="D4965">
        <v>25</v>
      </c>
      <c r="E4965">
        <v>2</v>
      </c>
      <c r="F4965">
        <v>0</v>
      </c>
      <c r="G4965">
        <v>0</v>
      </c>
      <c r="H4965">
        <v>443</v>
      </c>
      <c r="I4965">
        <v>2</v>
      </c>
      <c r="J4965" t="s">
        <v>831</v>
      </c>
      <c r="L4965" t="e">
        <f t="shared" si="86"/>
        <v>#N/A</v>
      </c>
    </row>
    <row r="4966" spans="1:12">
      <c r="A4966">
        <v>2012</v>
      </c>
      <c r="B4966" t="s">
        <v>408</v>
      </c>
      <c r="C4966">
        <v>1</v>
      </c>
      <c r="D4966">
        <v>11</v>
      </c>
      <c r="E4966">
        <v>12</v>
      </c>
      <c r="F4966">
        <v>0</v>
      </c>
      <c r="G4966">
        <v>0</v>
      </c>
      <c r="H4966">
        <v>321</v>
      </c>
      <c r="I4966">
        <v>7</v>
      </c>
      <c r="J4966" t="s">
        <v>714</v>
      </c>
      <c r="L4966">
        <f t="shared" si="86"/>
        <v>52</v>
      </c>
    </row>
    <row r="4967" spans="1:12">
      <c r="A4967">
        <v>2759</v>
      </c>
      <c r="B4967" t="s">
        <v>408</v>
      </c>
      <c r="C4967">
        <v>2</v>
      </c>
      <c r="D4967">
        <v>14</v>
      </c>
      <c r="E4967">
        <v>2</v>
      </c>
      <c r="F4967">
        <v>0</v>
      </c>
      <c r="G4967">
        <v>0</v>
      </c>
      <c r="H4967">
        <v>326</v>
      </c>
      <c r="I4967">
        <v>2</v>
      </c>
      <c r="J4967" t="s">
        <v>415</v>
      </c>
      <c r="L4967" t="e">
        <f t="shared" si="86"/>
        <v>#N/A</v>
      </c>
    </row>
    <row r="4968" spans="1:12">
      <c r="A4968">
        <v>4431</v>
      </c>
      <c r="B4968" t="s">
        <v>408</v>
      </c>
      <c r="C4968">
        <v>1</v>
      </c>
      <c r="D4968">
        <v>12</v>
      </c>
      <c r="E4968">
        <v>8</v>
      </c>
      <c r="F4968">
        <v>0</v>
      </c>
      <c r="G4968">
        <v>0</v>
      </c>
      <c r="H4968">
        <v>148</v>
      </c>
      <c r="I4968">
        <v>4</v>
      </c>
      <c r="J4968" t="s">
        <v>912</v>
      </c>
      <c r="L4968">
        <f t="shared" si="86"/>
        <v>12</v>
      </c>
    </row>
    <row r="4969" spans="1:12">
      <c r="A4969">
        <v>5258</v>
      </c>
      <c r="B4969" t="s">
        <v>408</v>
      </c>
      <c r="C4969">
        <v>2</v>
      </c>
      <c r="D4969">
        <v>129</v>
      </c>
      <c r="E4969">
        <v>2</v>
      </c>
      <c r="F4969">
        <v>0</v>
      </c>
      <c r="G4969">
        <v>0</v>
      </c>
      <c r="H4969">
        <v>302</v>
      </c>
      <c r="I4969">
        <v>2</v>
      </c>
      <c r="J4969" t="s">
        <v>423</v>
      </c>
      <c r="L4969">
        <f t="shared" si="86"/>
        <v>32</v>
      </c>
    </row>
    <row r="4970" spans="1:12">
      <c r="A4970">
        <v>2318</v>
      </c>
      <c r="B4970" t="s">
        <v>408</v>
      </c>
      <c r="C4970">
        <v>1</v>
      </c>
      <c r="D4970">
        <v>1</v>
      </c>
      <c r="E4970">
        <v>1</v>
      </c>
      <c r="F4970">
        <v>0</v>
      </c>
      <c r="G4970">
        <v>0</v>
      </c>
      <c r="H4970">
        <v>534</v>
      </c>
      <c r="I4970">
        <v>1</v>
      </c>
      <c r="J4970" t="s">
        <v>662</v>
      </c>
      <c r="L4970">
        <f t="shared" si="86"/>
        <v>52</v>
      </c>
    </row>
    <row r="4971" spans="1:12">
      <c r="A4971">
        <v>1371</v>
      </c>
      <c r="B4971" t="s">
        <v>408</v>
      </c>
      <c r="C4971">
        <v>1</v>
      </c>
      <c r="D4971">
        <v>3</v>
      </c>
      <c r="E4971">
        <v>12</v>
      </c>
      <c r="F4971">
        <v>0</v>
      </c>
      <c r="G4971">
        <v>0</v>
      </c>
      <c r="H4971">
        <v>502</v>
      </c>
      <c r="I4971">
        <v>6</v>
      </c>
      <c r="J4971" t="s">
        <v>682</v>
      </c>
      <c r="L4971" t="e">
        <f t="shared" si="86"/>
        <v>#N/A</v>
      </c>
    </row>
    <row r="4972" spans="1:12">
      <c r="A4972">
        <v>2945</v>
      </c>
      <c r="B4972" t="s">
        <v>408</v>
      </c>
      <c r="C4972">
        <v>1</v>
      </c>
      <c r="D4972">
        <v>26</v>
      </c>
      <c r="E4972">
        <v>20</v>
      </c>
      <c r="F4972">
        <v>0</v>
      </c>
      <c r="G4972">
        <v>0</v>
      </c>
      <c r="H4972">
        <v>520</v>
      </c>
      <c r="I4972">
        <v>5</v>
      </c>
      <c r="J4972" t="s">
        <v>414</v>
      </c>
      <c r="L4972">
        <f t="shared" si="86"/>
        <v>43</v>
      </c>
    </row>
    <row r="4973" spans="1:12">
      <c r="A4973">
        <v>2994</v>
      </c>
      <c r="B4973" t="s">
        <v>408</v>
      </c>
      <c r="C4973">
        <v>1</v>
      </c>
      <c r="D4973">
        <v>3</v>
      </c>
      <c r="E4973">
        <v>6</v>
      </c>
      <c r="F4973">
        <v>0</v>
      </c>
      <c r="G4973">
        <v>0</v>
      </c>
      <c r="H4973">
        <v>578</v>
      </c>
      <c r="I4973">
        <v>4</v>
      </c>
      <c r="J4973" t="s">
        <v>992</v>
      </c>
      <c r="L4973" t="e">
        <f t="shared" si="86"/>
        <v>#N/A</v>
      </c>
    </row>
    <row r="4974" spans="1:12">
      <c r="A4974">
        <v>5072</v>
      </c>
      <c r="B4974" t="s">
        <v>408</v>
      </c>
      <c r="C4974">
        <v>2</v>
      </c>
      <c r="D4974">
        <v>8</v>
      </c>
      <c r="E4974">
        <v>28</v>
      </c>
      <c r="F4974">
        <v>0</v>
      </c>
      <c r="G4974">
        <v>0</v>
      </c>
      <c r="H4974">
        <v>132</v>
      </c>
      <c r="I4974">
        <v>6</v>
      </c>
      <c r="J4974" t="s">
        <v>692</v>
      </c>
      <c r="L4974">
        <f t="shared" si="86"/>
        <v>45</v>
      </c>
    </row>
    <row r="4975" spans="1:12">
      <c r="A4975">
        <v>2367</v>
      </c>
      <c r="B4975" t="s">
        <v>408</v>
      </c>
      <c r="C4975">
        <v>1</v>
      </c>
      <c r="D4975">
        <v>26</v>
      </c>
      <c r="E4975">
        <v>1</v>
      </c>
      <c r="F4975">
        <v>0</v>
      </c>
      <c r="G4975">
        <v>0</v>
      </c>
      <c r="H4975">
        <v>356</v>
      </c>
      <c r="I4975">
        <v>1</v>
      </c>
      <c r="J4975" t="s">
        <v>848</v>
      </c>
      <c r="L4975" t="e">
        <f t="shared" si="86"/>
        <v>#N/A</v>
      </c>
    </row>
    <row r="4976" spans="1:12">
      <c r="A4976">
        <v>4076</v>
      </c>
      <c r="B4976" t="s">
        <v>390</v>
      </c>
      <c r="C4976">
        <v>1</v>
      </c>
      <c r="D4976">
        <v>20</v>
      </c>
      <c r="E4976">
        <v>1</v>
      </c>
      <c r="F4976">
        <v>0</v>
      </c>
      <c r="G4976">
        <v>0</v>
      </c>
      <c r="H4976">
        <v>128</v>
      </c>
      <c r="I4976">
        <v>2</v>
      </c>
      <c r="J4976" t="s">
        <v>873</v>
      </c>
      <c r="L4976" t="e">
        <f t="shared" si="86"/>
        <v>#N/A</v>
      </c>
    </row>
    <row r="4977" spans="1:12">
      <c r="A4977">
        <v>4617</v>
      </c>
      <c r="B4977" t="s">
        <v>408</v>
      </c>
      <c r="C4977">
        <v>1</v>
      </c>
      <c r="D4977">
        <v>16</v>
      </c>
      <c r="E4977">
        <v>33</v>
      </c>
      <c r="F4977">
        <v>0</v>
      </c>
      <c r="G4977">
        <v>0</v>
      </c>
      <c r="H4977">
        <v>689</v>
      </c>
      <c r="I4977">
        <v>10</v>
      </c>
      <c r="J4977" t="s">
        <v>743</v>
      </c>
      <c r="L4977" t="e">
        <f t="shared" si="86"/>
        <v>#N/A</v>
      </c>
    </row>
    <row r="4978" spans="1:12">
      <c r="A4978">
        <v>5650</v>
      </c>
      <c r="B4978" t="s">
        <v>408</v>
      </c>
      <c r="C4978">
        <v>1</v>
      </c>
      <c r="D4978">
        <v>12</v>
      </c>
      <c r="E4978">
        <v>1</v>
      </c>
      <c r="F4978">
        <v>0</v>
      </c>
      <c r="G4978">
        <v>0</v>
      </c>
      <c r="H4978">
        <v>295</v>
      </c>
      <c r="I4978">
        <v>2</v>
      </c>
      <c r="J4978" t="s">
        <v>889</v>
      </c>
      <c r="L4978" t="e">
        <f t="shared" si="86"/>
        <v>#N/A</v>
      </c>
    </row>
    <row r="4979" spans="1:12">
      <c r="A4979">
        <v>4027</v>
      </c>
      <c r="B4979" t="s">
        <v>408</v>
      </c>
      <c r="C4979">
        <v>1</v>
      </c>
      <c r="D4979">
        <v>10</v>
      </c>
      <c r="E4979">
        <v>6</v>
      </c>
      <c r="F4979">
        <v>0</v>
      </c>
      <c r="G4979">
        <v>0</v>
      </c>
      <c r="H4979">
        <v>272</v>
      </c>
      <c r="I4979">
        <v>4</v>
      </c>
      <c r="J4979" t="s">
        <v>822</v>
      </c>
      <c r="L4979">
        <f t="shared" si="86"/>
        <v>15</v>
      </c>
    </row>
    <row r="4980" spans="1:12">
      <c r="A4980">
        <v>3990</v>
      </c>
      <c r="B4980" t="s">
        <v>408</v>
      </c>
      <c r="C4980">
        <v>1</v>
      </c>
      <c r="D4980">
        <v>15</v>
      </c>
      <c r="E4980">
        <v>1</v>
      </c>
      <c r="F4980">
        <v>0</v>
      </c>
      <c r="G4980">
        <v>0</v>
      </c>
      <c r="H4980">
        <v>119</v>
      </c>
      <c r="I4980">
        <v>2</v>
      </c>
      <c r="J4980" t="s">
        <v>900</v>
      </c>
      <c r="L4980" t="e">
        <f t="shared" si="86"/>
        <v>#N/A</v>
      </c>
    </row>
    <row r="4981" spans="1:12">
      <c r="A4981">
        <v>744</v>
      </c>
      <c r="B4981" t="s">
        <v>408</v>
      </c>
      <c r="C4981">
        <v>1</v>
      </c>
      <c r="D4981">
        <v>5</v>
      </c>
      <c r="E4981">
        <v>7</v>
      </c>
      <c r="F4981">
        <v>0</v>
      </c>
      <c r="G4981">
        <v>0</v>
      </c>
      <c r="H4981">
        <v>471</v>
      </c>
      <c r="I4981">
        <v>4</v>
      </c>
      <c r="J4981" t="s">
        <v>991</v>
      </c>
      <c r="L4981" t="e">
        <f t="shared" si="86"/>
        <v>#N/A</v>
      </c>
    </row>
    <row r="4982" spans="1:12">
      <c r="A4982">
        <v>695</v>
      </c>
      <c r="B4982" t="s">
        <v>408</v>
      </c>
      <c r="C4982">
        <v>2</v>
      </c>
      <c r="D4982">
        <v>18</v>
      </c>
      <c r="E4982">
        <v>2</v>
      </c>
      <c r="F4982">
        <v>0</v>
      </c>
      <c r="G4982">
        <v>0</v>
      </c>
      <c r="H4982">
        <v>402</v>
      </c>
      <c r="I4982">
        <v>1</v>
      </c>
      <c r="J4982" t="s">
        <v>541</v>
      </c>
      <c r="L4982">
        <f t="shared" si="86"/>
        <v>21</v>
      </c>
    </row>
    <row r="4983" spans="1:12">
      <c r="A4983">
        <v>1322</v>
      </c>
      <c r="B4983" t="s">
        <v>408</v>
      </c>
      <c r="C4983">
        <v>2</v>
      </c>
      <c r="D4983">
        <v>5</v>
      </c>
      <c r="E4983">
        <v>2</v>
      </c>
      <c r="F4983">
        <v>0</v>
      </c>
      <c r="G4983">
        <v>0</v>
      </c>
      <c r="H4983">
        <v>506</v>
      </c>
      <c r="I4983">
        <v>1</v>
      </c>
      <c r="J4983" t="s">
        <v>895</v>
      </c>
      <c r="L4983" t="e">
        <f t="shared" si="86"/>
        <v>#N/A</v>
      </c>
    </row>
    <row r="4984" spans="1:12">
      <c r="A4984">
        <v>1285</v>
      </c>
      <c r="B4984" t="s">
        <v>408</v>
      </c>
      <c r="C4984">
        <v>1</v>
      </c>
      <c r="D4984">
        <v>16</v>
      </c>
      <c r="E4984">
        <v>34</v>
      </c>
      <c r="F4984">
        <v>0</v>
      </c>
      <c r="G4984">
        <v>0</v>
      </c>
      <c r="H4984">
        <v>533</v>
      </c>
      <c r="I4984">
        <v>9</v>
      </c>
      <c r="J4984" t="s">
        <v>637</v>
      </c>
      <c r="L4984">
        <f t="shared" si="86"/>
        <v>35</v>
      </c>
    </row>
    <row r="4985" spans="1:12">
      <c r="A4985">
        <v>3400</v>
      </c>
      <c r="B4985" t="s">
        <v>408</v>
      </c>
      <c r="C4985">
        <v>1</v>
      </c>
      <c r="D4985">
        <v>21</v>
      </c>
      <c r="E4985">
        <v>24</v>
      </c>
      <c r="F4985">
        <v>0</v>
      </c>
      <c r="G4985">
        <v>0</v>
      </c>
      <c r="H4985">
        <v>316</v>
      </c>
      <c r="I4985">
        <v>6</v>
      </c>
      <c r="J4985" t="s">
        <v>467</v>
      </c>
      <c r="L4985">
        <f t="shared" si="86"/>
        <v>51</v>
      </c>
    </row>
    <row r="4986" spans="1:12">
      <c r="A4986">
        <v>289</v>
      </c>
      <c r="B4986" t="s">
        <v>408</v>
      </c>
      <c r="C4986">
        <v>1</v>
      </c>
      <c r="D4986">
        <v>31</v>
      </c>
      <c r="E4986">
        <v>1</v>
      </c>
      <c r="F4986">
        <v>0</v>
      </c>
      <c r="G4986">
        <v>0</v>
      </c>
      <c r="H4986">
        <v>446</v>
      </c>
      <c r="I4986">
        <v>2</v>
      </c>
      <c r="J4986" t="s">
        <v>470</v>
      </c>
      <c r="L4986">
        <f t="shared" si="86"/>
        <v>22</v>
      </c>
    </row>
    <row r="4987" spans="1:12">
      <c r="A4987">
        <v>2404</v>
      </c>
      <c r="B4987" t="s">
        <v>408</v>
      </c>
      <c r="C4987">
        <v>2</v>
      </c>
      <c r="D4987">
        <v>14</v>
      </c>
      <c r="E4987">
        <v>2</v>
      </c>
      <c r="F4987">
        <v>0</v>
      </c>
      <c r="G4987">
        <v>0</v>
      </c>
      <c r="H4987">
        <v>362</v>
      </c>
      <c r="I4987">
        <v>1</v>
      </c>
      <c r="J4987" t="s">
        <v>672</v>
      </c>
      <c r="L4987">
        <f t="shared" si="86"/>
        <v>53</v>
      </c>
    </row>
    <row r="4988" spans="1:12">
      <c r="A4988">
        <v>5699</v>
      </c>
      <c r="B4988" t="s">
        <v>408</v>
      </c>
      <c r="C4988">
        <v>2</v>
      </c>
      <c r="D4988">
        <v>48</v>
      </c>
      <c r="E4988">
        <v>2</v>
      </c>
      <c r="F4988">
        <v>0</v>
      </c>
      <c r="G4988">
        <v>0</v>
      </c>
      <c r="H4988">
        <v>340</v>
      </c>
      <c r="I4988">
        <v>2</v>
      </c>
      <c r="J4988" t="s">
        <v>451</v>
      </c>
      <c r="L4988">
        <f t="shared" si="86"/>
        <v>31</v>
      </c>
    </row>
    <row r="4989" spans="1:12">
      <c r="A4989">
        <v>1379</v>
      </c>
      <c r="B4989" t="s">
        <v>408</v>
      </c>
      <c r="C4989">
        <v>2</v>
      </c>
      <c r="D4989">
        <v>34</v>
      </c>
      <c r="E4989">
        <v>2</v>
      </c>
      <c r="F4989">
        <v>0</v>
      </c>
      <c r="G4989">
        <v>0</v>
      </c>
      <c r="H4989">
        <v>532</v>
      </c>
      <c r="I4989">
        <v>2</v>
      </c>
      <c r="J4989" t="s">
        <v>638</v>
      </c>
      <c r="L4989">
        <f t="shared" si="86"/>
        <v>36</v>
      </c>
    </row>
    <row r="4990" spans="1:12">
      <c r="A4990">
        <v>3051</v>
      </c>
      <c r="B4990" t="s">
        <v>408</v>
      </c>
      <c r="C4990">
        <v>1</v>
      </c>
      <c r="D4990">
        <v>47</v>
      </c>
      <c r="E4990">
        <v>8</v>
      </c>
      <c r="F4990">
        <v>0</v>
      </c>
      <c r="G4990">
        <v>0</v>
      </c>
      <c r="H4990">
        <v>522</v>
      </c>
      <c r="I4990">
        <v>5</v>
      </c>
      <c r="J4990" t="s">
        <v>445</v>
      </c>
      <c r="L4990">
        <f t="shared" si="86"/>
        <v>37</v>
      </c>
    </row>
    <row r="4991" spans="1:12">
      <c r="A4991">
        <v>3045</v>
      </c>
      <c r="B4991" t="s">
        <v>408</v>
      </c>
      <c r="C4991">
        <v>1</v>
      </c>
      <c r="D4991">
        <v>46</v>
      </c>
      <c r="E4991">
        <v>12</v>
      </c>
      <c r="F4991">
        <v>0</v>
      </c>
      <c r="G4991">
        <v>0</v>
      </c>
      <c r="H4991">
        <v>522</v>
      </c>
      <c r="I4991">
        <v>5</v>
      </c>
      <c r="J4991" t="s">
        <v>445</v>
      </c>
      <c r="L4991">
        <f t="shared" si="86"/>
        <v>37</v>
      </c>
    </row>
    <row r="4992" spans="1:12">
      <c r="A4992">
        <v>1130</v>
      </c>
      <c r="B4992" t="s">
        <v>408</v>
      </c>
      <c r="C4992">
        <v>1</v>
      </c>
      <c r="D4992">
        <v>3</v>
      </c>
      <c r="E4992">
        <v>9</v>
      </c>
      <c r="F4992">
        <v>0</v>
      </c>
      <c r="G4992">
        <v>0</v>
      </c>
      <c r="H4992">
        <v>306</v>
      </c>
      <c r="I4992">
        <v>5</v>
      </c>
      <c r="J4992" t="s">
        <v>887</v>
      </c>
      <c r="L4992" t="e">
        <f t="shared" si="86"/>
        <v>#N/A</v>
      </c>
    </row>
    <row r="4993" spans="1:12">
      <c r="A4993">
        <v>638</v>
      </c>
      <c r="B4993" t="s">
        <v>408</v>
      </c>
      <c r="C4993">
        <v>1</v>
      </c>
      <c r="D4993">
        <v>19</v>
      </c>
      <c r="E4993">
        <v>2</v>
      </c>
      <c r="F4993">
        <v>0</v>
      </c>
      <c r="G4993">
        <v>0</v>
      </c>
      <c r="H4993">
        <v>438</v>
      </c>
      <c r="I4993">
        <v>1</v>
      </c>
      <c r="J4993" t="s">
        <v>703</v>
      </c>
      <c r="L4993">
        <f t="shared" si="86"/>
        <v>21</v>
      </c>
    </row>
    <row r="4994" spans="1:12">
      <c r="A4994">
        <v>887</v>
      </c>
      <c r="B4994" t="s">
        <v>408</v>
      </c>
      <c r="C4994">
        <v>1</v>
      </c>
      <c r="D4994">
        <v>7</v>
      </c>
      <c r="E4994">
        <v>1</v>
      </c>
      <c r="F4994">
        <v>0</v>
      </c>
      <c r="G4994">
        <v>0</v>
      </c>
      <c r="H4994">
        <v>467</v>
      </c>
      <c r="I4994">
        <v>2</v>
      </c>
      <c r="J4994" t="s">
        <v>890</v>
      </c>
      <c r="L4994" t="e">
        <f t="shared" si="86"/>
        <v>#N/A</v>
      </c>
    </row>
    <row r="4995" spans="1:12">
      <c r="A4995">
        <v>881</v>
      </c>
      <c r="B4995" t="s">
        <v>408</v>
      </c>
      <c r="C4995">
        <v>1</v>
      </c>
      <c r="D4995">
        <v>6</v>
      </c>
      <c r="E4995">
        <v>1</v>
      </c>
      <c r="F4995">
        <v>0</v>
      </c>
      <c r="G4995">
        <v>0</v>
      </c>
      <c r="H4995">
        <v>465</v>
      </c>
      <c r="I4995">
        <v>2</v>
      </c>
      <c r="J4995" t="s">
        <v>990</v>
      </c>
      <c r="L4995" t="e">
        <f t="shared" si="86"/>
        <v>#N/A</v>
      </c>
    </row>
    <row r="4996" spans="1:12">
      <c r="A4996">
        <v>4474</v>
      </c>
      <c r="B4996" t="s">
        <v>408</v>
      </c>
      <c r="C4996">
        <v>2</v>
      </c>
      <c r="D4996">
        <v>5</v>
      </c>
      <c r="E4996">
        <v>2</v>
      </c>
      <c r="F4996">
        <v>0</v>
      </c>
      <c r="G4996">
        <v>0</v>
      </c>
      <c r="H4996">
        <v>110</v>
      </c>
      <c r="I4996">
        <v>1</v>
      </c>
      <c r="J4996" t="s">
        <v>929</v>
      </c>
      <c r="L4996">
        <f t="shared" ref="L4996:L5059" si="87">VLOOKUP($J4996,$AA$3:$AB$127,2,FALSE)</f>
        <v>11</v>
      </c>
    </row>
    <row r="4997" spans="1:12">
      <c r="A4997">
        <v>644</v>
      </c>
      <c r="B4997" t="s">
        <v>408</v>
      </c>
      <c r="C4997">
        <v>1</v>
      </c>
      <c r="D4997">
        <v>31</v>
      </c>
      <c r="E4997">
        <v>2</v>
      </c>
      <c r="F4997">
        <v>0</v>
      </c>
      <c r="G4997">
        <v>0</v>
      </c>
      <c r="H4997">
        <v>438</v>
      </c>
      <c r="I4997">
        <v>1</v>
      </c>
      <c r="J4997" t="s">
        <v>703</v>
      </c>
      <c r="L4997">
        <f t="shared" si="87"/>
        <v>21</v>
      </c>
    </row>
    <row r="4998" spans="1:12">
      <c r="A4998">
        <v>395</v>
      </c>
      <c r="B4998" t="s">
        <v>408</v>
      </c>
      <c r="C4998">
        <v>3</v>
      </c>
      <c r="D4998">
        <v>40</v>
      </c>
      <c r="E4998">
        <v>2</v>
      </c>
      <c r="F4998">
        <v>1</v>
      </c>
      <c r="G4998">
        <v>0</v>
      </c>
      <c r="H4998">
        <v>420</v>
      </c>
      <c r="I4998">
        <v>1</v>
      </c>
      <c r="J4998" t="s">
        <v>435</v>
      </c>
      <c r="L4998">
        <f t="shared" si="87"/>
        <v>21</v>
      </c>
    </row>
    <row r="4999" spans="1:12">
      <c r="A4999">
        <v>1136</v>
      </c>
      <c r="B4999" t="s">
        <v>408</v>
      </c>
      <c r="C4999">
        <v>1</v>
      </c>
      <c r="D4999">
        <v>42</v>
      </c>
      <c r="E4999">
        <v>1</v>
      </c>
      <c r="F4999">
        <v>0</v>
      </c>
      <c r="G4999">
        <v>0</v>
      </c>
      <c r="H4999">
        <v>313</v>
      </c>
      <c r="I4999">
        <v>2</v>
      </c>
      <c r="J4999" t="s">
        <v>407</v>
      </c>
      <c r="L4999">
        <f t="shared" si="87"/>
        <v>33</v>
      </c>
    </row>
    <row r="5000" spans="1:12">
      <c r="A5000">
        <v>2553</v>
      </c>
      <c r="B5000" t="s">
        <v>408</v>
      </c>
      <c r="C5000">
        <v>1</v>
      </c>
      <c r="D5000">
        <v>2</v>
      </c>
      <c r="E5000">
        <v>1</v>
      </c>
      <c r="F5000">
        <v>0</v>
      </c>
      <c r="G5000">
        <v>0</v>
      </c>
      <c r="H5000">
        <v>604</v>
      </c>
      <c r="I5000">
        <v>2</v>
      </c>
      <c r="J5000" t="s">
        <v>885</v>
      </c>
      <c r="L5000" t="e">
        <f t="shared" si="87"/>
        <v>#N/A</v>
      </c>
    </row>
    <row r="5001" spans="1:12">
      <c r="A5001">
        <v>2559</v>
      </c>
      <c r="B5001" t="s">
        <v>408</v>
      </c>
      <c r="C5001">
        <v>2</v>
      </c>
      <c r="D5001">
        <v>4</v>
      </c>
      <c r="E5001">
        <v>2</v>
      </c>
      <c r="F5001">
        <v>0</v>
      </c>
      <c r="G5001">
        <v>0</v>
      </c>
      <c r="H5001">
        <v>605</v>
      </c>
      <c r="I5001">
        <v>3</v>
      </c>
      <c r="J5001" t="s">
        <v>989</v>
      </c>
      <c r="L5001" t="e">
        <f t="shared" si="87"/>
        <v>#N/A</v>
      </c>
    </row>
    <row r="5002" spans="1:12">
      <c r="A5002">
        <v>3294</v>
      </c>
      <c r="B5002" t="s">
        <v>408</v>
      </c>
      <c r="C5002">
        <v>1</v>
      </c>
      <c r="D5002">
        <v>82</v>
      </c>
      <c r="E5002">
        <v>16</v>
      </c>
      <c r="F5002">
        <v>0</v>
      </c>
      <c r="G5002">
        <v>0</v>
      </c>
      <c r="H5002">
        <v>374</v>
      </c>
      <c r="I5002">
        <v>6</v>
      </c>
      <c r="J5002" t="s">
        <v>440</v>
      </c>
      <c r="L5002">
        <f t="shared" si="87"/>
        <v>16</v>
      </c>
    </row>
    <row r="5003" spans="1:12">
      <c r="A5003">
        <v>5215</v>
      </c>
      <c r="B5003" t="s">
        <v>408</v>
      </c>
      <c r="C5003">
        <v>2</v>
      </c>
      <c r="D5003">
        <v>5</v>
      </c>
      <c r="E5003">
        <v>2</v>
      </c>
      <c r="F5003">
        <v>0</v>
      </c>
      <c r="G5003">
        <v>0</v>
      </c>
      <c r="H5003">
        <v>624</v>
      </c>
      <c r="I5003">
        <v>2</v>
      </c>
      <c r="J5003" t="s">
        <v>884</v>
      </c>
      <c r="L5003" t="e">
        <f t="shared" si="87"/>
        <v>#N/A</v>
      </c>
    </row>
    <row r="5004" spans="1:12">
      <c r="A5004">
        <v>2808</v>
      </c>
      <c r="B5004" t="s">
        <v>408</v>
      </c>
      <c r="C5004">
        <v>1</v>
      </c>
      <c r="D5004">
        <v>61</v>
      </c>
      <c r="E5004">
        <v>14</v>
      </c>
      <c r="F5004">
        <v>0</v>
      </c>
      <c r="G5004">
        <v>0</v>
      </c>
      <c r="H5004">
        <v>520</v>
      </c>
      <c r="I5004">
        <v>7</v>
      </c>
      <c r="J5004" t="s">
        <v>414</v>
      </c>
      <c r="L5004">
        <f t="shared" si="87"/>
        <v>43</v>
      </c>
    </row>
    <row r="5005" spans="1:12">
      <c r="A5005">
        <v>2802</v>
      </c>
      <c r="B5005" t="s">
        <v>408</v>
      </c>
      <c r="C5005">
        <v>1</v>
      </c>
      <c r="D5005">
        <v>72</v>
      </c>
      <c r="E5005">
        <v>11</v>
      </c>
      <c r="F5005">
        <v>0</v>
      </c>
      <c r="G5005">
        <v>0</v>
      </c>
      <c r="H5005">
        <v>520</v>
      </c>
      <c r="I5005">
        <v>8</v>
      </c>
      <c r="J5005" t="s">
        <v>414</v>
      </c>
      <c r="L5005">
        <f t="shared" si="87"/>
        <v>43</v>
      </c>
    </row>
    <row r="5006" spans="1:12">
      <c r="A5006">
        <v>5464</v>
      </c>
      <c r="B5006" t="s">
        <v>408</v>
      </c>
      <c r="C5006">
        <v>2</v>
      </c>
      <c r="D5006">
        <v>2</v>
      </c>
      <c r="E5006">
        <v>2</v>
      </c>
      <c r="F5006">
        <v>0</v>
      </c>
      <c r="G5006">
        <v>0</v>
      </c>
      <c r="H5006">
        <v>323</v>
      </c>
      <c r="I5006">
        <v>2</v>
      </c>
      <c r="J5006" t="s">
        <v>486</v>
      </c>
      <c r="L5006" t="e">
        <f t="shared" si="87"/>
        <v>#N/A</v>
      </c>
    </row>
    <row r="5007" spans="1:12">
      <c r="A5007">
        <v>3300</v>
      </c>
      <c r="B5007" t="s">
        <v>408</v>
      </c>
      <c r="C5007">
        <v>1</v>
      </c>
      <c r="D5007">
        <v>84</v>
      </c>
      <c r="E5007">
        <v>10</v>
      </c>
      <c r="F5007">
        <v>0</v>
      </c>
      <c r="G5007">
        <v>0</v>
      </c>
      <c r="H5007">
        <v>321</v>
      </c>
      <c r="I5007">
        <v>5</v>
      </c>
      <c r="J5007" t="s">
        <v>714</v>
      </c>
      <c r="L5007">
        <f t="shared" si="87"/>
        <v>52</v>
      </c>
    </row>
    <row r="5008" spans="1:12">
      <c r="A5008">
        <v>5458</v>
      </c>
      <c r="B5008" t="s">
        <v>408</v>
      </c>
      <c r="C5008">
        <v>2</v>
      </c>
      <c r="D5008">
        <v>5</v>
      </c>
      <c r="E5008">
        <v>2</v>
      </c>
      <c r="F5008">
        <v>0</v>
      </c>
      <c r="G5008">
        <v>0</v>
      </c>
      <c r="H5008">
        <v>855</v>
      </c>
      <c r="I5008">
        <v>2</v>
      </c>
      <c r="J5008" t="s">
        <v>988</v>
      </c>
      <c r="L5008" t="e">
        <f t="shared" si="87"/>
        <v>#N/A</v>
      </c>
    </row>
    <row r="5009" spans="1:12">
      <c r="A5009">
        <v>389</v>
      </c>
      <c r="B5009" t="s">
        <v>408</v>
      </c>
      <c r="C5009">
        <v>1</v>
      </c>
      <c r="D5009">
        <v>1</v>
      </c>
      <c r="E5009">
        <v>1</v>
      </c>
      <c r="F5009">
        <v>0</v>
      </c>
      <c r="G5009">
        <v>0</v>
      </c>
      <c r="H5009">
        <v>319</v>
      </c>
      <c r="I5009">
        <v>1</v>
      </c>
      <c r="J5009" t="s">
        <v>469</v>
      </c>
      <c r="L5009" t="e">
        <f t="shared" si="87"/>
        <v>#N/A</v>
      </c>
    </row>
    <row r="5010" spans="1:12">
      <c r="A5010">
        <v>3692</v>
      </c>
      <c r="B5010" t="s">
        <v>408</v>
      </c>
      <c r="C5010">
        <v>1</v>
      </c>
      <c r="D5010">
        <v>24</v>
      </c>
      <c r="E5010">
        <v>6</v>
      </c>
      <c r="F5010">
        <v>0</v>
      </c>
      <c r="G5010">
        <v>0</v>
      </c>
      <c r="H5010">
        <v>550</v>
      </c>
      <c r="I5010">
        <v>3</v>
      </c>
      <c r="J5010" t="s">
        <v>655</v>
      </c>
      <c r="L5010" t="e">
        <f t="shared" si="87"/>
        <v>#N/A</v>
      </c>
    </row>
    <row r="5011" spans="1:12">
      <c r="A5011">
        <v>2161</v>
      </c>
      <c r="B5011" t="s">
        <v>408</v>
      </c>
      <c r="C5011">
        <v>1</v>
      </c>
      <c r="D5011">
        <v>29</v>
      </c>
      <c r="E5011">
        <v>8</v>
      </c>
      <c r="F5011">
        <v>0</v>
      </c>
      <c r="G5011">
        <v>0</v>
      </c>
      <c r="H5011">
        <v>522</v>
      </c>
      <c r="I5011">
        <v>5</v>
      </c>
      <c r="J5011" t="s">
        <v>445</v>
      </c>
      <c r="L5011">
        <f t="shared" si="87"/>
        <v>37</v>
      </c>
    </row>
    <row r="5012" spans="1:12">
      <c r="A5012">
        <v>5315</v>
      </c>
      <c r="B5012" t="s">
        <v>408</v>
      </c>
      <c r="C5012">
        <v>2</v>
      </c>
      <c r="D5012">
        <v>14</v>
      </c>
      <c r="E5012">
        <v>2</v>
      </c>
      <c r="F5012">
        <v>0</v>
      </c>
      <c r="G5012">
        <v>0</v>
      </c>
      <c r="H5012">
        <v>620</v>
      </c>
      <c r="I5012">
        <v>2</v>
      </c>
      <c r="J5012" t="s">
        <v>827</v>
      </c>
      <c r="L5012">
        <f t="shared" si="87"/>
        <v>56</v>
      </c>
    </row>
    <row r="5013" spans="1:12">
      <c r="A5013">
        <v>4866</v>
      </c>
      <c r="B5013" t="s">
        <v>408</v>
      </c>
      <c r="C5013">
        <v>1</v>
      </c>
      <c r="D5013">
        <v>3</v>
      </c>
      <c r="E5013">
        <v>50</v>
      </c>
      <c r="F5013">
        <v>0</v>
      </c>
      <c r="G5013">
        <v>0</v>
      </c>
      <c r="H5013">
        <v>801</v>
      </c>
      <c r="I5013">
        <v>10</v>
      </c>
      <c r="J5013" t="s">
        <v>625</v>
      </c>
      <c r="L5013" t="e">
        <f t="shared" si="87"/>
        <v>#N/A</v>
      </c>
    </row>
    <row r="5014" spans="1:12">
      <c r="A5014">
        <v>489</v>
      </c>
      <c r="B5014" t="s">
        <v>408</v>
      </c>
      <c r="C5014">
        <v>1</v>
      </c>
      <c r="D5014">
        <v>13</v>
      </c>
      <c r="E5014">
        <v>2</v>
      </c>
      <c r="F5014">
        <v>0</v>
      </c>
      <c r="G5014">
        <v>0</v>
      </c>
      <c r="H5014">
        <v>446</v>
      </c>
      <c r="I5014">
        <v>1</v>
      </c>
      <c r="J5014" t="s">
        <v>470</v>
      </c>
      <c r="L5014">
        <f t="shared" si="87"/>
        <v>22</v>
      </c>
    </row>
    <row r="5015" spans="1:12">
      <c r="A5015">
        <v>2702</v>
      </c>
      <c r="B5015" t="s">
        <v>408</v>
      </c>
      <c r="C5015">
        <v>1</v>
      </c>
      <c r="D5015">
        <v>6</v>
      </c>
      <c r="E5015">
        <v>1</v>
      </c>
      <c r="F5015">
        <v>0</v>
      </c>
      <c r="G5015">
        <v>0</v>
      </c>
      <c r="H5015">
        <v>326</v>
      </c>
      <c r="I5015">
        <v>2</v>
      </c>
      <c r="J5015" t="s">
        <v>415</v>
      </c>
      <c r="L5015" t="e">
        <f t="shared" si="87"/>
        <v>#N/A</v>
      </c>
    </row>
    <row r="5016" spans="1:12">
      <c r="A5016">
        <v>4325</v>
      </c>
      <c r="B5016" t="s">
        <v>408</v>
      </c>
      <c r="C5016">
        <v>2</v>
      </c>
      <c r="D5016">
        <v>3</v>
      </c>
      <c r="E5016">
        <v>2</v>
      </c>
      <c r="F5016">
        <v>0</v>
      </c>
      <c r="G5016">
        <v>0</v>
      </c>
      <c r="H5016">
        <v>156</v>
      </c>
      <c r="I5016">
        <v>1</v>
      </c>
      <c r="J5016" t="s">
        <v>987</v>
      </c>
      <c r="L5016" t="e">
        <f t="shared" si="87"/>
        <v>#N/A</v>
      </c>
    </row>
    <row r="5017" spans="1:12">
      <c r="A5017">
        <v>4823</v>
      </c>
      <c r="B5017" t="s">
        <v>408</v>
      </c>
      <c r="C5017">
        <v>3</v>
      </c>
      <c r="D5017">
        <v>16</v>
      </c>
      <c r="E5017">
        <v>3</v>
      </c>
      <c r="F5017">
        <v>0</v>
      </c>
      <c r="G5017">
        <v>0</v>
      </c>
      <c r="H5017">
        <v>415</v>
      </c>
      <c r="I5017">
        <v>2</v>
      </c>
      <c r="J5017" t="s">
        <v>819</v>
      </c>
      <c r="L5017" t="e">
        <f t="shared" si="87"/>
        <v>#N/A</v>
      </c>
    </row>
    <row r="5018" spans="1:12">
      <c r="A5018">
        <v>5856</v>
      </c>
      <c r="B5018" t="s">
        <v>408</v>
      </c>
      <c r="C5018">
        <v>1</v>
      </c>
      <c r="D5018">
        <v>12</v>
      </c>
      <c r="E5018">
        <v>1</v>
      </c>
      <c r="F5018">
        <v>0</v>
      </c>
      <c r="G5018">
        <v>0</v>
      </c>
      <c r="H5018">
        <v>124</v>
      </c>
      <c r="I5018">
        <v>2</v>
      </c>
      <c r="J5018" t="s">
        <v>825</v>
      </c>
      <c r="L5018" t="e">
        <f t="shared" si="87"/>
        <v>#N/A</v>
      </c>
    </row>
    <row r="5019" spans="1:12">
      <c r="A5019">
        <v>1528</v>
      </c>
      <c r="B5019" t="s">
        <v>408</v>
      </c>
      <c r="C5019">
        <v>2</v>
      </c>
      <c r="D5019">
        <v>11</v>
      </c>
      <c r="E5019">
        <v>2</v>
      </c>
      <c r="F5019">
        <v>0</v>
      </c>
      <c r="G5019">
        <v>0</v>
      </c>
      <c r="H5019">
        <v>444</v>
      </c>
      <c r="I5019">
        <v>1</v>
      </c>
      <c r="J5019" t="s">
        <v>824</v>
      </c>
      <c r="L5019" t="e">
        <f t="shared" si="87"/>
        <v>#N/A</v>
      </c>
    </row>
    <row r="5020" spans="1:12">
      <c r="A5020">
        <v>538</v>
      </c>
      <c r="B5020" t="s">
        <v>408</v>
      </c>
      <c r="C5020">
        <v>1</v>
      </c>
      <c r="D5020">
        <v>26</v>
      </c>
      <c r="E5020">
        <v>1</v>
      </c>
      <c r="F5020">
        <v>0</v>
      </c>
      <c r="G5020">
        <v>0</v>
      </c>
      <c r="H5020">
        <v>429</v>
      </c>
      <c r="I5020">
        <v>2</v>
      </c>
      <c r="J5020" t="s">
        <v>739</v>
      </c>
      <c r="L5020" t="e">
        <f t="shared" si="87"/>
        <v>#N/A</v>
      </c>
    </row>
    <row r="5021" spans="1:12">
      <c r="A5021">
        <v>1036</v>
      </c>
      <c r="B5021" t="s">
        <v>408</v>
      </c>
      <c r="C5021">
        <v>2</v>
      </c>
      <c r="D5021">
        <v>5</v>
      </c>
      <c r="E5021">
        <v>2</v>
      </c>
      <c r="F5021">
        <v>0</v>
      </c>
      <c r="G5021">
        <v>0</v>
      </c>
      <c r="H5021">
        <v>303</v>
      </c>
      <c r="I5021">
        <v>2</v>
      </c>
      <c r="J5021" t="s">
        <v>864</v>
      </c>
      <c r="L5021" t="e">
        <f t="shared" si="87"/>
        <v>#N/A</v>
      </c>
    </row>
    <row r="5022" spans="1:12">
      <c r="A5022">
        <v>1030</v>
      </c>
      <c r="B5022" t="s">
        <v>871</v>
      </c>
      <c r="C5022">
        <v>1</v>
      </c>
      <c r="D5022">
        <v>8</v>
      </c>
      <c r="E5022">
        <v>1</v>
      </c>
      <c r="F5022">
        <v>0</v>
      </c>
      <c r="G5022">
        <v>0</v>
      </c>
      <c r="H5022">
        <v>303</v>
      </c>
      <c r="I5022">
        <v>1</v>
      </c>
      <c r="J5022" t="s">
        <v>864</v>
      </c>
      <c r="L5022" t="e">
        <f t="shared" si="87"/>
        <v>#N/A</v>
      </c>
    </row>
    <row r="5023" spans="1:12">
      <c r="A5023">
        <v>987</v>
      </c>
      <c r="B5023" t="s">
        <v>408</v>
      </c>
      <c r="C5023">
        <v>2</v>
      </c>
      <c r="D5023">
        <v>16</v>
      </c>
      <c r="E5023">
        <v>2</v>
      </c>
      <c r="F5023">
        <v>0</v>
      </c>
      <c r="G5023">
        <v>0</v>
      </c>
      <c r="H5023">
        <v>333</v>
      </c>
      <c r="I5023">
        <v>2</v>
      </c>
      <c r="J5023" t="s">
        <v>681</v>
      </c>
      <c r="L5023">
        <f t="shared" si="87"/>
        <v>31</v>
      </c>
    </row>
    <row r="5024" spans="1:12">
      <c r="A5024">
        <v>3151</v>
      </c>
      <c r="B5024" t="s">
        <v>408</v>
      </c>
      <c r="C5024">
        <v>1</v>
      </c>
      <c r="D5024">
        <v>2</v>
      </c>
      <c r="E5024">
        <v>1</v>
      </c>
      <c r="F5024">
        <v>0</v>
      </c>
      <c r="G5024">
        <v>0</v>
      </c>
      <c r="H5024">
        <v>651</v>
      </c>
      <c r="I5024">
        <v>2</v>
      </c>
      <c r="J5024" t="s">
        <v>814</v>
      </c>
      <c r="L5024" t="e">
        <f t="shared" si="87"/>
        <v>#N/A</v>
      </c>
    </row>
    <row r="5025" spans="1:12">
      <c r="A5025">
        <v>3200</v>
      </c>
      <c r="B5025" t="s">
        <v>408</v>
      </c>
      <c r="C5025">
        <v>1</v>
      </c>
      <c r="D5025">
        <v>8</v>
      </c>
      <c r="E5025">
        <v>4</v>
      </c>
      <c r="F5025">
        <v>0</v>
      </c>
      <c r="G5025">
        <v>0</v>
      </c>
      <c r="H5025">
        <v>312</v>
      </c>
      <c r="I5025">
        <v>2</v>
      </c>
      <c r="J5025" t="s">
        <v>518</v>
      </c>
      <c r="L5025" t="e">
        <f t="shared" si="87"/>
        <v>#N/A</v>
      </c>
    </row>
    <row r="5026" spans="1:12">
      <c r="A5026">
        <v>2659</v>
      </c>
      <c r="B5026" t="s">
        <v>408</v>
      </c>
      <c r="C5026">
        <v>1</v>
      </c>
      <c r="D5026">
        <v>6</v>
      </c>
      <c r="E5026">
        <v>1</v>
      </c>
      <c r="F5026">
        <v>0</v>
      </c>
      <c r="G5026">
        <v>0</v>
      </c>
      <c r="H5026">
        <v>469</v>
      </c>
      <c r="I5026">
        <v>1</v>
      </c>
      <c r="J5026" t="s">
        <v>536</v>
      </c>
      <c r="L5026" t="e">
        <f t="shared" si="87"/>
        <v>#N/A</v>
      </c>
    </row>
    <row r="5027" spans="1:12">
      <c r="A5027">
        <v>2653</v>
      </c>
      <c r="B5027" t="s">
        <v>408</v>
      </c>
      <c r="C5027">
        <v>1</v>
      </c>
      <c r="D5027">
        <v>1</v>
      </c>
      <c r="E5027">
        <v>8</v>
      </c>
      <c r="F5027">
        <v>0</v>
      </c>
      <c r="G5027">
        <v>0</v>
      </c>
      <c r="H5027">
        <v>310</v>
      </c>
      <c r="I5027">
        <v>5</v>
      </c>
      <c r="J5027" t="s">
        <v>421</v>
      </c>
      <c r="L5027">
        <f t="shared" si="87"/>
        <v>16</v>
      </c>
    </row>
    <row r="5028" spans="1:12">
      <c r="A5028">
        <v>3194</v>
      </c>
      <c r="B5028" t="s">
        <v>408</v>
      </c>
      <c r="C5028">
        <v>2</v>
      </c>
      <c r="D5028">
        <v>7</v>
      </c>
      <c r="E5028">
        <v>2</v>
      </c>
      <c r="F5028">
        <v>0</v>
      </c>
      <c r="G5028">
        <v>0</v>
      </c>
      <c r="H5028">
        <v>350</v>
      </c>
      <c r="I5028">
        <v>2</v>
      </c>
      <c r="J5028" t="s">
        <v>713</v>
      </c>
      <c r="L5028" t="e">
        <f t="shared" si="87"/>
        <v>#N/A</v>
      </c>
    </row>
    <row r="5029" spans="1:12">
      <c r="A5029">
        <v>5364</v>
      </c>
      <c r="B5029" t="s">
        <v>408</v>
      </c>
      <c r="C5029">
        <v>2</v>
      </c>
      <c r="D5029">
        <v>29</v>
      </c>
      <c r="E5029">
        <v>2</v>
      </c>
      <c r="F5029">
        <v>0</v>
      </c>
      <c r="G5029">
        <v>0</v>
      </c>
      <c r="H5029">
        <v>626</v>
      </c>
      <c r="I5029">
        <v>2</v>
      </c>
      <c r="J5029" t="s">
        <v>816</v>
      </c>
      <c r="L5029" t="e">
        <f t="shared" si="87"/>
        <v>#N/A</v>
      </c>
    </row>
    <row r="5030" spans="1:12">
      <c r="A5030">
        <v>5358</v>
      </c>
      <c r="B5030" t="s">
        <v>408</v>
      </c>
      <c r="C5030">
        <v>2</v>
      </c>
      <c r="D5030">
        <v>7</v>
      </c>
      <c r="E5030">
        <v>2</v>
      </c>
      <c r="F5030">
        <v>0</v>
      </c>
      <c r="G5030">
        <v>0</v>
      </c>
      <c r="H5030">
        <v>626</v>
      </c>
      <c r="I5030">
        <v>2</v>
      </c>
      <c r="J5030" t="s">
        <v>816</v>
      </c>
      <c r="L5030" t="e">
        <f t="shared" si="87"/>
        <v>#N/A</v>
      </c>
    </row>
    <row r="5031" spans="1:12">
      <c r="A5031">
        <v>495</v>
      </c>
      <c r="B5031" t="s">
        <v>408</v>
      </c>
      <c r="C5031">
        <v>1</v>
      </c>
      <c r="D5031">
        <v>13</v>
      </c>
      <c r="E5031">
        <v>2</v>
      </c>
      <c r="F5031">
        <v>0</v>
      </c>
      <c r="G5031">
        <v>0</v>
      </c>
      <c r="H5031">
        <v>426</v>
      </c>
      <c r="I5031">
        <v>1</v>
      </c>
      <c r="J5031" t="s">
        <v>621</v>
      </c>
      <c r="L5031" t="e">
        <f t="shared" si="87"/>
        <v>#N/A</v>
      </c>
    </row>
    <row r="5032" spans="1:12">
      <c r="A5032">
        <v>1428</v>
      </c>
      <c r="B5032" t="s">
        <v>408</v>
      </c>
      <c r="C5032">
        <v>1</v>
      </c>
      <c r="D5032">
        <v>8</v>
      </c>
      <c r="E5032">
        <v>4</v>
      </c>
      <c r="F5032">
        <v>0</v>
      </c>
      <c r="G5032">
        <v>0</v>
      </c>
      <c r="H5032">
        <v>404</v>
      </c>
      <c r="I5032">
        <v>2</v>
      </c>
      <c r="J5032" t="s">
        <v>986</v>
      </c>
      <c r="L5032" t="e">
        <f t="shared" si="87"/>
        <v>#N/A</v>
      </c>
    </row>
    <row r="5033" spans="1:12">
      <c r="A5033">
        <v>3002</v>
      </c>
      <c r="B5033" t="s">
        <v>408</v>
      </c>
      <c r="C5033">
        <v>1</v>
      </c>
      <c r="D5033">
        <v>11</v>
      </c>
      <c r="E5033">
        <v>23</v>
      </c>
      <c r="F5033">
        <v>0</v>
      </c>
      <c r="G5033">
        <v>0</v>
      </c>
      <c r="H5033">
        <v>374</v>
      </c>
      <c r="I5033">
        <v>8</v>
      </c>
      <c r="J5033" t="s">
        <v>440</v>
      </c>
      <c r="L5033">
        <f t="shared" si="87"/>
        <v>16</v>
      </c>
    </row>
    <row r="5034" spans="1:12">
      <c r="A5034">
        <v>589</v>
      </c>
      <c r="B5034" t="s">
        <v>408</v>
      </c>
      <c r="C5034">
        <v>1</v>
      </c>
      <c r="D5034">
        <v>7</v>
      </c>
      <c r="E5034">
        <v>12</v>
      </c>
      <c r="F5034">
        <v>0</v>
      </c>
      <c r="G5034">
        <v>0</v>
      </c>
      <c r="H5034">
        <v>549</v>
      </c>
      <c r="I5034">
        <v>7</v>
      </c>
      <c r="J5034" t="s">
        <v>639</v>
      </c>
      <c r="L5034">
        <f t="shared" si="87"/>
        <v>34</v>
      </c>
    </row>
    <row r="5035" spans="1:12">
      <c r="A5035">
        <v>2261</v>
      </c>
      <c r="B5035" t="s">
        <v>408</v>
      </c>
      <c r="C5035">
        <v>2</v>
      </c>
      <c r="D5035">
        <v>15</v>
      </c>
      <c r="E5035">
        <v>12</v>
      </c>
      <c r="F5035">
        <v>0</v>
      </c>
      <c r="G5035">
        <v>0</v>
      </c>
      <c r="H5035">
        <v>522</v>
      </c>
      <c r="I5035">
        <v>3</v>
      </c>
      <c r="J5035" t="s">
        <v>445</v>
      </c>
      <c r="L5035">
        <f t="shared" si="87"/>
        <v>37</v>
      </c>
    </row>
    <row r="5036" spans="1:12">
      <c r="A5036">
        <v>2851</v>
      </c>
      <c r="B5036" t="s">
        <v>408</v>
      </c>
      <c r="C5036">
        <v>1</v>
      </c>
      <c r="D5036">
        <v>154</v>
      </c>
      <c r="E5036">
        <v>0</v>
      </c>
      <c r="F5036">
        <v>1</v>
      </c>
      <c r="G5036">
        <v>0</v>
      </c>
      <c r="H5036">
        <v>523</v>
      </c>
      <c r="I5036">
        <v>1</v>
      </c>
      <c r="J5036" t="s">
        <v>428</v>
      </c>
      <c r="L5036">
        <f t="shared" si="87"/>
        <v>33</v>
      </c>
    </row>
    <row r="5037" spans="1:12">
      <c r="A5037">
        <v>5999</v>
      </c>
      <c r="B5037" t="s">
        <v>408</v>
      </c>
      <c r="C5037">
        <v>1</v>
      </c>
      <c r="D5037">
        <v>7</v>
      </c>
      <c r="E5037">
        <v>12</v>
      </c>
      <c r="F5037">
        <v>0</v>
      </c>
      <c r="G5037">
        <v>0</v>
      </c>
      <c r="H5037">
        <v>382</v>
      </c>
      <c r="I5037">
        <v>5</v>
      </c>
      <c r="J5037" t="s">
        <v>845</v>
      </c>
      <c r="L5037">
        <f t="shared" si="87"/>
        <v>12</v>
      </c>
    </row>
    <row r="5038" spans="1:12">
      <c r="A5038">
        <v>4182</v>
      </c>
      <c r="B5038" t="s">
        <v>390</v>
      </c>
      <c r="C5038">
        <v>1</v>
      </c>
      <c r="D5038">
        <v>5</v>
      </c>
      <c r="E5038">
        <v>1</v>
      </c>
      <c r="F5038">
        <v>0</v>
      </c>
      <c r="G5038">
        <v>0</v>
      </c>
      <c r="H5038">
        <v>107</v>
      </c>
      <c r="I5038">
        <v>2</v>
      </c>
      <c r="J5038" t="s">
        <v>556</v>
      </c>
      <c r="L5038">
        <f t="shared" si="87"/>
        <v>11</v>
      </c>
    </row>
    <row r="5039" spans="1:12">
      <c r="A5039">
        <v>1671</v>
      </c>
      <c r="B5039" t="s">
        <v>408</v>
      </c>
      <c r="C5039">
        <v>1</v>
      </c>
      <c r="D5039">
        <v>14</v>
      </c>
      <c r="E5039">
        <v>1</v>
      </c>
      <c r="F5039">
        <v>0</v>
      </c>
      <c r="G5039">
        <v>0</v>
      </c>
      <c r="H5039">
        <v>355</v>
      </c>
      <c r="I5039">
        <v>2</v>
      </c>
      <c r="J5039" t="s">
        <v>838</v>
      </c>
      <c r="L5039" t="e">
        <f t="shared" si="87"/>
        <v>#N/A</v>
      </c>
    </row>
    <row r="5040" spans="1:12">
      <c r="A5040">
        <v>4674</v>
      </c>
      <c r="B5040" t="s">
        <v>408</v>
      </c>
      <c r="C5040">
        <v>1</v>
      </c>
      <c r="D5040">
        <v>10</v>
      </c>
      <c r="E5040">
        <v>54</v>
      </c>
      <c r="F5040">
        <v>0</v>
      </c>
      <c r="G5040">
        <v>0</v>
      </c>
      <c r="H5040">
        <v>679</v>
      </c>
      <c r="I5040">
        <v>15</v>
      </c>
      <c r="J5040" t="s">
        <v>872</v>
      </c>
      <c r="L5040" t="e">
        <f t="shared" si="87"/>
        <v>#N/A</v>
      </c>
    </row>
    <row r="5041" spans="1:12">
      <c r="A5041">
        <v>3835</v>
      </c>
      <c r="B5041" t="s">
        <v>408</v>
      </c>
      <c r="C5041">
        <v>1</v>
      </c>
      <c r="D5041">
        <v>32</v>
      </c>
      <c r="E5041">
        <v>1</v>
      </c>
      <c r="F5041">
        <v>0</v>
      </c>
      <c r="G5041">
        <v>0</v>
      </c>
      <c r="H5041">
        <v>109</v>
      </c>
      <c r="I5041">
        <v>1</v>
      </c>
      <c r="J5041" t="s">
        <v>807</v>
      </c>
      <c r="L5041">
        <f t="shared" si="87"/>
        <v>45</v>
      </c>
    </row>
    <row r="5042" spans="1:12">
      <c r="A5042">
        <v>346</v>
      </c>
      <c r="B5042" t="s">
        <v>408</v>
      </c>
      <c r="C5042">
        <v>1</v>
      </c>
      <c r="D5042">
        <v>17</v>
      </c>
      <c r="E5042">
        <v>1</v>
      </c>
      <c r="F5042">
        <v>0</v>
      </c>
      <c r="G5042">
        <v>0</v>
      </c>
      <c r="H5042">
        <v>413</v>
      </c>
      <c r="I5042">
        <v>1</v>
      </c>
      <c r="J5042" t="s">
        <v>833</v>
      </c>
      <c r="L5042" t="e">
        <f t="shared" si="87"/>
        <v>#N/A</v>
      </c>
    </row>
    <row r="5043" spans="1:12">
      <c r="A5043">
        <v>936</v>
      </c>
      <c r="B5043" t="s">
        <v>408</v>
      </c>
      <c r="C5043">
        <v>1</v>
      </c>
      <c r="D5043">
        <v>6</v>
      </c>
      <c r="E5043">
        <v>1</v>
      </c>
      <c r="F5043">
        <v>0</v>
      </c>
      <c r="G5043">
        <v>0</v>
      </c>
      <c r="H5043">
        <v>424</v>
      </c>
      <c r="I5043">
        <v>1</v>
      </c>
      <c r="J5043" t="s">
        <v>832</v>
      </c>
      <c r="L5043" t="e">
        <f t="shared" si="87"/>
        <v>#N/A</v>
      </c>
    </row>
    <row r="5044" spans="1:12">
      <c r="A5044">
        <v>838</v>
      </c>
      <c r="B5044" t="s">
        <v>408</v>
      </c>
      <c r="C5044">
        <v>2</v>
      </c>
      <c r="D5044">
        <v>18</v>
      </c>
      <c r="E5044">
        <v>2</v>
      </c>
      <c r="F5044">
        <v>0</v>
      </c>
      <c r="G5044">
        <v>0</v>
      </c>
      <c r="H5044">
        <v>430</v>
      </c>
      <c r="I5044">
        <v>1</v>
      </c>
      <c r="J5044" t="s">
        <v>267</v>
      </c>
      <c r="L5044" t="e">
        <f t="shared" si="87"/>
        <v>#N/A</v>
      </c>
    </row>
    <row r="5045" spans="1:12">
      <c r="A5045">
        <v>1920</v>
      </c>
      <c r="B5045" t="s">
        <v>408</v>
      </c>
      <c r="C5045">
        <v>2</v>
      </c>
      <c r="D5045">
        <v>33</v>
      </c>
      <c r="E5045">
        <v>2</v>
      </c>
      <c r="F5045">
        <v>0</v>
      </c>
      <c r="G5045">
        <v>0</v>
      </c>
      <c r="H5045">
        <v>339</v>
      </c>
      <c r="I5045">
        <v>2</v>
      </c>
      <c r="J5045" t="s">
        <v>462</v>
      </c>
      <c r="L5045" t="e">
        <f t="shared" si="87"/>
        <v>#N/A</v>
      </c>
    </row>
    <row r="5046" spans="1:12">
      <c r="A5046">
        <v>6346</v>
      </c>
      <c r="B5046" t="s">
        <v>412</v>
      </c>
      <c r="C5046">
        <v>1</v>
      </c>
      <c r="D5046">
        <v>2</v>
      </c>
      <c r="E5046">
        <v>1</v>
      </c>
      <c r="F5046">
        <v>0</v>
      </c>
      <c r="G5046">
        <v>0</v>
      </c>
      <c r="H5046">
        <v>325</v>
      </c>
      <c r="I5046">
        <v>1</v>
      </c>
      <c r="J5046" t="s">
        <v>715</v>
      </c>
      <c r="L5046" t="e">
        <f t="shared" si="87"/>
        <v>#N/A</v>
      </c>
    </row>
    <row r="5047" spans="1:12">
      <c r="A5047">
        <v>3100</v>
      </c>
      <c r="B5047" t="s">
        <v>408</v>
      </c>
      <c r="C5047">
        <v>1</v>
      </c>
      <c r="D5047">
        <v>30</v>
      </c>
      <c r="E5047">
        <v>6</v>
      </c>
      <c r="F5047">
        <v>0</v>
      </c>
      <c r="G5047">
        <v>0</v>
      </c>
      <c r="H5047">
        <v>263</v>
      </c>
      <c r="I5047">
        <v>5</v>
      </c>
      <c r="J5047" t="s">
        <v>985</v>
      </c>
      <c r="L5047" t="e">
        <f t="shared" si="87"/>
        <v>#N/A</v>
      </c>
    </row>
    <row r="5048" spans="1:12">
      <c r="A5048">
        <v>2753</v>
      </c>
      <c r="B5048" t="s">
        <v>390</v>
      </c>
      <c r="C5048">
        <v>1</v>
      </c>
      <c r="D5048">
        <v>21</v>
      </c>
      <c r="E5048">
        <v>1</v>
      </c>
      <c r="F5048">
        <v>0</v>
      </c>
      <c r="G5048">
        <v>0</v>
      </c>
      <c r="H5048">
        <v>327</v>
      </c>
      <c r="I5048">
        <v>2</v>
      </c>
      <c r="J5048" t="s">
        <v>688</v>
      </c>
      <c r="L5048">
        <f t="shared" si="87"/>
        <v>53</v>
      </c>
    </row>
    <row r="5049" spans="1:12">
      <c r="A5049">
        <v>5507</v>
      </c>
      <c r="B5049" t="s">
        <v>408</v>
      </c>
      <c r="C5049">
        <v>2</v>
      </c>
      <c r="D5049">
        <v>1</v>
      </c>
      <c r="E5049">
        <v>2</v>
      </c>
      <c r="F5049">
        <v>0</v>
      </c>
      <c r="G5049">
        <v>0</v>
      </c>
      <c r="H5049">
        <v>365</v>
      </c>
      <c r="I5049">
        <v>2</v>
      </c>
      <c r="J5049" t="s">
        <v>984</v>
      </c>
      <c r="L5049" t="e">
        <f t="shared" si="87"/>
        <v>#N/A</v>
      </c>
    </row>
    <row r="5050" spans="1:12">
      <c r="A5050">
        <v>6097</v>
      </c>
      <c r="B5050" t="s">
        <v>408</v>
      </c>
      <c r="C5050">
        <v>1</v>
      </c>
      <c r="D5050">
        <v>1</v>
      </c>
      <c r="E5050">
        <v>14</v>
      </c>
      <c r="F5050">
        <v>0</v>
      </c>
      <c r="G5050">
        <v>0</v>
      </c>
      <c r="H5050">
        <v>237</v>
      </c>
      <c r="I5050">
        <v>6</v>
      </c>
      <c r="J5050" t="s">
        <v>530</v>
      </c>
      <c r="L5050" t="e">
        <f t="shared" si="87"/>
        <v>#N/A</v>
      </c>
    </row>
    <row r="5051" spans="1:12">
      <c r="A5051">
        <v>4425</v>
      </c>
      <c r="B5051" t="s">
        <v>408</v>
      </c>
      <c r="C5051">
        <v>2</v>
      </c>
      <c r="D5051">
        <v>14</v>
      </c>
      <c r="E5051">
        <v>2</v>
      </c>
      <c r="F5051">
        <v>0</v>
      </c>
      <c r="G5051">
        <v>0</v>
      </c>
      <c r="H5051">
        <v>154</v>
      </c>
      <c r="I5051">
        <v>1</v>
      </c>
      <c r="J5051" t="s">
        <v>829</v>
      </c>
      <c r="L5051" t="e">
        <f t="shared" si="87"/>
        <v>#N/A</v>
      </c>
    </row>
    <row r="5052" spans="1:12">
      <c r="A5052">
        <v>2510</v>
      </c>
      <c r="B5052" t="s">
        <v>408</v>
      </c>
      <c r="C5052">
        <v>2</v>
      </c>
      <c r="D5052">
        <v>12</v>
      </c>
      <c r="E5052">
        <v>2</v>
      </c>
      <c r="F5052">
        <v>0</v>
      </c>
      <c r="G5052">
        <v>0</v>
      </c>
      <c r="H5052">
        <v>353</v>
      </c>
      <c r="I5052">
        <v>2</v>
      </c>
      <c r="J5052" t="s">
        <v>644</v>
      </c>
      <c r="L5052" t="e">
        <f t="shared" si="87"/>
        <v>#N/A</v>
      </c>
    </row>
    <row r="5053" spans="1:12">
      <c r="A5053">
        <v>5264</v>
      </c>
      <c r="B5053" t="s">
        <v>408</v>
      </c>
      <c r="C5053">
        <v>2</v>
      </c>
      <c r="D5053">
        <v>101</v>
      </c>
      <c r="E5053">
        <v>2</v>
      </c>
      <c r="F5053">
        <v>0</v>
      </c>
      <c r="G5053">
        <v>0</v>
      </c>
      <c r="H5053">
        <v>302</v>
      </c>
      <c r="I5053">
        <v>2</v>
      </c>
      <c r="J5053" t="s">
        <v>423</v>
      </c>
      <c r="L5053">
        <f t="shared" si="87"/>
        <v>32</v>
      </c>
    </row>
    <row r="5054" spans="1:12">
      <c r="A5054">
        <v>3343</v>
      </c>
      <c r="B5054" t="s">
        <v>408</v>
      </c>
      <c r="C5054">
        <v>1</v>
      </c>
      <c r="D5054">
        <v>3</v>
      </c>
      <c r="E5054">
        <v>4</v>
      </c>
      <c r="F5054">
        <v>0</v>
      </c>
      <c r="G5054">
        <v>0</v>
      </c>
      <c r="H5054">
        <v>571</v>
      </c>
      <c r="I5054">
        <v>2</v>
      </c>
      <c r="J5054" t="s">
        <v>784</v>
      </c>
      <c r="L5054">
        <f t="shared" si="87"/>
        <v>51</v>
      </c>
    </row>
    <row r="5055" spans="1:12">
      <c r="A5055">
        <v>3592</v>
      </c>
      <c r="B5055" t="s">
        <v>408</v>
      </c>
      <c r="C5055">
        <v>1</v>
      </c>
      <c r="D5055">
        <v>37</v>
      </c>
      <c r="E5055">
        <v>1</v>
      </c>
      <c r="F5055">
        <v>0</v>
      </c>
      <c r="G5055">
        <v>0</v>
      </c>
      <c r="H5055">
        <v>852</v>
      </c>
      <c r="I5055">
        <v>3</v>
      </c>
      <c r="J5055" t="s">
        <v>726</v>
      </c>
      <c r="L5055">
        <f t="shared" si="87"/>
        <v>56</v>
      </c>
    </row>
    <row r="5056" spans="1:12">
      <c r="A5056">
        <v>97</v>
      </c>
      <c r="B5056" t="s">
        <v>408</v>
      </c>
      <c r="C5056">
        <v>2</v>
      </c>
      <c r="D5056">
        <v>18</v>
      </c>
      <c r="E5056">
        <v>2</v>
      </c>
      <c r="F5056">
        <v>0</v>
      </c>
      <c r="G5056">
        <v>0</v>
      </c>
      <c r="H5056">
        <v>443</v>
      </c>
      <c r="I5056">
        <v>2</v>
      </c>
      <c r="J5056" t="s">
        <v>831</v>
      </c>
      <c r="L5056" t="e">
        <f t="shared" si="87"/>
        <v>#N/A</v>
      </c>
    </row>
    <row r="5057" spans="1:12">
      <c r="A5057">
        <v>1179</v>
      </c>
      <c r="B5057" t="s">
        <v>408</v>
      </c>
      <c r="C5057">
        <v>1</v>
      </c>
      <c r="D5057">
        <v>13</v>
      </c>
      <c r="E5057">
        <v>6</v>
      </c>
      <c r="F5057">
        <v>0</v>
      </c>
      <c r="G5057">
        <v>0</v>
      </c>
      <c r="H5057">
        <v>523</v>
      </c>
      <c r="I5057">
        <v>5</v>
      </c>
      <c r="J5057" t="s">
        <v>428</v>
      </c>
      <c r="L5057">
        <f t="shared" si="87"/>
        <v>33</v>
      </c>
    </row>
    <row r="5058" spans="1:12">
      <c r="A5058">
        <v>2018</v>
      </c>
      <c r="B5058" t="s">
        <v>408</v>
      </c>
      <c r="C5058">
        <v>1</v>
      </c>
      <c r="D5058">
        <v>15</v>
      </c>
      <c r="E5058">
        <v>12</v>
      </c>
      <c r="F5058">
        <v>0</v>
      </c>
      <c r="G5058">
        <v>0</v>
      </c>
      <c r="H5058">
        <v>321</v>
      </c>
      <c r="I5058">
        <v>7</v>
      </c>
      <c r="J5058" t="s">
        <v>714</v>
      </c>
      <c r="L5058">
        <f t="shared" si="87"/>
        <v>52</v>
      </c>
    </row>
    <row r="5059" spans="1:12">
      <c r="A5059">
        <v>5115</v>
      </c>
      <c r="B5059" t="s">
        <v>408</v>
      </c>
      <c r="C5059">
        <v>1</v>
      </c>
      <c r="D5059">
        <v>14</v>
      </c>
      <c r="E5059">
        <v>10</v>
      </c>
      <c r="F5059">
        <v>0</v>
      </c>
      <c r="G5059">
        <v>0</v>
      </c>
      <c r="H5059">
        <v>166</v>
      </c>
      <c r="I5059">
        <v>7</v>
      </c>
      <c r="J5059" t="s">
        <v>789</v>
      </c>
      <c r="L5059" t="e">
        <f t="shared" si="87"/>
        <v>#N/A</v>
      </c>
    </row>
    <row r="5060" spans="1:12">
      <c r="A5060">
        <v>3443</v>
      </c>
      <c r="B5060" t="s">
        <v>408</v>
      </c>
      <c r="C5060">
        <v>1</v>
      </c>
      <c r="D5060">
        <v>3</v>
      </c>
      <c r="E5060">
        <v>14</v>
      </c>
      <c r="F5060">
        <v>0</v>
      </c>
      <c r="G5060">
        <v>0</v>
      </c>
      <c r="H5060">
        <v>606</v>
      </c>
      <c r="I5060">
        <v>5</v>
      </c>
      <c r="J5060" t="s">
        <v>881</v>
      </c>
      <c r="L5060" t="e">
        <f t="shared" ref="L5060:L5123" si="88">VLOOKUP($J5060,$AA$3:$AB$127,2,FALSE)</f>
        <v>#N/A</v>
      </c>
    </row>
    <row r="5061" spans="1:12">
      <c r="A5061">
        <v>5066</v>
      </c>
      <c r="B5061" t="s">
        <v>408</v>
      </c>
      <c r="C5061">
        <v>2</v>
      </c>
      <c r="D5061">
        <v>2</v>
      </c>
      <c r="E5061">
        <v>24</v>
      </c>
      <c r="F5061">
        <v>0</v>
      </c>
      <c r="G5061">
        <v>0</v>
      </c>
      <c r="H5061">
        <v>553</v>
      </c>
      <c r="I5061">
        <v>6</v>
      </c>
      <c r="J5061" t="s">
        <v>694</v>
      </c>
      <c r="L5061">
        <f t="shared" si="88"/>
        <v>44</v>
      </c>
    </row>
    <row r="5062" spans="1:12">
      <c r="A5062">
        <v>1328</v>
      </c>
      <c r="B5062" t="s">
        <v>408</v>
      </c>
      <c r="C5062">
        <v>1</v>
      </c>
      <c r="D5062">
        <v>17</v>
      </c>
      <c r="E5062">
        <v>1</v>
      </c>
      <c r="F5062">
        <v>0</v>
      </c>
      <c r="G5062">
        <v>0</v>
      </c>
      <c r="H5062">
        <v>532</v>
      </c>
      <c r="I5062">
        <v>2</v>
      </c>
      <c r="J5062" t="s">
        <v>638</v>
      </c>
      <c r="L5062">
        <f t="shared" si="88"/>
        <v>36</v>
      </c>
    </row>
    <row r="5063" spans="1:12">
      <c r="A5063">
        <v>2902</v>
      </c>
      <c r="B5063" t="s">
        <v>408</v>
      </c>
      <c r="C5063">
        <v>1</v>
      </c>
      <c r="D5063">
        <v>49</v>
      </c>
      <c r="E5063">
        <v>0</v>
      </c>
      <c r="F5063">
        <v>2</v>
      </c>
      <c r="G5063">
        <v>0</v>
      </c>
      <c r="H5063">
        <v>534</v>
      </c>
      <c r="I5063">
        <v>1</v>
      </c>
      <c r="J5063" t="s">
        <v>662</v>
      </c>
      <c r="L5063">
        <f t="shared" si="88"/>
        <v>52</v>
      </c>
    </row>
    <row r="5064" spans="1:12">
      <c r="A5064">
        <v>2951</v>
      </c>
      <c r="B5064" t="s">
        <v>408</v>
      </c>
      <c r="C5064">
        <v>1</v>
      </c>
      <c r="D5064">
        <v>8</v>
      </c>
      <c r="E5064">
        <v>10</v>
      </c>
      <c r="F5064">
        <v>0</v>
      </c>
      <c r="G5064">
        <v>0</v>
      </c>
      <c r="H5064">
        <v>570</v>
      </c>
      <c r="I5064">
        <v>7</v>
      </c>
      <c r="J5064" t="s">
        <v>959</v>
      </c>
      <c r="L5064">
        <f t="shared" si="88"/>
        <v>42</v>
      </c>
    </row>
    <row r="5065" spans="1:12">
      <c r="A5065">
        <v>4525</v>
      </c>
      <c r="B5065" t="s">
        <v>408</v>
      </c>
      <c r="C5065">
        <v>1</v>
      </c>
      <c r="D5065">
        <v>4</v>
      </c>
      <c r="E5065">
        <v>1</v>
      </c>
      <c r="F5065">
        <v>0</v>
      </c>
      <c r="G5065">
        <v>0</v>
      </c>
      <c r="H5065">
        <v>141</v>
      </c>
      <c r="I5065">
        <v>2</v>
      </c>
      <c r="J5065" t="s">
        <v>577</v>
      </c>
      <c r="L5065" t="e">
        <f t="shared" si="88"/>
        <v>#N/A</v>
      </c>
    </row>
    <row r="5066" spans="1:12">
      <c r="A5066">
        <v>2361</v>
      </c>
      <c r="B5066" t="s">
        <v>408</v>
      </c>
      <c r="C5066">
        <v>1</v>
      </c>
      <c r="D5066">
        <v>17</v>
      </c>
      <c r="E5066">
        <v>1</v>
      </c>
      <c r="F5066">
        <v>0</v>
      </c>
      <c r="G5066">
        <v>0</v>
      </c>
      <c r="H5066">
        <v>356</v>
      </c>
      <c r="I5066">
        <v>1</v>
      </c>
      <c r="J5066" t="s">
        <v>848</v>
      </c>
      <c r="L5066" t="e">
        <f t="shared" si="88"/>
        <v>#N/A</v>
      </c>
    </row>
    <row r="5067" spans="1:12">
      <c r="A5067">
        <v>246</v>
      </c>
      <c r="B5067" t="s">
        <v>408</v>
      </c>
      <c r="C5067">
        <v>2</v>
      </c>
      <c r="D5067">
        <v>5</v>
      </c>
      <c r="E5067">
        <v>2</v>
      </c>
      <c r="F5067">
        <v>0</v>
      </c>
      <c r="G5067">
        <v>0</v>
      </c>
      <c r="H5067">
        <v>448</v>
      </c>
      <c r="I5067">
        <v>1</v>
      </c>
      <c r="J5067" t="s">
        <v>879</v>
      </c>
      <c r="L5067" t="e">
        <f t="shared" si="88"/>
        <v>#N/A</v>
      </c>
    </row>
    <row r="5068" spans="1:12">
      <c r="A5068">
        <v>787</v>
      </c>
      <c r="B5068" t="s">
        <v>408</v>
      </c>
      <c r="C5068">
        <v>2</v>
      </c>
      <c r="D5068">
        <v>32</v>
      </c>
      <c r="E5068">
        <v>2</v>
      </c>
      <c r="F5068">
        <v>0</v>
      </c>
      <c r="G5068">
        <v>0</v>
      </c>
      <c r="H5068">
        <v>442</v>
      </c>
      <c r="I5068">
        <v>1</v>
      </c>
      <c r="J5068" t="s">
        <v>579</v>
      </c>
      <c r="L5068">
        <f t="shared" si="88"/>
        <v>21</v>
      </c>
    </row>
    <row r="5069" spans="1:12">
      <c r="A5069">
        <v>738</v>
      </c>
      <c r="B5069" t="s">
        <v>408</v>
      </c>
      <c r="C5069">
        <v>2</v>
      </c>
      <c r="D5069">
        <v>24</v>
      </c>
      <c r="E5069">
        <v>2</v>
      </c>
      <c r="F5069">
        <v>0</v>
      </c>
      <c r="G5069">
        <v>0</v>
      </c>
      <c r="H5069">
        <v>438</v>
      </c>
      <c r="I5069">
        <v>3</v>
      </c>
      <c r="J5069" t="s">
        <v>703</v>
      </c>
      <c r="L5069">
        <f t="shared" si="88"/>
        <v>21</v>
      </c>
    </row>
    <row r="5070" spans="1:12">
      <c r="A5070">
        <v>197</v>
      </c>
      <c r="B5070" t="s">
        <v>408</v>
      </c>
      <c r="C5070">
        <v>1</v>
      </c>
      <c r="D5070">
        <v>11</v>
      </c>
      <c r="E5070">
        <v>1</v>
      </c>
      <c r="F5070">
        <v>0</v>
      </c>
      <c r="G5070">
        <v>0</v>
      </c>
      <c r="H5070">
        <v>439</v>
      </c>
      <c r="I5070">
        <v>1</v>
      </c>
      <c r="J5070" t="s">
        <v>852</v>
      </c>
      <c r="L5070" t="e">
        <f t="shared" si="88"/>
        <v>#N/A</v>
      </c>
    </row>
    <row r="5071" spans="1:12">
      <c r="A5071">
        <v>6197</v>
      </c>
      <c r="B5071" t="s">
        <v>408</v>
      </c>
      <c r="C5071">
        <v>2</v>
      </c>
      <c r="D5071">
        <v>15</v>
      </c>
      <c r="E5071">
        <v>2</v>
      </c>
      <c r="F5071">
        <v>0</v>
      </c>
      <c r="G5071">
        <v>0</v>
      </c>
      <c r="H5071">
        <v>242</v>
      </c>
      <c r="I5071">
        <v>2</v>
      </c>
      <c r="J5071" t="s">
        <v>456</v>
      </c>
      <c r="L5071">
        <f t="shared" si="88"/>
        <v>13</v>
      </c>
    </row>
    <row r="5072" spans="1:12">
      <c r="A5072">
        <v>4033</v>
      </c>
      <c r="B5072" t="s">
        <v>408</v>
      </c>
      <c r="C5072">
        <v>1</v>
      </c>
      <c r="D5072">
        <v>2</v>
      </c>
      <c r="E5072">
        <v>1</v>
      </c>
      <c r="F5072">
        <v>0</v>
      </c>
      <c r="G5072">
        <v>0</v>
      </c>
      <c r="H5072">
        <v>385</v>
      </c>
      <c r="I5072">
        <v>2</v>
      </c>
      <c r="J5072" t="s">
        <v>839</v>
      </c>
      <c r="L5072" t="e">
        <f t="shared" si="88"/>
        <v>#N/A</v>
      </c>
    </row>
    <row r="5073" spans="1:12">
      <c r="A5073">
        <v>4574</v>
      </c>
      <c r="B5073" t="s">
        <v>408</v>
      </c>
      <c r="C5073">
        <v>1</v>
      </c>
      <c r="D5073">
        <v>40</v>
      </c>
      <c r="E5073">
        <v>0</v>
      </c>
      <c r="F5073">
        <v>1</v>
      </c>
      <c r="G5073">
        <v>0</v>
      </c>
      <c r="H5073">
        <v>133</v>
      </c>
      <c r="I5073">
        <v>1</v>
      </c>
      <c r="J5073" t="s">
        <v>877</v>
      </c>
      <c r="L5073">
        <f t="shared" si="88"/>
        <v>12</v>
      </c>
    </row>
    <row r="5074" spans="1:12">
      <c r="A5074">
        <v>5656</v>
      </c>
      <c r="B5074" t="s">
        <v>408</v>
      </c>
      <c r="C5074">
        <v>1</v>
      </c>
      <c r="D5074">
        <v>2</v>
      </c>
      <c r="E5074">
        <v>1</v>
      </c>
      <c r="F5074">
        <v>0</v>
      </c>
      <c r="G5074">
        <v>0</v>
      </c>
      <c r="H5074">
        <v>324</v>
      </c>
      <c r="I5074">
        <v>2</v>
      </c>
      <c r="J5074" t="s">
        <v>844</v>
      </c>
      <c r="L5074" t="e">
        <f t="shared" si="88"/>
        <v>#N/A</v>
      </c>
    </row>
    <row r="5075" spans="1:12">
      <c r="A5075">
        <v>3984</v>
      </c>
      <c r="B5075" t="s">
        <v>408</v>
      </c>
      <c r="C5075">
        <v>2</v>
      </c>
      <c r="D5075">
        <v>27</v>
      </c>
      <c r="E5075">
        <v>2</v>
      </c>
      <c r="F5075">
        <v>0</v>
      </c>
      <c r="G5075">
        <v>0</v>
      </c>
      <c r="H5075">
        <v>117</v>
      </c>
      <c r="I5075">
        <v>2</v>
      </c>
      <c r="J5075" t="s">
        <v>837</v>
      </c>
      <c r="L5075" t="e">
        <f t="shared" si="88"/>
        <v>#N/A</v>
      </c>
    </row>
    <row r="5076" spans="1:12">
      <c r="A5076">
        <v>3492</v>
      </c>
      <c r="B5076" t="s">
        <v>408</v>
      </c>
      <c r="C5076">
        <v>1</v>
      </c>
      <c r="D5076">
        <v>8</v>
      </c>
      <c r="E5076">
        <v>16</v>
      </c>
      <c r="F5076">
        <v>0</v>
      </c>
      <c r="G5076">
        <v>0</v>
      </c>
      <c r="H5076">
        <v>566</v>
      </c>
      <c r="I5076">
        <v>4</v>
      </c>
      <c r="J5076" t="s">
        <v>854</v>
      </c>
      <c r="L5076" t="e">
        <f t="shared" si="88"/>
        <v>#N/A</v>
      </c>
    </row>
    <row r="5077" spans="1:12">
      <c r="A5077">
        <v>1279</v>
      </c>
      <c r="B5077" t="s">
        <v>408</v>
      </c>
      <c r="C5077">
        <v>1</v>
      </c>
      <c r="D5077">
        <v>6</v>
      </c>
      <c r="E5077">
        <v>1</v>
      </c>
      <c r="F5077">
        <v>0</v>
      </c>
      <c r="G5077">
        <v>0</v>
      </c>
      <c r="H5077">
        <v>555</v>
      </c>
      <c r="I5077">
        <v>1</v>
      </c>
      <c r="J5077" t="s">
        <v>983</v>
      </c>
      <c r="L5077" t="e">
        <f t="shared" si="88"/>
        <v>#N/A</v>
      </c>
    </row>
    <row r="5078" spans="1:12">
      <c r="A5078">
        <v>6148</v>
      </c>
      <c r="B5078" t="s">
        <v>408</v>
      </c>
      <c r="C5078">
        <v>2</v>
      </c>
      <c r="D5078">
        <v>21</v>
      </c>
      <c r="E5078">
        <v>2</v>
      </c>
      <c r="F5078">
        <v>0</v>
      </c>
      <c r="G5078">
        <v>0</v>
      </c>
      <c r="H5078">
        <v>270</v>
      </c>
      <c r="I5078">
        <v>2</v>
      </c>
      <c r="J5078" t="s">
        <v>491</v>
      </c>
      <c r="L5078" t="e">
        <f t="shared" si="88"/>
        <v>#N/A</v>
      </c>
    </row>
    <row r="5079" spans="1:12">
      <c r="A5079">
        <v>1869</v>
      </c>
      <c r="B5079" t="s">
        <v>408</v>
      </c>
      <c r="C5079">
        <v>2</v>
      </c>
      <c r="D5079">
        <v>7</v>
      </c>
      <c r="E5079">
        <v>4</v>
      </c>
      <c r="F5079">
        <v>0</v>
      </c>
      <c r="G5079">
        <v>0</v>
      </c>
      <c r="H5079">
        <v>372</v>
      </c>
      <c r="I5079">
        <v>2</v>
      </c>
      <c r="J5079" t="s">
        <v>841</v>
      </c>
      <c r="L5079" t="e">
        <f t="shared" si="88"/>
        <v>#N/A</v>
      </c>
    </row>
    <row r="5080" spans="1:12">
      <c r="A5080">
        <v>1820</v>
      </c>
      <c r="B5080" t="s">
        <v>408</v>
      </c>
      <c r="C5080">
        <v>2</v>
      </c>
      <c r="D5080">
        <v>1</v>
      </c>
      <c r="E5080">
        <v>2</v>
      </c>
      <c r="F5080">
        <v>0</v>
      </c>
      <c r="G5080">
        <v>0</v>
      </c>
      <c r="H5080">
        <v>452</v>
      </c>
      <c r="I5080">
        <v>1</v>
      </c>
      <c r="J5080" t="s">
        <v>982</v>
      </c>
      <c r="L5080" t="e">
        <f t="shared" si="88"/>
        <v>#N/A</v>
      </c>
    </row>
    <row r="5081" spans="1:12">
      <c r="A5081">
        <v>2410</v>
      </c>
      <c r="B5081" t="s">
        <v>408</v>
      </c>
      <c r="C5081">
        <v>1</v>
      </c>
      <c r="D5081">
        <v>9</v>
      </c>
      <c r="E5081">
        <v>1</v>
      </c>
      <c r="F5081">
        <v>0</v>
      </c>
      <c r="G5081">
        <v>0</v>
      </c>
      <c r="H5081">
        <v>361</v>
      </c>
      <c r="I5081">
        <v>1</v>
      </c>
      <c r="J5081" t="s">
        <v>780</v>
      </c>
      <c r="L5081" t="e">
        <f t="shared" si="88"/>
        <v>#N/A</v>
      </c>
    </row>
    <row r="5082" spans="1:12">
      <c r="A5082">
        <v>3724</v>
      </c>
      <c r="B5082" t="s">
        <v>408</v>
      </c>
      <c r="C5082">
        <v>2</v>
      </c>
      <c r="D5082">
        <v>3</v>
      </c>
      <c r="E5082">
        <v>2</v>
      </c>
      <c r="F5082">
        <v>0</v>
      </c>
      <c r="G5082">
        <v>0</v>
      </c>
      <c r="H5082">
        <v>105</v>
      </c>
      <c r="I5082">
        <v>1</v>
      </c>
      <c r="J5082" t="s">
        <v>866</v>
      </c>
      <c r="L5082">
        <f t="shared" si="88"/>
        <v>45</v>
      </c>
    </row>
    <row r="5083" spans="1:12">
      <c r="A5083">
        <v>3463</v>
      </c>
      <c r="B5083" t="s">
        <v>408</v>
      </c>
      <c r="C5083">
        <v>1</v>
      </c>
      <c r="D5083">
        <v>12</v>
      </c>
      <c r="E5083">
        <v>1</v>
      </c>
      <c r="F5083">
        <v>0</v>
      </c>
      <c r="G5083">
        <v>0</v>
      </c>
      <c r="H5083">
        <v>535</v>
      </c>
      <c r="I5083">
        <v>1</v>
      </c>
      <c r="J5083" t="s">
        <v>514</v>
      </c>
      <c r="L5083">
        <f t="shared" si="88"/>
        <v>45</v>
      </c>
    </row>
    <row r="5084" spans="1:12">
      <c r="A5084">
        <v>5052</v>
      </c>
      <c r="B5084" t="s">
        <v>408</v>
      </c>
      <c r="C5084">
        <v>2</v>
      </c>
      <c r="D5084">
        <v>19</v>
      </c>
      <c r="E5084">
        <v>2</v>
      </c>
      <c r="F5084">
        <v>0</v>
      </c>
      <c r="G5084">
        <v>0</v>
      </c>
      <c r="H5084">
        <v>535</v>
      </c>
      <c r="I5084">
        <v>2</v>
      </c>
      <c r="J5084" t="s">
        <v>514</v>
      </c>
      <c r="L5084">
        <f t="shared" si="88"/>
        <v>45</v>
      </c>
    </row>
    <row r="5085" spans="1:12">
      <c r="A5085">
        <v>2135</v>
      </c>
      <c r="B5085" t="s">
        <v>408</v>
      </c>
      <c r="C5085">
        <v>1</v>
      </c>
      <c r="D5085">
        <v>6</v>
      </c>
      <c r="E5085">
        <v>20</v>
      </c>
      <c r="F5085">
        <v>0</v>
      </c>
      <c r="G5085">
        <v>0</v>
      </c>
      <c r="H5085">
        <v>506</v>
      </c>
      <c r="I5085">
        <v>8</v>
      </c>
      <c r="J5085" t="s">
        <v>895</v>
      </c>
      <c r="L5085" t="e">
        <f t="shared" si="88"/>
        <v>#N/A</v>
      </c>
    </row>
    <row r="5086" spans="1:12">
      <c r="A5086">
        <v>2799</v>
      </c>
      <c r="B5086" t="s">
        <v>390</v>
      </c>
      <c r="C5086">
        <v>1</v>
      </c>
      <c r="D5086">
        <v>62</v>
      </c>
      <c r="E5086">
        <v>24</v>
      </c>
      <c r="F5086">
        <v>0</v>
      </c>
      <c r="G5086">
        <v>0</v>
      </c>
      <c r="H5086">
        <v>520</v>
      </c>
      <c r="I5086">
        <v>7</v>
      </c>
      <c r="J5086" t="s">
        <v>414</v>
      </c>
      <c r="L5086">
        <f t="shared" si="88"/>
        <v>43</v>
      </c>
    </row>
    <row r="5087" spans="1:12">
      <c r="A5087">
        <v>143</v>
      </c>
      <c r="B5087" t="s">
        <v>408</v>
      </c>
      <c r="C5087">
        <v>3</v>
      </c>
      <c r="D5087">
        <v>10</v>
      </c>
      <c r="E5087">
        <v>4</v>
      </c>
      <c r="F5087">
        <v>0</v>
      </c>
      <c r="G5087">
        <v>0</v>
      </c>
      <c r="H5087">
        <v>407</v>
      </c>
      <c r="I5087">
        <v>2</v>
      </c>
      <c r="J5087" t="s">
        <v>891</v>
      </c>
      <c r="L5087" t="e">
        <f t="shared" si="88"/>
        <v>#N/A</v>
      </c>
    </row>
    <row r="5088" spans="1:12">
      <c r="A5088">
        <v>807</v>
      </c>
      <c r="B5088" t="s">
        <v>408</v>
      </c>
      <c r="C5088">
        <v>1</v>
      </c>
      <c r="D5088">
        <v>2</v>
      </c>
      <c r="E5088">
        <v>1</v>
      </c>
      <c r="F5088">
        <v>0</v>
      </c>
      <c r="G5088">
        <v>0</v>
      </c>
      <c r="H5088">
        <v>479</v>
      </c>
      <c r="I5088">
        <v>2</v>
      </c>
      <c r="J5088" t="s">
        <v>981</v>
      </c>
      <c r="L5088" t="e">
        <f t="shared" si="88"/>
        <v>#N/A</v>
      </c>
    </row>
    <row r="5089" spans="1:12">
      <c r="A5089">
        <v>4127</v>
      </c>
      <c r="B5089" t="s">
        <v>408</v>
      </c>
      <c r="C5089">
        <v>1</v>
      </c>
      <c r="D5089">
        <v>9</v>
      </c>
      <c r="E5089">
        <v>2</v>
      </c>
      <c r="F5089">
        <v>0</v>
      </c>
      <c r="G5089">
        <v>0</v>
      </c>
      <c r="H5089">
        <v>118</v>
      </c>
      <c r="I5089">
        <v>1</v>
      </c>
      <c r="J5089" t="s">
        <v>612</v>
      </c>
      <c r="L5089">
        <f t="shared" si="88"/>
        <v>11</v>
      </c>
    </row>
    <row r="5090" spans="1:12">
      <c r="A5090">
        <v>6380</v>
      </c>
      <c r="B5090" t="s">
        <v>412</v>
      </c>
      <c r="C5090">
        <v>1</v>
      </c>
      <c r="D5090">
        <v>26</v>
      </c>
      <c r="E5090">
        <v>1</v>
      </c>
      <c r="F5090">
        <v>0</v>
      </c>
      <c r="G5090">
        <v>0</v>
      </c>
      <c r="H5090">
        <v>442</v>
      </c>
      <c r="I5090">
        <v>1</v>
      </c>
      <c r="J5090" t="s">
        <v>579</v>
      </c>
      <c r="L5090">
        <f t="shared" si="88"/>
        <v>21</v>
      </c>
    </row>
    <row r="5091" spans="1:12">
      <c r="A5091">
        <v>1471</v>
      </c>
      <c r="B5091" t="s">
        <v>408</v>
      </c>
      <c r="C5091">
        <v>1</v>
      </c>
      <c r="D5091">
        <v>3</v>
      </c>
      <c r="E5091">
        <v>1</v>
      </c>
      <c r="F5091">
        <v>0</v>
      </c>
      <c r="G5091">
        <v>0</v>
      </c>
      <c r="H5091">
        <v>364</v>
      </c>
      <c r="I5091">
        <v>2</v>
      </c>
      <c r="J5091" t="s">
        <v>785</v>
      </c>
      <c r="L5091" t="e">
        <f t="shared" si="88"/>
        <v>#N/A</v>
      </c>
    </row>
    <row r="5092" spans="1:12">
      <c r="A5092">
        <v>214</v>
      </c>
      <c r="B5092" t="s">
        <v>408</v>
      </c>
      <c r="C5092">
        <v>2</v>
      </c>
      <c r="D5092">
        <v>19</v>
      </c>
      <c r="E5092">
        <v>2</v>
      </c>
      <c r="F5092">
        <v>0</v>
      </c>
      <c r="G5092">
        <v>0</v>
      </c>
      <c r="H5092">
        <v>439</v>
      </c>
      <c r="I5092">
        <v>2</v>
      </c>
      <c r="J5092" t="s">
        <v>852</v>
      </c>
      <c r="L5092" t="e">
        <f t="shared" si="88"/>
        <v>#N/A</v>
      </c>
    </row>
    <row r="5093" spans="1:12">
      <c r="A5093">
        <v>5716</v>
      </c>
      <c r="B5093" t="s">
        <v>408</v>
      </c>
      <c r="C5093">
        <v>1</v>
      </c>
      <c r="D5093">
        <v>21</v>
      </c>
      <c r="E5093">
        <v>1</v>
      </c>
      <c r="F5093">
        <v>0</v>
      </c>
      <c r="G5093">
        <v>0</v>
      </c>
      <c r="H5093">
        <v>339</v>
      </c>
      <c r="I5093">
        <v>3</v>
      </c>
      <c r="J5093" t="s">
        <v>462</v>
      </c>
      <c r="L5093" t="e">
        <f t="shared" si="88"/>
        <v>#N/A</v>
      </c>
    </row>
    <row r="5094" spans="1:12">
      <c r="A5094">
        <v>1803</v>
      </c>
      <c r="B5094" t="s">
        <v>408</v>
      </c>
      <c r="C5094">
        <v>1</v>
      </c>
      <c r="D5094">
        <v>8</v>
      </c>
      <c r="E5094">
        <v>1</v>
      </c>
      <c r="F5094">
        <v>0</v>
      </c>
      <c r="G5094">
        <v>0</v>
      </c>
      <c r="H5094">
        <v>346</v>
      </c>
      <c r="I5094">
        <v>1</v>
      </c>
      <c r="J5094" t="s">
        <v>614</v>
      </c>
      <c r="L5094" t="e">
        <f t="shared" si="88"/>
        <v>#N/A</v>
      </c>
    </row>
    <row r="5095" spans="1:12">
      <c r="A5095">
        <v>2467</v>
      </c>
      <c r="B5095" t="s">
        <v>408</v>
      </c>
      <c r="C5095">
        <v>1</v>
      </c>
      <c r="D5095">
        <v>8</v>
      </c>
      <c r="E5095">
        <v>1</v>
      </c>
      <c r="F5095">
        <v>0</v>
      </c>
      <c r="G5095">
        <v>0</v>
      </c>
      <c r="H5095">
        <v>329</v>
      </c>
      <c r="I5095">
        <v>2</v>
      </c>
      <c r="J5095" t="s">
        <v>855</v>
      </c>
      <c r="L5095" t="e">
        <f t="shared" si="88"/>
        <v>#N/A</v>
      </c>
    </row>
    <row r="5096" spans="1:12">
      <c r="A5096">
        <v>3131</v>
      </c>
      <c r="B5096" t="s">
        <v>408</v>
      </c>
      <c r="C5096">
        <v>1</v>
      </c>
      <c r="D5096">
        <v>65</v>
      </c>
      <c r="E5096">
        <v>6</v>
      </c>
      <c r="F5096">
        <v>0</v>
      </c>
      <c r="G5096">
        <v>0</v>
      </c>
      <c r="H5096">
        <v>302</v>
      </c>
      <c r="I5096">
        <v>5</v>
      </c>
      <c r="J5096" t="s">
        <v>423</v>
      </c>
      <c r="L5096">
        <f t="shared" si="88"/>
        <v>32</v>
      </c>
    </row>
    <row r="5097" spans="1:12">
      <c r="A5097">
        <v>4056</v>
      </c>
      <c r="B5097" t="s">
        <v>408</v>
      </c>
      <c r="C5097">
        <v>2</v>
      </c>
      <c r="D5097">
        <v>3</v>
      </c>
      <c r="E5097">
        <v>2</v>
      </c>
      <c r="F5097">
        <v>0</v>
      </c>
      <c r="G5097">
        <v>0</v>
      </c>
      <c r="H5097">
        <v>259</v>
      </c>
      <c r="I5097">
        <v>2</v>
      </c>
      <c r="J5097" t="s">
        <v>926</v>
      </c>
      <c r="L5097" t="e">
        <f t="shared" si="88"/>
        <v>#N/A</v>
      </c>
    </row>
    <row r="5098" spans="1:12">
      <c r="A5098">
        <v>4388</v>
      </c>
      <c r="B5098" t="s">
        <v>408</v>
      </c>
      <c r="C5098">
        <v>1</v>
      </c>
      <c r="D5098">
        <v>17</v>
      </c>
      <c r="E5098">
        <v>2</v>
      </c>
      <c r="F5098">
        <v>0</v>
      </c>
      <c r="G5098">
        <v>0</v>
      </c>
      <c r="H5098">
        <v>257</v>
      </c>
      <c r="I5098">
        <v>1</v>
      </c>
      <c r="J5098" t="s">
        <v>922</v>
      </c>
      <c r="L5098" t="e">
        <f t="shared" si="88"/>
        <v>#N/A</v>
      </c>
    </row>
    <row r="5099" spans="1:12">
      <c r="A5099">
        <v>3392</v>
      </c>
      <c r="B5099" t="s">
        <v>408</v>
      </c>
      <c r="C5099">
        <v>1</v>
      </c>
      <c r="D5099">
        <v>2</v>
      </c>
      <c r="E5099">
        <v>2</v>
      </c>
      <c r="F5099">
        <v>0</v>
      </c>
      <c r="G5099">
        <v>0</v>
      </c>
      <c r="H5099">
        <v>145</v>
      </c>
      <c r="I5099">
        <v>1</v>
      </c>
      <c r="J5099" t="s">
        <v>859</v>
      </c>
      <c r="L5099" t="e">
        <f t="shared" si="88"/>
        <v>#N/A</v>
      </c>
    </row>
    <row r="5100" spans="1:12">
      <c r="A5100">
        <v>5384</v>
      </c>
      <c r="B5100" t="s">
        <v>408</v>
      </c>
      <c r="C5100">
        <v>2</v>
      </c>
      <c r="D5100">
        <v>25</v>
      </c>
      <c r="E5100">
        <v>2</v>
      </c>
      <c r="F5100">
        <v>0</v>
      </c>
      <c r="G5100">
        <v>0</v>
      </c>
      <c r="H5100">
        <v>631</v>
      </c>
      <c r="I5100">
        <v>2</v>
      </c>
      <c r="J5100" t="s">
        <v>951</v>
      </c>
      <c r="L5100" t="e">
        <f t="shared" si="88"/>
        <v>#N/A</v>
      </c>
    </row>
    <row r="5101" spans="1:12">
      <c r="A5101">
        <v>475</v>
      </c>
      <c r="B5101" t="s">
        <v>408</v>
      </c>
      <c r="C5101">
        <v>2</v>
      </c>
      <c r="D5101">
        <v>1</v>
      </c>
      <c r="E5101">
        <v>2</v>
      </c>
      <c r="F5101">
        <v>0</v>
      </c>
      <c r="G5101">
        <v>0</v>
      </c>
      <c r="H5101">
        <v>419</v>
      </c>
      <c r="I5101">
        <v>1</v>
      </c>
      <c r="J5101" t="s">
        <v>953</v>
      </c>
      <c r="L5101" t="e">
        <f t="shared" si="88"/>
        <v>#N/A</v>
      </c>
    </row>
    <row r="5102" spans="1:12">
      <c r="A5102">
        <v>1139</v>
      </c>
      <c r="B5102" t="s">
        <v>408</v>
      </c>
      <c r="C5102">
        <v>2</v>
      </c>
      <c r="D5102">
        <v>38</v>
      </c>
      <c r="E5102">
        <v>2</v>
      </c>
      <c r="F5102">
        <v>0</v>
      </c>
      <c r="G5102">
        <v>0</v>
      </c>
      <c r="H5102">
        <v>313</v>
      </c>
      <c r="I5102">
        <v>2</v>
      </c>
      <c r="J5102" t="s">
        <v>407</v>
      </c>
      <c r="L5102">
        <f t="shared" si="88"/>
        <v>33</v>
      </c>
    </row>
    <row r="5103" spans="1:12">
      <c r="A5103">
        <v>6048</v>
      </c>
      <c r="B5103" t="s">
        <v>408</v>
      </c>
      <c r="C5103">
        <v>2</v>
      </c>
      <c r="D5103">
        <v>10</v>
      </c>
      <c r="E5103">
        <v>2</v>
      </c>
      <c r="F5103">
        <v>0</v>
      </c>
      <c r="G5103">
        <v>0</v>
      </c>
      <c r="H5103">
        <v>231</v>
      </c>
      <c r="I5103">
        <v>2</v>
      </c>
      <c r="J5103" t="s">
        <v>686</v>
      </c>
      <c r="L5103" t="e">
        <f t="shared" si="88"/>
        <v>#N/A</v>
      </c>
    </row>
    <row r="5104" spans="1:12">
      <c r="A5104">
        <v>4459</v>
      </c>
      <c r="B5104" t="s">
        <v>408</v>
      </c>
      <c r="C5104">
        <v>2</v>
      </c>
      <c r="D5104">
        <v>19</v>
      </c>
      <c r="E5104">
        <v>2</v>
      </c>
      <c r="F5104">
        <v>0</v>
      </c>
      <c r="G5104">
        <v>0</v>
      </c>
      <c r="H5104">
        <v>151</v>
      </c>
      <c r="I5104">
        <v>1</v>
      </c>
      <c r="J5104" t="s">
        <v>863</v>
      </c>
      <c r="L5104">
        <f t="shared" si="88"/>
        <v>12</v>
      </c>
    </row>
    <row r="5105" spans="1:12">
      <c r="A5105">
        <v>3772</v>
      </c>
      <c r="B5105" t="s">
        <v>408</v>
      </c>
      <c r="C5105">
        <v>1</v>
      </c>
      <c r="D5105">
        <v>16</v>
      </c>
      <c r="E5105">
        <v>2</v>
      </c>
      <c r="F5105">
        <v>0</v>
      </c>
      <c r="G5105">
        <v>0</v>
      </c>
      <c r="H5105">
        <v>101</v>
      </c>
      <c r="I5105">
        <v>1</v>
      </c>
      <c r="J5105" t="s">
        <v>911</v>
      </c>
      <c r="L5105" t="e">
        <f t="shared" si="88"/>
        <v>#N/A</v>
      </c>
    </row>
    <row r="5106" spans="1:12">
      <c r="A5106">
        <v>3440</v>
      </c>
      <c r="B5106" t="s">
        <v>408</v>
      </c>
      <c r="C5106">
        <v>1</v>
      </c>
      <c r="D5106">
        <v>15</v>
      </c>
      <c r="E5106">
        <v>2</v>
      </c>
      <c r="F5106">
        <v>0</v>
      </c>
      <c r="G5106">
        <v>0</v>
      </c>
      <c r="H5106">
        <v>554</v>
      </c>
      <c r="I5106">
        <v>1</v>
      </c>
      <c r="J5106" t="s">
        <v>671</v>
      </c>
      <c r="L5106">
        <f t="shared" si="88"/>
        <v>44</v>
      </c>
    </row>
    <row r="5107" spans="1:12">
      <c r="A5107">
        <v>5075</v>
      </c>
      <c r="B5107" t="s">
        <v>408</v>
      </c>
      <c r="C5107">
        <v>2</v>
      </c>
      <c r="D5107">
        <v>2</v>
      </c>
      <c r="E5107">
        <v>16</v>
      </c>
      <c r="F5107">
        <v>0</v>
      </c>
      <c r="G5107">
        <v>0</v>
      </c>
      <c r="H5107">
        <v>169</v>
      </c>
      <c r="I5107">
        <v>6</v>
      </c>
      <c r="J5107" t="s">
        <v>980</v>
      </c>
      <c r="L5107" t="e">
        <f t="shared" si="88"/>
        <v>#N/A</v>
      </c>
    </row>
    <row r="5108" spans="1:12">
      <c r="A5108">
        <v>569</v>
      </c>
      <c r="B5108" t="s">
        <v>408</v>
      </c>
      <c r="C5108">
        <v>1</v>
      </c>
      <c r="D5108">
        <v>10</v>
      </c>
      <c r="E5108">
        <v>10</v>
      </c>
      <c r="F5108">
        <v>0</v>
      </c>
      <c r="G5108">
        <v>0</v>
      </c>
      <c r="H5108">
        <v>545</v>
      </c>
      <c r="I5108">
        <v>5</v>
      </c>
      <c r="J5108" t="s">
        <v>799</v>
      </c>
      <c r="L5108" t="e">
        <f t="shared" si="88"/>
        <v>#N/A</v>
      </c>
    </row>
    <row r="5109" spans="1:12">
      <c r="A5109">
        <v>1448</v>
      </c>
      <c r="B5109" t="s">
        <v>408</v>
      </c>
      <c r="C5109">
        <v>1</v>
      </c>
      <c r="D5109">
        <v>30</v>
      </c>
      <c r="E5109">
        <v>30</v>
      </c>
      <c r="F5109">
        <v>0</v>
      </c>
      <c r="G5109">
        <v>0</v>
      </c>
      <c r="H5109">
        <v>512</v>
      </c>
      <c r="I5109">
        <v>6</v>
      </c>
      <c r="J5109" t="s">
        <v>476</v>
      </c>
      <c r="L5109" t="e">
        <f t="shared" si="88"/>
        <v>#N/A</v>
      </c>
    </row>
    <row r="5110" spans="1:12">
      <c r="A5110">
        <v>2112</v>
      </c>
      <c r="B5110" t="s">
        <v>408</v>
      </c>
      <c r="C5110">
        <v>1</v>
      </c>
      <c r="D5110">
        <v>2</v>
      </c>
      <c r="E5110">
        <v>18</v>
      </c>
      <c r="F5110">
        <v>0</v>
      </c>
      <c r="G5110">
        <v>0</v>
      </c>
      <c r="H5110">
        <v>510</v>
      </c>
      <c r="I5110">
        <v>6</v>
      </c>
      <c r="J5110" t="s">
        <v>828</v>
      </c>
      <c r="L5110" t="e">
        <f t="shared" si="88"/>
        <v>#N/A</v>
      </c>
    </row>
    <row r="5111" spans="1:12">
      <c r="A5111">
        <v>120</v>
      </c>
      <c r="B5111" t="s">
        <v>408</v>
      </c>
      <c r="C5111">
        <v>1</v>
      </c>
      <c r="D5111">
        <v>1</v>
      </c>
      <c r="E5111">
        <v>1</v>
      </c>
      <c r="F5111">
        <v>0</v>
      </c>
      <c r="G5111">
        <v>0</v>
      </c>
      <c r="H5111">
        <v>441</v>
      </c>
      <c r="I5111">
        <v>1</v>
      </c>
      <c r="J5111" t="s">
        <v>568</v>
      </c>
      <c r="L5111" t="e">
        <f t="shared" si="88"/>
        <v>#N/A</v>
      </c>
    </row>
    <row r="5112" spans="1:12">
      <c r="A5112">
        <v>6403</v>
      </c>
      <c r="B5112" t="s">
        <v>390</v>
      </c>
      <c r="C5112">
        <v>1</v>
      </c>
      <c r="D5112">
        <v>2</v>
      </c>
      <c r="E5112">
        <v>1</v>
      </c>
      <c r="F5112">
        <v>0</v>
      </c>
      <c r="G5112">
        <v>0</v>
      </c>
      <c r="H5112">
        <v>447</v>
      </c>
      <c r="I5112">
        <v>1</v>
      </c>
      <c r="J5112" t="s">
        <v>416</v>
      </c>
      <c r="L5112" t="e">
        <f t="shared" si="88"/>
        <v>#N/A</v>
      </c>
    </row>
    <row r="5113" spans="1:12">
      <c r="A5113">
        <v>237</v>
      </c>
      <c r="B5113" t="s">
        <v>408</v>
      </c>
      <c r="C5113">
        <v>2</v>
      </c>
      <c r="D5113">
        <v>3</v>
      </c>
      <c r="E5113">
        <v>2</v>
      </c>
      <c r="F5113">
        <v>0</v>
      </c>
      <c r="G5113">
        <v>0</v>
      </c>
      <c r="H5113">
        <v>447</v>
      </c>
      <c r="I5113">
        <v>1</v>
      </c>
      <c r="J5113" t="s">
        <v>416</v>
      </c>
      <c r="L5113" t="e">
        <f t="shared" si="88"/>
        <v>#N/A</v>
      </c>
    </row>
    <row r="5114" spans="1:12">
      <c r="A5114">
        <v>784</v>
      </c>
      <c r="B5114" t="s">
        <v>408</v>
      </c>
      <c r="C5114">
        <v>1</v>
      </c>
      <c r="D5114">
        <v>26</v>
      </c>
      <c r="E5114">
        <v>1</v>
      </c>
      <c r="F5114">
        <v>0</v>
      </c>
      <c r="G5114">
        <v>0</v>
      </c>
      <c r="H5114">
        <v>442</v>
      </c>
      <c r="I5114">
        <v>1</v>
      </c>
      <c r="J5114" t="s">
        <v>579</v>
      </c>
      <c r="L5114">
        <f t="shared" si="88"/>
        <v>21</v>
      </c>
    </row>
    <row r="5115" spans="1:12">
      <c r="A5115">
        <v>6071</v>
      </c>
      <c r="B5115" t="s">
        <v>408</v>
      </c>
      <c r="C5115">
        <v>2</v>
      </c>
      <c r="D5115">
        <v>9</v>
      </c>
      <c r="E5115">
        <v>2</v>
      </c>
      <c r="F5115">
        <v>0</v>
      </c>
      <c r="G5115">
        <v>0</v>
      </c>
      <c r="H5115">
        <v>232</v>
      </c>
      <c r="I5115">
        <v>2</v>
      </c>
      <c r="J5115" t="s">
        <v>896</v>
      </c>
      <c r="L5115">
        <f t="shared" si="88"/>
        <v>13</v>
      </c>
    </row>
    <row r="5116" spans="1:12">
      <c r="A5116">
        <v>901</v>
      </c>
      <c r="B5116" t="s">
        <v>408</v>
      </c>
      <c r="C5116">
        <v>1</v>
      </c>
      <c r="D5116">
        <v>10</v>
      </c>
      <c r="E5116">
        <v>10</v>
      </c>
      <c r="F5116">
        <v>0</v>
      </c>
      <c r="G5116">
        <v>0</v>
      </c>
      <c r="H5116">
        <v>475</v>
      </c>
      <c r="I5116">
        <v>2</v>
      </c>
      <c r="J5116" t="s">
        <v>939</v>
      </c>
      <c r="L5116" t="e">
        <f t="shared" si="88"/>
        <v>#N/A</v>
      </c>
    </row>
    <row r="5117" spans="1:12">
      <c r="A5117">
        <v>2444</v>
      </c>
      <c r="B5117" t="s">
        <v>408</v>
      </c>
      <c r="C5117">
        <v>2</v>
      </c>
      <c r="D5117">
        <v>34</v>
      </c>
      <c r="E5117">
        <v>2</v>
      </c>
      <c r="F5117">
        <v>0</v>
      </c>
      <c r="G5117">
        <v>0</v>
      </c>
      <c r="H5117">
        <v>302</v>
      </c>
      <c r="I5117">
        <v>1</v>
      </c>
      <c r="J5117" t="s">
        <v>423</v>
      </c>
      <c r="L5117">
        <f t="shared" si="88"/>
        <v>32</v>
      </c>
    </row>
    <row r="5118" spans="1:12">
      <c r="A5118">
        <v>4411</v>
      </c>
      <c r="B5118" t="s">
        <v>408</v>
      </c>
      <c r="C5118">
        <v>2</v>
      </c>
      <c r="D5118">
        <v>14</v>
      </c>
      <c r="E5118">
        <v>2</v>
      </c>
      <c r="F5118">
        <v>0</v>
      </c>
      <c r="G5118">
        <v>0</v>
      </c>
      <c r="H5118">
        <v>107</v>
      </c>
      <c r="I5118">
        <v>2</v>
      </c>
      <c r="J5118" t="s">
        <v>556</v>
      </c>
      <c r="L5118">
        <f t="shared" si="88"/>
        <v>11</v>
      </c>
    </row>
    <row r="5119" spans="1:12">
      <c r="A5119">
        <v>4743</v>
      </c>
      <c r="B5119" t="s">
        <v>408</v>
      </c>
      <c r="C5119">
        <v>2</v>
      </c>
      <c r="D5119">
        <v>12</v>
      </c>
      <c r="E5119">
        <v>38</v>
      </c>
      <c r="F5119">
        <v>0</v>
      </c>
      <c r="G5119">
        <v>0</v>
      </c>
      <c r="H5119">
        <v>684</v>
      </c>
      <c r="I5119">
        <v>8</v>
      </c>
      <c r="J5119" t="s">
        <v>979</v>
      </c>
      <c r="L5119" t="e">
        <f t="shared" si="88"/>
        <v>#N/A</v>
      </c>
    </row>
    <row r="5120" spans="1:12">
      <c r="A5120">
        <v>5739</v>
      </c>
      <c r="B5120" t="s">
        <v>408</v>
      </c>
      <c r="C5120">
        <v>2</v>
      </c>
      <c r="D5120">
        <v>7</v>
      </c>
      <c r="E5120">
        <v>4</v>
      </c>
      <c r="F5120">
        <v>0</v>
      </c>
      <c r="G5120">
        <v>0</v>
      </c>
      <c r="H5120">
        <v>427</v>
      </c>
      <c r="I5120">
        <v>2</v>
      </c>
      <c r="J5120" t="s">
        <v>897</v>
      </c>
      <c r="L5120" t="e">
        <f t="shared" si="88"/>
        <v>#N/A</v>
      </c>
    </row>
    <row r="5121" spans="1:12">
      <c r="A5121">
        <v>2776</v>
      </c>
      <c r="B5121" t="s">
        <v>408</v>
      </c>
      <c r="C5121">
        <v>1</v>
      </c>
      <c r="D5121">
        <v>13</v>
      </c>
      <c r="E5121">
        <v>4</v>
      </c>
      <c r="F5121">
        <v>0</v>
      </c>
      <c r="G5121">
        <v>0</v>
      </c>
      <c r="H5121">
        <v>571</v>
      </c>
      <c r="I5121">
        <v>2</v>
      </c>
      <c r="J5121" t="s">
        <v>784</v>
      </c>
      <c r="L5121">
        <f t="shared" si="88"/>
        <v>51</v>
      </c>
    </row>
    <row r="5122" spans="1:12">
      <c r="A5122">
        <v>5407</v>
      </c>
      <c r="B5122" t="s">
        <v>408</v>
      </c>
      <c r="C5122">
        <v>2</v>
      </c>
      <c r="D5122">
        <v>8</v>
      </c>
      <c r="E5122">
        <v>2</v>
      </c>
      <c r="F5122">
        <v>0</v>
      </c>
      <c r="G5122">
        <v>0</v>
      </c>
      <c r="H5122">
        <v>632</v>
      </c>
      <c r="I5122">
        <v>2</v>
      </c>
      <c r="J5122" t="s">
        <v>862</v>
      </c>
      <c r="L5122" t="e">
        <f t="shared" si="88"/>
        <v>#N/A</v>
      </c>
    </row>
    <row r="5123" spans="1:12">
      <c r="A5123">
        <v>452</v>
      </c>
      <c r="B5123" t="s">
        <v>408</v>
      </c>
      <c r="C5123">
        <v>1</v>
      </c>
      <c r="D5123">
        <v>4</v>
      </c>
      <c r="E5123">
        <v>1</v>
      </c>
      <c r="F5123">
        <v>0</v>
      </c>
      <c r="G5123">
        <v>0</v>
      </c>
      <c r="H5123">
        <v>401</v>
      </c>
      <c r="I5123">
        <v>2</v>
      </c>
      <c r="J5123" t="s">
        <v>434</v>
      </c>
      <c r="L5123" t="e">
        <f t="shared" si="88"/>
        <v>#N/A</v>
      </c>
    </row>
    <row r="5124" spans="1:12">
      <c r="A5124">
        <v>1116</v>
      </c>
      <c r="B5124" t="s">
        <v>408</v>
      </c>
      <c r="C5124">
        <v>2</v>
      </c>
      <c r="D5124">
        <v>21</v>
      </c>
      <c r="E5124">
        <v>4</v>
      </c>
      <c r="F5124">
        <v>0</v>
      </c>
      <c r="G5124">
        <v>0</v>
      </c>
      <c r="H5124">
        <v>333</v>
      </c>
      <c r="I5124">
        <v>2</v>
      </c>
      <c r="J5124" t="s">
        <v>681</v>
      </c>
      <c r="L5124">
        <f t="shared" ref="L5124:L5187" si="89">VLOOKUP($J5124,$AA$3:$AB$127,2,FALSE)</f>
        <v>31</v>
      </c>
    </row>
    <row r="5125" spans="1:12">
      <c r="A5125">
        <v>1780</v>
      </c>
      <c r="B5125" t="s">
        <v>408</v>
      </c>
      <c r="C5125">
        <v>2</v>
      </c>
      <c r="D5125">
        <v>1</v>
      </c>
      <c r="E5125">
        <v>2</v>
      </c>
      <c r="F5125">
        <v>0</v>
      </c>
      <c r="G5125">
        <v>0</v>
      </c>
      <c r="H5125">
        <v>293</v>
      </c>
      <c r="I5125">
        <v>2</v>
      </c>
      <c r="J5125" t="s">
        <v>978</v>
      </c>
      <c r="L5125" t="e">
        <f t="shared" si="89"/>
        <v>#N/A</v>
      </c>
    </row>
    <row r="5126" spans="1:12">
      <c r="A5126">
        <v>3108</v>
      </c>
      <c r="B5126" t="s">
        <v>408</v>
      </c>
      <c r="C5126">
        <v>1</v>
      </c>
      <c r="D5126">
        <v>82</v>
      </c>
      <c r="E5126">
        <v>1</v>
      </c>
      <c r="F5126">
        <v>0</v>
      </c>
      <c r="G5126">
        <v>0</v>
      </c>
      <c r="H5126">
        <v>302</v>
      </c>
      <c r="I5126">
        <v>3</v>
      </c>
      <c r="J5126" t="s">
        <v>423</v>
      </c>
      <c r="L5126">
        <f t="shared" si="89"/>
        <v>32</v>
      </c>
    </row>
    <row r="5127" spans="1:12">
      <c r="A5127">
        <v>5098</v>
      </c>
      <c r="B5127" t="s">
        <v>408</v>
      </c>
      <c r="C5127">
        <v>3</v>
      </c>
      <c r="D5127">
        <v>6</v>
      </c>
      <c r="E5127">
        <v>28</v>
      </c>
      <c r="F5127">
        <v>0</v>
      </c>
      <c r="G5127">
        <v>0</v>
      </c>
      <c r="H5127">
        <v>168</v>
      </c>
      <c r="I5127">
        <v>7</v>
      </c>
      <c r="J5127" t="s">
        <v>977</v>
      </c>
      <c r="L5127" t="e">
        <f t="shared" si="89"/>
        <v>#N/A</v>
      </c>
    </row>
    <row r="5128" spans="1:12">
      <c r="A5128">
        <v>3841</v>
      </c>
      <c r="B5128" t="s">
        <v>408</v>
      </c>
      <c r="C5128">
        <v>1</v>
      </c>
      <c r="D5128">
        <v>20</v>
      </c>
      <c r="E5128">
        <v>1</v>
      </c>
      <c r="F5128">
        <v>0</v>
      </c>
      <c r="G5128">
        <v>0</v>
      </c>
      <c r="H5128">
        <v>109</v>
      </c>
      <c r="I5128">
        <v>2</v>
      </c>
      <c r="J5128" t="s">
        <v>807</v>
      </c>
      <c r="L5128">
        <f t="shared" si="89"/>
        <v>45</v>
      </c>
    </row>
    <row r="5129" spans="1:12">
      <c r="A5129">
        <v>2181</v>
      </c>
      <c r="B5129" t="s">
        <v>408</v>
      </c>
      <c r="C5129">
        <v>1</v>
      </c>
      <c r="D5129">
        <v>3</v>
      </c>
      <c r="E5129">
        <v>9</v>
      </c>
      <c r="F5129">
        <v>0</v>
      </c>
      <c r="G5129">
        <v>0</v>
      </c>
      <c r="H5129">
        <v>515</v>
      </c>
      <c r="I5129">
        <v>6</v>
      </c>
      <c r="J5129" t="s">
        <v>976</v>
      </c>
      <c r="L5129" t="e">
        <f t="shared" si="89"/>
        <v>#N/A</v>
      </c>
    </row>
    <row r="5130" spans="1:12">
      <c r="A5130">
        <v>5430</v>
      </c>
      <c r="B5130" t="s">
        <v>408</v>
      </c>
      <c r="C5130">
        <v>2</v>
      </c>
      <c r="D5130">
        <v>18</v>
      </c>
      <c r="E5130">
        <v>2</v>
      </c>
      <c r="F5130">
        <v>0</v>
      </c>
      <c r="G5130">
        <v>0</v>
      </c>
      <c r="H5130">
        <v>634</v>
      </c>
      <c r="I5130">
        <v>2</v>
      </c>
      <c r="J5130" t="s">
        <v>975</v>
      </c>
      <c r="L5130" t="e">
        <f t="shared" si="89"/>
        <v>#N/A</v>
      </c>
    </row>
    <row r="5131" spans="1:12">
      <c r="A5131">
        <v>2845</v>
      </c>
      <c r="B5131" t="s">
        <v>408</v>
      </c>
      <c r="C5131">
        <v>1</v>
      </c>
      <c r="D5131">
        <v>11</v>
      </c>
      <c r="E5131">
        <v>16</v>
      </c>
      <c r="F5131">
        <v>0</v>
      </c>
      <c r="G5131">
        <v>0</v>
      </c>
      <c r="H5131">
        <v>587</v>
      </c>
      <c r="I5131">
        <v>5</v>
      </c>
      <c r="J5131" t="s">
        <v>974</v>
      </c>
      <c r="L5131" t="e">
        <f t="shared" si="89"/>
        <v>#N/A</v>
      </c>
    </row>
    <row r="5132" spans="1:12">
      <c r="A5132">
        <v>4173</v>
      </c>
      <c r="B5132" t="s">
        <v>408</v>
      </c>
      <c r="C5132">
        <v>2</v>
      </c>
      <c r="D5132">
        <v>15</v>
      </c>
      <c r="E5132">
        <v>2</v>
      </c>
      <c r="F5132">
        <v>0</v>
      </c>
      <c r="G5132">
        <v>0</v>
      </c>
      <c r="H5132">
        <v>291</v>
      </c>
      <c r="I5132">
        <v>2</v>
      </c>
      <c r="J5132" t="s">
        <v>973</v>
      </c>
      <c r="L5132" t="e">
        <f t="shared" si="89"/>
        <v>#N/A</v>
      </c>
    </row>
    <row r="5133" spans="1:12">
      <c r="A5133">
        <v>4505</v>
      </c>
      <c r="B5133" t="s">
        <v>408</v>
      </c>
      <c r="C5133">
        <v>2</v>
      </c>
      <c r="D5133">
        <v>28</v>
      </c>
      <c r="E5133">
        <v>2</v>
      </c>
      <c r="F5133">
        <v>0</v>
      </c>
      <c r="G5133">
        <v>0</v>
      </c>
      <c r="H5133">
        <v>112</v>
      </c>
      <c r="I5133">
        <v>2</v>
      </c>
      <c r="J5133" t="s">
        <v>817</v>
      </c>
      <c r="L5133" t="e">
        <f t="shared" si="89"/>
        <v>#N/A</v>
      </c>
    </row>
    <row r="5134" spans="1:12">
      <c r="A5134">
        <v>5833</v>
      </c>
      <c r="B5134" t="s">
        <v>408</v>
      </c>
      <c r="C5134">
        <v>2</v>
      </c>
      <c r="D5134">
        <v>4</v>
      </c>
      <c r="E5134">
        <v>2</v>
      </c>
      <c r="F5134">
        <v>0</v>
      </c>
      <c r="G5134">
        <v>0</v>
      </c>
      <c r="H5134">
        <v>221</v>
      </c>
      <c r="I5134">
        <v>2</v>
      </c>
      <c r="J5134" t="s">
        <v>972</v>
      </c>
      <c r="L5134" t="e">
        <f t="shared" si="89"/>
        <v>#N/A</v>
      </c>
    </row>
    <row r="5135" spans="1:12">
      <c r="A5135">
        <v>1517</v>
      </c>
      <c r="B5135" t="s">
        <v>408</v>
      </c>
      <c r="C5135">
        <v>1</v>
      </c>
      <c r="D5135">
        <v>8</v>
      </c>
      <c r="E5135">
        <v>1</v>
      </c>
      <c r="F5135">
        <v>0</v>
      </c>
      <c r="G5135">
        <v>0</v>
      </c>
      <c r="H5135">
        <v>421</v>
      </c>
      <c r="I5135">
        <v>1</v>
      </c>
      <c r="J5135" t="s">
        <v>411</v>
      </c>
      <c r="L5135" t="e">
        <f t="shared" si="89"/>
        <v>#N/A</v>
      </c>
    </row>
    <row r="5136" spans="1:12">
      <c r="A5136">
        <v>5931</v>
      </c>
      <c r="B5136" t="s">
        <v>408</v>
      </c>
      <c r="C5136">
        <v>2</v>
      </c>
      <c r="D5136">
        <v>15</v>
      </c>
      <c r="E5136">
        <v>2</v>
      </c>
      <c r="F5136">
        <v>0</v>
      </c>
      <c r="G5136">
        <v>0</v>
      </c>
      <c r="H5136">
        <v>280</v>
      </c>
      <c r="I5136">
        <v>2</v>
      </c>
      <c r="J5136" t="s">
        <v>791</v>
      </c>
      <c r="L5136" t="e">
        <f t="shared" si="89"/>
        <v>#N/A</v>
      </c>
    </row>
    <row r="5137" spans="1:12">
      <c r="A5137">
        <v>3509</v>
      </c>
      <c r="B5137" t="s">
        <v>408</v>
      </c>
      <c r="C5137">
        <v>3</v>
      </c>
      <c r="D5137">
        <v>3</v>
      </c>
      <c r="E5137">
        <v>4</v>
      </c>
      <c r="F5137">
        <v>0</v>
      </c>
      <c r="G5137">
        <v>0</v>
      </c>
      <c r="H5137">
        <v>375</v>
      </c>
      <c r="I5137">
        <v>2</v>
      </c>
      <c r="J5137" t="s">
        <v>721</v>
      </c>
      <c r="L5137" t="e">
        <f t="shared" si="89"/>
        <v>#N/A</v>
      </c>
    </row>
    <row r="5138" spans="1:12">
      <c r="A5138">
        <v>5501</v>
      </c>
      <c r="B5138" t="s">
        <v>408</v>
      </c>
      <c r="C5138">
        <v>2</v>
      </c>
      <c r="D5138">
        <v>5</v>
      </c>
      <c r="E5138">
        <v>2</v>
      </c>
      <c r="F5138">
        <v>0</v>
      </c>
      <c r="G5138">
        <v>0</v>
      </c>
      <c r="H5138">
        <v>389</v>
      </c>
      <c r="I5138">
        <v>2</v>
      </c>
      <c r="J5138" t="s">
        <v>971</v>
      </c>
      <c r="L5138" t="e">
        <f t="shared" si="89"/>
        <v>#N/A</v>
      </c>
    </row>
    <row r="5139" spans="1:12">
      <c r="A5139">
        <v>6094</v>
      </c>
      <c r="B5139" t="s">
        <v>408</v>
      </c>
      <c r="C5139">
        <v>1</v>
      </c>
      <c r="D5139">
        <v>18</v>
      </c>
      <c r="E5139">
        <v>11</v>
      </c>
      <c r="F5139">
        <v>0</v>
      </c>
      <c r="G5139">
        <v>0</v>
      </c>
      <c r="H5139">
        <v>270</v>
      </c>
      <c r="I5139">
        <v>7</v>
      </c>
      <c r="J5139" t="s">
        <v>491</v>
      </c>
      <c r="L5139" t="e">
        <f t="shared" si="89"/>
        <v>#N/A</v>
      </c>
    </row>
    <row r="5140" spans="1:12">
      <c r="A5140">
        <v>4837</v>
      </c>
      <c r="B5140" t="s">
        <v>408</v>
      </c>
      <c r="C5140">
        <v>2</v>
      </c>
      <c r="D5140">
        <v>14</v>
      </c>
      <c r="E5140">
        <v>2</v>
      </c>
      <c r="F5140">
        <v>0</v>
      </c>
      <c r="G5140">
        <v>0</v>
      </c>
      <c r="H5140">
        <v>411</v>
      </c>
      <c r="I5140">
        <v>2</v>
      </c>
      <c r="J5140" t="s">
        <v>869</v>
      </c>
      <c r="L5140" t="e">
        <f t="shared" si="89"/>
        <v>#N/A</v>
      </c>
    </row>
    <row r="5141" spans="1:12">
      <c r="A5141">
        <v>853</v>
      </c>
      <c r="B5141" t="s">
        <v>408</v>
      </c>
      <c r="C5141">
        <v>2</v>
      </c>
      <c r="D5141">
        <v>8</v>
      </c>
      <c r="E5141">
        <v>2</v>
      </c>
      <c r="F5141">
        <v>0</v>
      </c>
      <c r="G5141">
        <v>0</v>
      </c>
      <c r="H5141">
        <v>428</v>
      </c>
      <c r="I5141">
        <v>1</v>
      </c>
      <c r="J5141" t="s">
        <v>970</v>
      </c>
      <c r="L5141" t="e">
        <f t="shared" si="89"/>
        <v>#N/A</v>
      </c>
    </row>
    <row r="5142" spans="1:12">
      <c r="A5142">
        <v>5762</v>
      </c>
      <c r="B5142" t="s">
        <v>408</v>
      </c>
      <c r="C5142">
        <v>1</v>
      </c>
      <c r="D5142">
        <v>17</v>
      </c>
      <c r="E5142">
        <v>1</v>
      </c>
      <c r="F5142">
        <v>0</v>
      </c>
      <c r="G5142">
        <v>0</v>
      </c>
      <c r="H5142">
        <v>356</v>
      </c>
      <c r="I5142">
        <v>2</v>
      </c>
      <c r="J5142" t="s">
        <v>717</v>
      </c>
      <c r="L5142" t="e">
        <f t="shared" si="89"/>
        <v>#N/A</v>
      </c>
    </row>
    <row r="5143" spans="1:12">
      <c r="A5143">
        <v>6426</v>
      </c>
      <c r="B5143" t="s">
        <v>412</v>
      </c>
      <c r="C5143">
        <v>1</v>
      </c>
      <c r="D5143">
        <v>12</v>
      </c>
      <c r="E5143">
        <v>1</v>
      </c>
      <c r="F5143">
        <v>0</v>
      </c>
      <c r="G5143">
        <v>0</v>
      </c>
      <c r="H5143">
        <v>429</v>
      </c>
      <c r="I5143">
        <v>1</v>
      </c>
      <c r="J5143" t="s">
        <v>739</v>
      </c>
      <c r="L5143" t="e">
        <f t="shared" si="89"/>
        <v>#N/A</v>
      </c>
    </row>
    <row r="5144" spans="1:12">
      <c r="A5144">
        <v>6263</v>
      </c>
      <c r="B5144" t="s">
        <v>408</v>
      </c>
      <c r="C5144">
        <v>1</v>
      </c>
      <c r="D5144">
        <v>1</v>
      </c>
      <c r="E5144">
        <v>1</v>
      </c>
      <c r="F5144">
        <v>0</v>
      </c>
      <c r="G5144">
        <v>0</v>
      </c>
      <c r="H5144">
        <v>426</v>
      </c>
      <c r="I5144">
        <v>2</v>
      </c>
      <c r="J5144" t="s">
        <v>621</v>
      </c>
      <c r="L5144" t="e">
        <f t="shared" si="89"/>
        <v>#N/A</v>
      </c>
    </row>
    <row r="5145" spans="1:12">
      <c r="A5145">
        <v>1185</v>
      </c>
      <c r="B5145" t="s">
        <v>408</v>
      </c>
      <c r="C5145">
        <v>1</v>
      </c>
      <c r="D5145">
        <v>25</v>
      </c>
      <c r="E5145">
        <v>1</v>
      </c>
      <c r="F5145">
        <v>0</v>
      </c>
      <c r="G5145">
        <v>0</v>
      </c>
      <c r="H5145">
        <v>523</v>
      </c>
      <c r="I5145">
        <v>1</v>
      </c>
      <c r="J5145" t="s">
        <v>428</v>
      </c>
      <c r="L5145">
        <f t="shared" si="89"/>
        <v>33</v>
      </c>
    </row>
    <row r="5146" spans="1:12">
      <c r="A5146">
        <v>1849</v>
      </c>
      <c r="B5146" t="s">
        <v>408</v>
      </c>
      <c r="C5146">
        <v>1</v>
      </c>
      <c r="D5146">
        <v>5</v>
      </c>
      <c r="E5146">
        <v>1</v>
      </c>
      <c r="F5146">
        <v>0</v>
      </c>
      <c r="G5146">
        <v>0</v>
      </c>
      <c r="H5146">
        <v>294</v>
      </c>
      <c r="I5146">
        <v>2</v>
      </c>
      <c r="J5146" t="s">
        <v>969</v>
      </c>
      <c r="L5146" t="e">
        <f t="shared" si="89"/>
        <v>#N/A</v>
      </c>
    </row>
    <row r="5147" spans="1:12">
      <c r="A5147">
        <v>2513</v>
      </c>
      <c r="B5147" t="s">
        <v>408</v>
      </c>
      <c r="C5147">
        <v>2</v>
      </c>
      <c r="D5147">
        <v>31</v>
      </c>
      <c r="E5147">
        <v>2</v>
      </c>
      <c r="F5147">
        <v>0</v>
      </c>
      <c r="G5147">
        <v>0</v>
      </c>
      <c r="H5147">
        <v>310</v>
      </c>
      <c r="I5147">
        <v>2</v>
      </c>
      <c r="J5147" t="s">
        <v>421</v>
      </c>
      <c r="L5147">
        <f t="shared" si="89"/>
        <v>16</v>
      </c>
    </row>
    <row r="5148" spans="1:12">
      <c r="A5148">
        <v>3177</v>
      </c>
      <c r="B5148" t="s">
        <v>408</v>
      </c>
      <c r="C5148">
        <v>2</v>
      </c>
      <c r="D5148">
        <v>12</v>
      </c>
      <c r="E5148">
        <v>4</v>
      </c>
      <c r="F5148">
        <v>0</v>
      </c>
      <c r="G5148">
        <v>0</v>
      </c>
      <c r="H5148">
        <v>335</v>
      </c>
      <c r="I5148">
        <v>2</v>
      </c>
      <c r="J5148" t="s">
        <v>720</v>
      </c>
      <c r="L5148" t="e">
        <f t="shared" si="89"/>
        <v>#N/A</v>
      </c>
    </row>
    <row r="5149" spans="1:12">
      <c r="A5149">
        <v>3486</v>
      </c>
      <c r="B5149" t="s">
        <v>408</v>
      </c>
      <c r="C5149">
        <v>1</v>
      </c>
      <c r="D5149">
        <v>20</v>
      </c>
      <c r="E5149">
        <v>1</v>
      </c>
      <c r="F5149">
        <v>0</v>
      </c>
      <c r="G5149">
        <v>0</v>
      </c>
      <c r="H5149">
        <v>518</v>
      </c>
      <c r="I5149">
        <v>1</v>
      </c>
      <c r="J5149" t="s">
        <v>684</v>
      </c>
      <c r="L5149" t="e">
        <f t="shared" si="89"/>
        <v>#N/A</v>
      </c>
    </row>
    <row r="5150" spans="1:12">
      <c r="A5150">
        <v>2158</v>
      </c>
      <c r="B5150" t="s">
        <v>408</v>
      </c>
      <c r="C5150">
        <v>1</v>
      </c>
      <c r="D5150">
        <v>60</v>
      </c>
      <c r="E5150">
        <v>16</v>
      </c>
      <c r="F5150">
        <v>6</v>
      </c>
      <c r="G5150">
        <v>0</v>
      </c>
      <c r="H5150">
        <v>523</v>
      </c>
      <c r="I5150">
        <v>5</v>
      </c>
      <c r="J5150" t="s">
        <v>428</v>
      </c>
      <c r="L5150">
        <f t="shared" si="89"/>
        <v>33</v>
      </c>
    </row>
    <row r="5151" spans="1:12">
      <c r="A5151">
        <v>2822</v>
      </c>
      <c r="B5151" t="s">
        <v>408</v>
      </c>
      <c r="C5151">
        <v>1</v>
      </c>
      <c r="D5151">
        <v>75</v>
      </c>
      <c r="E5151">
        <v>9</v>
      </c>
      <c r="F5151">
        <v>0</v>
      </c>
      <c r="G5151">
        <v>0</v>
      </c>
      <c r="H5151">
        <v>520</v>
      </c>
      <c r="I5151">
        <v>3</v>
      </c>
      <c r="J5151" t="s">
        <v>414</v>
      </c>
      <c r="L5151">
        <f t="shared" si="89"/>
        <v>43</v>
      </c>
    </row>
    <row r="5152" spans="1:12">
      <c r="A5152">
        <v>5576</v>
      </c>
      <c r="B5152" t="s">
        <v>408</v>
      </c>
      <c r="C5152">
        <v>1</v>
      </c>
      <c r="D5152">
        <v>6</v>
      </c>
      <c r="E5152">
        <v>15</v>
      </c>
      <c r="F5152">
        <v>0</v>
      </c>
      <c r="G5152">
        <v>0</v>
      </c>
      <c r="H5152">
        <v>495</v>
      </c>
      <c r="I5152">
        <v>7</v>
      </c>
      <c r="J5152" t="s">
        <v>542</v>
      </c>
      <c r="L5152" t="e">
        <f t="shared" si="89"/>
        <v>#N/A</v>
      </c>
    </row>
    <row r="5153" spans="1:12">
      <c r="A5153">
        <v>6117</v>
      </c>
      <c r="B5153" t="s">
        <v>408</v>
      </c>
      <c r="C5153">
        <v>1</v>
      </c>
      <c r="D5153">
        <v>2</v>
      </c>
      <c r="E5153">
        <v>9</v>
      </c>
      <c r="F5153">
        <v>0</v>
      </c>
      <c r="G5153">
        <v>0</v>
      </c>
      <c r="H5153">
        <v>234</v>
      </c>
      <c r="I5153">
        <v>6</v>
      </c>
      <c r="J5153" t="s">
        <v>968</v>
      </c>
      <c r="L5153" t="e">
        <f t="shared" si="89"/>
        <v>#N/A</v>
      </c>
    </row>
    <row r="5154" spans="1:12">
      <c r="A5154">
        <v>6240</v>
      </c>
      <c r="B5154" t="s">
        <v>408</v>
      </c>
      <c r="C5154">
        <v>1</v>
      </c>
      <c r="D5154">
        <v>17</v>
      </c>
      <c r="E5154">
        <v>1</v>
      </c>
      <c r="F5154">
        <v>0</v>
      </c>
      <c r="G5154">
        <v>0</v>
      </c>
      <c r="H5154">
        <v>439</v>
      </c>
      <c r="I5154">
        <v>1</v>
      </c>
      <c r="J5154" t="s">
        <v>852</v>
      </c>
      <c r="L5154" t="e">
        <f t="shared" si="89"/>
        <v>#N/A</v>
      </c>
    </row>
    <row r="5155" spans="1:12">
      <c r="A5155">
        <v>166</v>
      </c>
      <c r="B5155" t="s">
        <v>408</v>
      </c>
      <c r="C5155">
        <v>1</v>
      </c>
      <c r="D5155">
        <v>6</v>
      </c>
      <c r="E5155">
        <v>2</v>
      </c>
      <c r="F5155">
        <v>0</v>
      </c>
      <c r="G5155">
        <v>0</v>
      </c>
      <c r="H5155">
        <v>409</v>
      </c>
      <c r="I5155">
        <v>1</v>
      </c>
      <c r="J5155" t="s">
        <v>967</v>
      </c>
      <c r="L5155" t="e">
        <f t="shared" si="89"/>
        <v>#N/A</v>
      </c>
    </row>
    <row r="5156" spans="1:12">
      <c r="A5156">
        <v>6449</v>
      </c>
      <c r="B5156" t="s">
        <v>412</v>
      </c>
      <c r="C5156">
        <v>1</v>
      </c>
      <c r="D5156">
        <v>13</v>
      </c>
      <c r="E5156">
        <v>1</v>
      </c>
      <c r="F5156">
        <v>0</v>
      </c>
      <c r="G5156">
        <v>0</v>
      </c>
      <c r="H5156">
        <v>123</v>
      </c>
      <c r="I5156">
        <v>2</v>
      </c>
      <c r="J5156" t="s">
        <v>923</v>
      </c>
      <c r="L5156" t="e">
        <f t="shared" si="89"/>
        <v>#N/A</v>
      </c>
    </row>
    <row r="5157" spans="1:12">
      <c r="A5157">
        <v>3818</v>
      </c>
      <c r="B5157" t="s">
        <v>408</v>
      </c>
      <c r="C5157">
        <v>1</v>
      </c>
      <c r="D5157">
        <v>8</v>
      </c>
      <c r="E5157">
        <v>1</v>
      </c>
      <c r="F5157">
        <v>0</v>
      </c>
      <c r="G5157">
        <v>0</v>
      </c>
      <c r="H5157">
        <v>125</v>
      </c>
      <c r="I5157">
        <v>2</v>
      </c>
      <c r="J5157" t="s">
        <v>870</v>
      </c>
      <c r="L5157" t="e">
        <f t="shared" si="89"/>
        <v>#N/A</v>
      </c>
    </row>
    <row r="5158" spans="1:12">
      <c r="A5158">
        <v>830</v>
      </c>
      <c r="B5158" t="s">
        <v>408</v>
      </c>
      <c r="C5158">
        <v>1</v>
      </c>
      <c r="D5158">
        <v>5</v>
      </c>
      <c r="E5158">
        <v>1</v>
      </c>
      <c r="F5158">
        <v>0</v>
      </c>
      <c r="G5158">
        <v>0</v>
      </c>
      <c r="H5158">
        <v>423</v>
      </c>
      <c r="I5158">
        <v>1</v>
      </c>
      <c r="J5158" t="s">
        <v>650</v>
      </c>
      <c r="L5158" t="e">
        <f t="shared" si="89"/>
        <v>#N/A</v>
      </c>
    </row>
    <row r="5159" spans="1:12">
      <c r="A5159">
        <v>5785</v>
      </c>
      <c r="B5159" t="s">
        <v>408</v>
      </c>
      <c r="C5159">
        <v>2</v>
      </c>
      <c r="D5159">
        <v>18</v>
      </c>
      <c r="E5159">
        <v>28</v>
      </c>
      <c r="F5159">
        <v>0</v>
      </c>
      <c r="G5159">
        <v>0</v>
      </c>
      <c r="H5159">
        <v>485</v>
      </c>
      <c r="I5159">
        <v>7</v>
      </c>
      <c r="J5159" t="s">
        <v>657</v>
      </c>
      <c r="L5159">
        <f t="shared" si="89"/>
        <v>15</v>
      </c>
    </row>
    <row r="5160" spans="1:12">
      <c r="A5160">
        <v>1494</v>
      </c>
      <c r="B5160" t="s">
        <v>408</v>
      </c>
      <c r="C5160">
        <v>1</v>
      </c>
      <c r="D5160">
        <v>20</v>
      </c>
      <c r="E5160">
        <v>1</v>
      </c>
      <c r="F5160">
        <v>0</v>
      </c>
      <c r="G5160">
        <v>0</v>
      </c>
      <c r="H5160">
        <v>445</v>
      </c>
      <c r="I5160">
        <v>1</v>
      </c>
      <c r="J5160" t="s">
        <v>266</v>
      </c>
      <c r="L5160" t="e">
        <f t="shared" si="89"/>
        <v>#N/A</v>
      </c>
    </row>
    <row r="5161" spans="1:12">
      <c r="A5161">
        <v>5908</v>
      </c>
      <c r="B5161" t="s">
        <v>408</v>
      </c>
      <c r="C5161">
        <v>1</v>
      </c>
      <c r="D5161">
        <v>2</v>
      </c>
      <c r="E5161">
        <v>1</v>
      </c>
      <c r="F5161">
        <v>0</v>
      </c>
      <c r="G5161">
        <v>0</v>
      </c>
      <c r="H5161">
        <v>284</v>
      </c>
      <c r="I5161">
        <v>1</v>
      </c>
      <c r="J5161" t="s">
        <v>826</v>
      </c>
      <c r="L5161" t="e">
        <f t="shared" si="89"/>
        <v>#N/A</v>
      </c>
    </row>
    <row r="5162" spans="1:12">
      <c r="A5162">
        <v>4482</v>
      </c>
      <c r="B5162" t="s">
        <v>408</v>
      </c>
      <c r="C5162">
        <v>1</v>
      </c>
      <c r="D5162">
        <v>3</v>
      </c>
      <c r="E5162">
        <v>1</v>
      </c>
      <c r="F5162">
        <v>0</v>
      </c>
      <c r="G5162">
        <v>0</v>
      </c>
      <c r="H5162">
        <v>127</v>
      </c>
      <c r="I5162">
        <v>1</v>
      </c>
      <c r="J5162" t="s">
        <v>752</v>
      </c>
      <c r="L5162">
        <f t="shared" si="89"/>
        <v>11</v>
      </c>
    </row>
    <row r="5163" spans="1:12">
      <c r="A5163">
        <v>4150</v>
      </c>
      <c r="B5163" t="s">
        <v>408</v>
      </c>
      <c r="C5163">
        <v>1</v>
      </c>
      <c r="D5163">
        <v>25</v>
      </c>
      <c r="E5163">
        <v>1</v>
      </c>
      <c r="F5163">
        <v>0</v>
      </c>
      <c r="G5163">
        <v>0</v>
      </c>
      <c r="H5163">
        <v>118</v>
      </c>
      <c r="I5163">
        <v>1</v>
      </c>
      <c r="J5163" t="s">
        <v>612</v>
      </c>
      <c r="L5163">
        <f t="shared" si="89"/>
        <v>11</v>
      </c>
    </row>
    <row r="5164" spans="1:12">
      <c r="A5164">
        <v>498</v>
      </c>
      <c r="B5164" t="s">
        <v>408</v>
      </c>
      <c r="C5164">
        <v>2</v>
      </c>
      <c r="D5164">
        <v>25</v>
      </c>
      <c r="E5164">
        <v>2</v>
      </c>
      <c r="F5164">
        <v>0</v>
      </c>
      <c r="G5164">
        <v>0</v>
      </c>
      <c r="H5164">
        <v>446</v>
      </c>
      <c r="I5164">
        <v>1</v>
      </c>
      <c r="J5164" t="s">
        <v>470</v>
      </c>
      <c r="L5164">
        <f t="shared" si="89"/>
        <v>22</v>
      </c>
    </row>
    <row r="5165" spans="1:12">
      <c r="A5165">
        <v>1826</v>
      </c>
      <c r="B5165" t="s">
        <v>408</v>
      </c>
      <c r="C5165">
        <v>1</v>
      </c>
      <c r="D5165">
        <v>30</v>
      </c>
      <c r="E5165">
        <v>1</v>
      </c>
      <c r="F5165">
        <v>0</v>
      </c>
      <c r="G5165">
        <v>0</v>
      </c>
      <c r="H5165">
        <v>330</v>
      </c>
      <c r="I5165">
        <v>2</v>
      </c>
      <c r="J5165" t="s">
        <v>830</v>
      </c>
      <c r="L5165">
        <f t="shared" si="89"/>
        <v>32</v>
      </c>
    </row>
    <row r="5166" spans="1:12">
      <c r="A5166">
        <v>3154</v>
      </c>
      <c r="B5166" t="s">
        <v>408</v>
      </c>
      <c r="C5166">
        <v>1</v>
      </c>
      <c r="D5166">
        <v>8</v>
      </c>
      <c r="E5166">
        <v>1</v>
      </c>
      <c r="F5166">
        <v>0</v>
      </c>
      <c r="G5166">
        <v>0</v>
      </c>
      <c r="H5166">
        <v>651</v>
      </c>
      <c r="I5166">
        <v>2</v>
      </c>
      <c r="J5166" t="s">
        <v>814</v>
      </c>
      <c r="L5166" t="e">
        <f t="shared" si="89"/>
        <v>#N/A</v>
      </c>
    </row>
    <row r="5167" spans="1:12">
      <c r="A5167">
        <v>5244</v>
      </c>
      <c r="B5167" t="s">
        <v>408</v>
      </c>
      <c r="C5167">
        <v>2</v>
      </c>
      <c r="D5167">
        <v>10</v>
      </c>
      <c r="E5167">
        <v>2</v>
      </c>
      <c r="F5167">
        <v>0</v>
      </c>
      <c r="G5167">
        <v>0</v>
      </c>
      <c r="H5167">
        <v>624</v>
      </c>
      <c r="I5167">
        <v>2</v>
      </c>
      <c r="J5167" t="s">
        <v>884</v>
      </c>
      <c r="L5167" t="e">
        <f t="shared" si="89"/>
        <v>#N/A</v>
      </c>
    </row>
    <row r="5168" spans="1:12">
      <c r="A5168">
        <v>2490</v>
      </c>
      <c r="B5168" t="s">
        <v>412</v>
      </c>
      <c r="C5168">
        <v>2</v>
      </c>
      <c r="D5168">
        <v>46</v>
      </c>
      <c r="E5168">
        <v>2</v>
      </c>
      <c r="F5168">
        <v>0</v>
      </c>
      <c r="G5168">
        <v>0</v>
      </c>
      <c r="H5168">
        <v>302</v>
      </c>
      <c r="I5168">
        <v>2</v>
      </c>
      <c r="J5168" t="s">
        <v>423</v>
      </c>
      <c r="L5168">
        <f t="shared" si="89"/>
        <v>32</v>
      </c>
    </row>
    <row r="5169" spans="1:12">
      <c r="A5169">
        <v>2304</v>
      </c>
      <c r="B5169" t="s">
        <v>408</v>
      </c>
      <c r="C5169">
        <v>1</v>
      </c>
      <c r="D5169">
        <v>13</v>
      </c>
      <c r="E5169">
        <v>8</v>
      </c>
      <c r="F5169">
        <v>0</v>
      </c>
      <c r="G5169">
        <v>0</v>
      </c>
      <c r="H5169">
        <v>524</v>
      </c>
      <c r="I5169">
        <v>6</v>
      </c>
      <c r="J5169" t="s">
        <v>666</v>
      </c>
      <c r="L5169">
        <f t="shared" si="89"/>
        <v>41</v>
      </c>
    </row>
    <row r="5170" spans="1:12">
      <c r="A5170">
        <v>2298</v>
      </c>
      <c r="B5170" t="s">
        <v>408</v>
      </c>
      <c r="C5170">
        <v>1</v>
      </c>
      <c r="D5170">
        <v>27</v>
      </c>
      <c r="E5170">
        <v>8</v>
      </c>
      <c r="F5170">
        <v>0</v>
      </c>
      <c r="G5170">
        <v>0</v>
      </c>
      <c r="H5170">
        <v>507</v>
      </c>
      <c r="I5170">
        <v>4</v>
      </c>
      <c r="J5170" t="s">
        <v>282</v>
      </c>
      <c r="L5170">
        <f t="shared" si="89"/>
        <v>37</v>
      </c>
    </row>
    <row r="5171" spans="1:12">
      <c r="A5171">
        <v>2968</v>
      </c>
      <c r="B5171" t="s">
        <v>408</v>
      </c>
      <c r="C5171">
        <v>1</v>
      </c>
      <c r="D5171">
        <v>24</v>
      </c>
      <c r="E5171">
        <v>8</v>
      </c>
      <c r="F5171">
        <v>0</v>
      </c>
      <c r="G5171">
        <v>0</v>
      </c>
      <c r="H5171">
        <v>509</v>
      </c>
      <c r="I5171">
        <v>4</v>
      </c>
      <c r="J5171" t="s">
        <v>776</v>
      </c>
      <c r="L5171">
        <f t="shared" si="89"/>
        <v>42</v>
      </c>
    </row>
    <row r="5172" spans="1:12">
      <c r="A5172">
        <v>3632</v>
      </c>
      <c r="B5172" t="s">
        <v>871</v>
      </c>
      <c r="C5172">
        <v>1</v>
      </c>
      <c r="D5172">
        <v>3</v>
      </c>
      <c r="E5172">
        <v>14</v>
      </c>
      <c r="F5172">
        <v>0</v>
      </c>
      <c r="G5172">
        <v>0</v>
      </c>
      <c r="H5172">
        <v>852</v>
      </c>
      <c r="I5172">
        <v>5</v>
      </c>
      <c r="J5172" t="s">
        <v>726</v>
      </c>
      <c r="L5172">
        <f t="shared" si="89"/>
        <v>56</v>
      </c>
    </row>
    <row r="5173" spans="1:12">
      <c r="A5173">
        <v>4219</v>
      </c>
      <c r="B5173" t="s">
        <v>408</v>
      </c>
      <c r="C5173">
        <v>1</v>
      </c>
      <c r="D5173">
        <v>5</v>
      </c>
      <c r="E5173">
        <v>1</v>
      </c>
      <c r="F5173">
        <v>0</v>
      </c>
      <c r="G5173">
        <v>0</v>
      </c>
      <c r="H5173">
        <v>121</v>
      </c>
      <c r="I5173">
        <v>2</v>
      </c>
      <c r="J5173" t="s">
        <v>940</v>
      </c>
      <c r="L5173" t="e">
        <f t="shared" si="89"/>
        <v>#N/A</v>
      </c>
    </row>
    <row r="5174" spans="1:12">
      <c r="A5174">
        <v>4883</v>
      </c>
      <c r="B5174" t="s">
        <v>408</v>
      </c>
      <c r="C5174">
        <v>1</v>
      </c>
      <c r="D5174">
        <v>8</v>
      </c>
      <c r="E5174">
        <v>18</v>
      </c>
      <c r="F5174">
        <v>0</v>
      </c>
      <c r="G5174">
        <v>0</v>
      </c>
      <c r="H5174">
        <v>423</v>
      </c>
      <c r="I5174">
        <v>5</v>
      </c>
      <c r="J5174" t="s">
        <v>650</v>
      </c>
      <c r="L5174" t="e">
        <f t="shared" si="89"/>
        <v>#N/A</v>
      </c>
    </row>
    <row r="5175" spans="1:12">
      <c r="A5175">
        <v>1640</v>
      </c>
      <c r="B5175" t="s">
        <v>408</v>
      </c>
      <c r="C5175">
        <v>1</v>
      </c>
      <c r="D5175">
        <v>7</v>
      </c>
      <c r="E5175">
        <v>1</v>
      </c>
      <c r="F5175">
        <v>0</v>
      </c>
      <c r="G5175">
        <v>0</v>
      </c>
      <c r="H5175">
        <v>295</v>
      </c>
      <c r="I5175">
        <v>1</v>
      </c>
      <c r="J5175" t="s">
        <v>889</v>
      </c>
      <c r="L5175" t="e">
        <f t="shared" si="89"/>
        <v>#N/A</v>
      </c>
    </row>
    <row r="5176" spans="1:12">
      <c r="A5176">
        <v>1634</v>
      </c>
      <c r="B5176" t="s">
        <v>408</v>
      </c>
      <c r="C5176">
        <v>1</v>
      </c>
      <c r="D5176">
        <v>17</v>
      </c>
      <c r="E5176">
        <v>2</v>
      </c>
      <c r="F5176">
        <v>0</v>
      </c>
      <c r="G5176">
        <v>0</v>
      </c>
      <c r="H5176">
        <v>295</v>
      </c>
      <c r="I5176">
        <v>2</v>
      </c>
      <c r="J5176" t="s">
        <v>889</v>
      </c>
      <c r="L5176" t="e">
        <f t="shared" si="89"/>
        <v>#N/A</v>
      </c>
    </row>
    <row r="5177" spans="1:12">
      <c r="A5177">
        <v>4296</v>
      </c>
      <c r="B5177" t="s">
        <v>408</v>
      </c>
      <c r="C5177">
        <v>2</v>
      </c>
      <c r="D5177">
        <v>6</v>
      </c>
      <c r="E5177">
        <v>2</v>
      </c>
      <c r="F5177">
        <v>0</v>
      </c>
      <c r="G5177">
        <v>0</v>
      </c>
      <c r="H5177">
        <v>108</v>
      </c>
      <c r="I5177">
        <v>1</v>
      </c>
      <c r="J5177" t="s">
        <v>783</v>
      </c>
      <c r="L5177" t="e">
        <f t="shared" si="89"/>
        <v>#N/A</v>
      </c>
    </row>
    <row r="5178" spans="1:12">
      <c r="A5178">
        <v>5885</v>
      </c>
      <c r="B5178" t="s">
        <v>408</v>
      </c>
      <c r="C5178">
        <v>1</v>
      </c>
      <c r="D5178">
        <v>19</v>
      </c>
      <c r="E5178">
        <v>1</v>
      </c>
      <c r="F5178">
        <v>0</v>
      </c>
      <c r="G5178">
        <v>0</v>
      </c>
      <c r="H5178">
        <v>219</v>
      </c>
      <c r="I5178">
        <v>2</v>
      </c>
      <c r="J5178" t="s">
        <v>966</v>
      </c>
      <c r="L5178" t="e">
        <f t="shared" si="89"/>
        <v>#N/A</v>
      </c>
    </row>
    <row r="5179" spans="1:12">
      <c r="A5179">
        <v>5221</v>
      </c>
      <c r="B5179" t="s">
        <v>408</v>
      </c>
      <c r="C5179">
        <v>2</v>
      </c>
      <c r="D5179">
        <v>29</v>
      </c>
      <c r="E5179">
        <v>2</v>
      </c>
      <c r="F5179">
        <v>0</v>
      </c>
      <c r="G5179">
        <v>0</v>
      </c>
      <c r="H5179">
        <v>622</v>
      </c>
      <c r="I5179">
        <v>2</v>
      </c>
      <c r="J5179" t="s">
        <v>907</v>
      </c>
      <c r="L5179" t="e">
        <f t="shared" si="89"/>
        <v>#N/A</v>
      </c>
    </row>
    <row r="5180" spans="1:12">
      <c r="A5180">
        <v>6211</v>
      </c>
      <c r="B5180" t="s">
        <v>408</v>
      </c>
      <c r="C5180">
        <v>2</v>
      </c>
      <c r="D5180">
        <v>23</v>
      </c>
      <c r="E5180">
        <v>2</v>
      </c>
      <c r="F5180">
        <v>0</v>
      </c>
      <c r="G5180">
        <v>0</v>
      </c>
      <c r="H5180">
        <v>242</v>
      </c>
      <c r="I5180">
        <v>2</v>
      </c>
      <c r="J5180" t="s">
        <v>456</v>
      </c>
      <c r="L5180">
        <f t="shared" si="89"/>
        <v>13</v>
      </c>
    </row>
    <row r="5181" spans="1:12">
      <c r="A5181">
        <v>4557</v>
      </c>
      <c r="B5181" t="s">
        <v>408</v>
      </c>
      <c r="C5181">
        <v>1</v>
      </c>
      <c r="D5181">
        <v>22</v>
      </c>
      <c r="E5181">
        <v>1</v>
      </c>
      <c r="F5181">
        <v>0</v>
      </c>
      <c r="G5181">
        <v>0</v>
      </c>
      <c r="H5181">
        <v>133</v>
      </c>
      <c r="I5181">
        <v>1</v>
      </c>
      <c r="J5181" t="s">
        <v>877</v>
      </c>
      <c r="L5181">
        <f t="shared" si="89"/>
        <v>12</v>
      </c>
    </row>
    <row r="5182" spans="1:12">
      <c r="A5182">
        <v>976</v>
      </c>
      <c r="B5182" t="s">
        <v>408</v>
      </c>
      <c r="C5182">
        <v>1</v>
      </c>
      <c r="D5182">
        <v>29</v>
      </c>
      <c r="E5182">
        <v>1</v>
      </c>
      <c r="F5182">
        <v>0</v>
      </c>
      <c r="G5182">
        <v>0</v>
      </c>
      <c r="H5182">
        <v>322</v>
      </c>
      <c r="I5182">
        <v>2</v>
      </c>
      <c r="J5182" t="s">
        <v>815</v>
      </c>
      <c r="L5182">
        <f t="shared" si="89"/>
        <v>31</v>
      </c>
    </row>
    <row r="5183" spans="1:12">
      <c r="A5183">
        <v>970</v>
      </c>
      <c r="B5183" t="s">
        <v>408</v>
      </c>
      <c r="C5183">
        <v>2</v>
      </c>
      <c r="D5183">
        <v>3</v>
      </c>
      <c r="E5183">
        <v>2</v>
      </c>
      <c r="F5183">
        <v>0</v>
      </c>
      <c r="G5183">
        <v>0</v>
      </c>
      <c r="H5183">
        <v>711</v>
      </c>
      <c r="I5183">
        <v>2</v>
      </c>
      <c r="J5183" t="s">
        <v>777</v>
      </c>
      <c r="L5183" t="e">
        <f t="shared" si="89"/>
        <v>#N/A</v>
      </c>
    </row>
    <row r="5184" spans="1:12">
      <c r="A5184">
        <v>2891</v>
      </c>
      <c r="B5184" t="s">
        <v>408</v>
      </c>
      <c r="C5184">
        <v>1</v>
      </c>
      <c r="D5184">
        <v>55</v>
      </c>
      <c r="E5184">
        <v>1</v>
      </c>
      <c r="F5184">
        <v>0</v>
      </c>
      <c r="G5184">
        <v>0</v>
      </c>
      <c r="H5184">
        <v>534</v>
      </c>
      <c r="I5184">
        <v>1</v>
      </c>
      <c r="J5184" t="s">
        <v>662</v>
      </c>
      <c r="L5184">
        <f t="shared" si="89"/>
        <v>52</v>
      </c>
    </row>
    <row r="5185" spans="1:12">
      <c r="A5185">
        <v>383</v>
      </c>
      <c r="B5185" t="s">
        <v>408</v>
      </c>
      <c r="C5185">
        <v>1</v>
      </c>
      <c r="D5185">
        <v>2</v>
      </c>
      <c r="E5185">
        <v>1</v>
      </c>
      <c r="F5185">
        <v>0</v>
      </c>
      <c r="G5185">
        <v>0</v>
      </c>
      <c r="H5185">
        <v>319</v>
      </c>
      <c r="I5185">
        <v>2</v>
      </c>
      <c r="J5185" t="s">
        <v>469</v>
      </c>
      <c r="L5185" t="e">
        <f t="shared" si="89"/>
        <v>#N/A</v>
      </c>
    </row>
    <row r="5186" spans="1:12">
      <c r="A5186">
        <v>3555</v>
      </c>
      <c r="B5186" t="s">
        <v>408</v>
      </c>
      <c r="C5186">
        <v>1</v>
      </c>
      <c r="D5186">
        <v>52</v>
      </c>
      <c r="E5186">
        <v>0</v>
      </c>
      <c r="F5186">
        <v>1</v>
      </c>
      <c r="G5186">
        <v>0</v>
      </c>
      <c r="H5186">
        <v>316</v>
      </c>
      <c r="I5186">
        <v>1</v>
      </c>
      <c r="J5186" t="s">
        <v>467</v>
      </c>
      <c r="L5186">
        <f t="shared" si="89"/>
        <v>51</v>
      </c>
    </row>
    <row r="5187" spans="1:12">
      <c r="A5187">
        <v>312</v>
      </c>
      <c r="B5187" t="s">
        <v>408</v>
      </c>
      <c r="C5187">
        <v>2</v>
      </c>
      <c r="D5187">
        <v>11</v>
      </c>
      <c r="E5187">
        <v>2</v>
      </c>
      <c r="F5187">
        <v>0</v>
      </c>
      <c r="G5187">
        <v>0</v>
      </c>
      <c r="H5187">
        <v>436</v>
      </c>
      <c r="I5187">
        <v>1</v>
      </c>
      <c r="J5187" t="s">
        <v>725</v>
      </c>
      <c r="L5187" t="e">
        <f t="shared" si="89"/>
        <v>#N/A</v>
      </c>
    </row>
    <row r="5188" spans="1:12">
      <c r="A5188">
        <v>306</v>
      </c>
      <c r="B5188" t="s">
        <v>408</v>
      </c>
      <c r="C5188">
        <v>2</v>
      </c>
      <c r="D5188">
        <v>5</v>
      </c>
      <c r="E5188">
        <v>2</v>
      </c>
      <c r="F5188">
        <v>0</v>
      </c>
      <c r="G5188">
        <v>0</v>
      </c>
      <c r="H5188">
        <v>408</v>
      </c>
      <c r="I5188">
        <v>2</v>
      </c>
      <c r="J5188" t="s">
        <v>965</v>
      </c>
      <c r="L5188" t="e">
        <f t="shared" ref="L5188:L5251" si="90">VLOOKUP($J5188,$AA$3:$AB$127,2,FALSE)</f>
        <v>#N/A</v>
      </c>
    </row>
    <row r="5189" spans="1:12">
      <c r="A5189">
        <v>1047</v>
      </c>
      <c r="B5189" t="s">
        <v>865</v>
      </c>
      <c r="C5189">
        <v>1</v>
      </c>
      <c r="D5189">
        <v>8</v>
      </c>
      <c r="E5189">
        <v>1</v>
      </c>
      <c r="F5189">
        <v>0</v>
      </c>
      <c r="G5189">
        <v>0</v>
      </c>
      <c r="H5189">
        <v>352</v>
      </c>
      <c r="I5189">
        <v>1</v>
      </c>
      <c r="J5189" t="s">
        <v>410</v>
      </c>
      <c r="L5189" t="e">
        <f t="shared" si="90"/>
        <v>#N/A</v>
      </c>
    </row>
    <row r="5190" spans="1:12">
      <c r="A5190">
        <v>2321</v>
      </c>
      <c r="B5190" t="s">
        <v>408</v>
      </c>
      <c r="C5190">
        <v>1</v>
      </c>
      <c r="D5190">
        <v>1</v>
      </c>
      <c r="E5190">
        <v>3</v>
      </c>
      <c r="F5190">
        <v>0</v>
      </c>
      <c r="G5190">
        <v>0</v>
      </c>
      <c r="H5190">
        <v>534</v>
      </c>
      <c r="I5190">
        <v>1</v>
      </c>
      <c r="J5190" t="s">
        <v>662</v>
      </c>
      <c r="L5190">
        <f t="shared" si="90"/>
        <v>52</v>
      </c>
    </row>
    <row r="5191" spans="1:12">
      <c r="A5191">
        <v>2204</v>
      </c>
      <c r="B5191" t="s">
        <v>408</v>
      </c>
      <c r="C5191">
        <v>1</v>
      </c>
      <c r="D5191">
        <v>1</v>
      </c>
      <c r="E5191">
        <v>9</v>
      </c>
      <c r="F5191">
        <v>1</v>
      </c>
      <c r="G5191">
        <v>0</v>
      </c>
      <c r="H5191">
        <v>534</v>
      </c>
      <c r="I5191">
        <v>7</v>
      </c>
      <c r="J5191" t="s">
        <v>662</v>
      </c>
      <c r="L5191">
        <f t="shared" si="90"/>
        <v>52</v>
      </c>
    </row>
    <row r="5192" spans="1:12">
      <c r="A5192">
        <v>3870</v>
      </c>
      <c r="B5192" t="s">
        <v>408</v>
      </c>
      <c r="C5192">
        <v>1</v>
      </c>
      <c r="D5192">
        <v>6</v>
      </c>
      <c r="E5192">
        <v>1</v>
      </c>
      <c r="F5192">
        <v>0</v>
      </c>
      <c r="G5192">
        <v>0</v>
      </c>
      <c r="H5192">
        <v>103</v>
      </c>
      <c r="I5192">
        <v>1</v>
      </c>
      <c r="J5192" t="s">
        <v>811</v>
      </c>
      <c r="L5192" t="e">
        <f t="shared" si="90"/>
        <v>#N/A</v>
      </c>
    </row>
    <row r="5193" spans="1:12">
      <c r="A5193">
        <v>2991</v>
      </c>
      <c r="B5193" t="s">
        <v>408</v>
      </c>
      <c r="C5193">
        <v>1</v>
      </c>
      <c r="D5193">
        <v>19</v>
      </c>
      <c r="E5193">
        <v>10</v>
      </c>
      <c r="F5193">
        <v>0</v>
      </c>
      <c r="G5193">
        <v>0</v>
      </c>
      <c r="H5193">
        <v>374</v>
      </c>
      <c r="I5193">
        <v>6</v>
      </c>
      <c r="J5193" t="s">
        <v>440</v>
      </c>
      <c r="L5193">
        <f t="shared" si="90"/>
        <v>16</v>
      </c>
    </row>
    <row r="5194" spans="1:12">
      <c r="A5194">
        <v>3655</v>
      </c>
      <c r="B5194" t="s">
        <v>408</v>
      </c>
      <c r="C5194">
        <v>3</v>
      </c>
      <c r="D5194">
        <v>4</v>
      </c>
      <c r="E5194">
        <v>18</v>
      </c>
      <c r="F5194">
        <v>5</v>
      </c>
      <c r="G5194">
        <v>0</v>
      </c>
      <c r="H5194">
        <v>392</v>
      </c>
      <c r="I5194">
        <v>5</v>
      </c>
      <c r="J5194" t="s">
        <v>964</v>
      </c>
      <c r="L5194" t="e">
        <f t="shared" si="90"/>
        <v>#N/A</v>
      </c>
    </row>
    <row r="5195" spans="1:12">
      <c r="A5195">
        <v>4534</v>
      </c>
      <c r="B5195" t="s">
        <v>408</v>
      </c>
      <c r="C5195">
        <v>1</v>
      </c>
      <c r="D5195">
        <v>3</v>
      </c>
      <c r="E5195">
        <v>16</v>
      </c>
      <c r="F5195">
        <v>0</v>
      </c>
      <c r="G5195">
        <v>0</v>
      </c>
      <c r="H5195">
        <v>137</v>
      </c>
      <c r="I5195">
        <v>4</v>
      </c>
      <c r="J5195" t="s">
        <v>533</v>
      </c>
      <c r="L5195" t="e">
        <f t="shared" si="90"/>
        <v>#N/A</v>
      </c>
    </row>
    <row r="5196" spans="1:12">
      <c r="A5196">
        <v>2327</v>
      </c>
      <c r="B5196" t="s">
        <v>390</v>
      </c>
      <c r="C5196">
        <v>1</v>
      </c>
      <c r="D5196">
        <v>19</v>
      </c>
      <c r="E5196">
        <v>1</v>
      </c>
      <c r="F5196">
        <v>0</v>
      </c>
      <c r="G5196">
        <v>0</v>
      </c>
      <c r="H5196">
        <v>364</v>
      </c>
      <c r="I5196">
        <v>2</v>
      </c>
      <c r="J5196" t="s">
        <v>785</v>
      </c>
      <c r="L5196" t="e">
        <f t="shared" si="90"/>
        <v>#N/A</v>
      </c>
    </row>
    <row r="5197" spans="1:12">
      <c r="A5197">
        <v>5862</v>
      </c>
      <c r="B5197" t="s">
        <v>408</v>
      </c>
      <c r="C5197">
        <v>1</v>
      </c>
      <c r="D5197">
        <v>16</v>
      </c>
      <c r="E5197">
        <v>1</v>
      </c>
      <c r="F5197">
        <v>0</v>
      </c>
      <c r="G5197">
        <v>0</v>
      </c>
      <c r="H5197">
        <v>281</v>
      </c>
      <c r="I5197">
        <v>2</v>
      </c>
      <c r="J5197" t="s">
        <v>963</v>
      </c>
      <c r="L5197" t="e">
        <f t="shared" si="90"/>
        <v>#N/A</v>
      </c>
    </row>
    <row r="5198" spans="1:12">
      <c r="A5198">
        <v>4319</v>
      </c>
      <c r="B5198" t="s">
        <v>408</v>
      </c>
      <c r="C5198">
        <v>1</v>
      </c>
      <c r="D5198">
        <v>1</v>
      </c>
      <c r="E5198">
        <v>1</v>
      </c>
      <c r="F5198">
        <v>0</v>
      </c>
      <c r="G5198">
        <v>0</v>
      </c>
      <c r="H5198">
        <v>122</v>
      </c>
      <c r="I5198">
        <v>1</v>
      </c>
      <c r="J5198" t="s">
        <v>962</v>
      </c>
      <c r="L5198" t="e">
        <f t="shared" si="90"/>
        <v>#N/A</v>
      </c>
    </row>
    <row r="5199" spans="1:12">
      <c r="A5199">
        <v>6311</v>
      </c>
      <c r="B5199" t="s">
        <v>408</v>
      </c>
      <c r="C5199">
        <v>1</v>
      </c>
      <c r="D5199">
        <v>18</v>
      </c>
      <c r="E5199">
        <v>1</v>
      </c>
      <c r="F5199">
        <v>0</v>
      </c>
      <c r="G5199">
        <v>0</v>
      </c>
      <c r="H5199">
        <v>141</v>
      </c>
      <c r="I5199">
        <v>2</v>
      </c>
      <c r="J5199" t="s">
        <v>577</v>
      </c>
      <c r="L5199" t="e">
        <f t="shared" si="90"/>
        <v>#N/A</v>
      </c>
    </row>
    <row r="5200" spans="1:12">
      <c r="A5200">
        <v>1663</v>
      </c>
      <c r="B5200" t="s">
        <v>408</v>
      </c>
      <c r="C5200">
        <v>1</v>
      </c>
      <c r="D5200">
        <v>3</v>
      </c>
      <c r="E5200">
        <v>1</v>
      </c>
      <c r="F5200">
        <v>0</v>
      </c>
      <c r="G5200">
        <v>0</v>
      </c>
      <c r="H5200">
        <v>341</v>
      </c>
      <c r="I5200">
        <v>1</v>
      </c>
      <c r="J5200" t="s">
        <v>874</v>
      </c>
      <c r="L5200" t="e">
        <f t="shared" si="90"/>
        <v>#N/A</v>
      </c>
    </row>
    <row r="5201" spans="1:12">
      <c r="A5201">
        <v>1657</v>
      </c>
      <c r="B5201" t="s">
        <v>408</v>
      </c>
      <c r="C5201">
        <v>1</v>
      </c>
      <c r="D5201">
        <v>1</v>
      </c>
      <c r="E5201">
        <v>1</v>
      </c>
      <c r="F5201">
        <v>0</v>
      </c>
      <c r="G5201">
        <v>0</v>
      </c>
      <c r="H5201">
        <v>355</v>
      </c>
      <c r="I5201">
        <v>1</v>
      </c>
      <c r="J5201" t="s">
        <v>838</v>
      </c>
      <c r="L5201" t="e">
        <f t="shared" si="90"/>
        <v>#N/A</v>
      </c>
    </row>
    <row r="5202" spans="1:12">
      <c r="A5202">
        <v>4196</v>
      </c>
      <c r="B5202" t="s">
        <v>408</v>
      </c>
      <c r="C5202">
        <v>2</v>
      </c>
      <c r="D5202">
        <v>21</v>
      </c>
      <c r="E5202">
        <v>2</v>
      </c>
      <c r="F5202">
        <v>0</v>
      </c>
      <c r="G5202">
        <v>0</v>
      </c>
      <c r="H5202">
        <v>117</v>
      </c>
      <c r="I5202">
        <v>1</v>
      </c>
      <c r="J5202" t="s">
        <v>837</v>
      </c>
      <c r="L5202" t="e">
        <f t="shared" si="90"/>
        <v>#N/A</v>
      </c>
    </row>
    <row r="5203" spans="1:12">
      <c r="A5203">
        <v>4313</v>
      </c>
      <c r="B5203" t="s">
        <v>408</v>
      </c>
      <c r="C5203">
        <v>1</v>
      </c>
      <c r="D5203">
        <v>6</v>
      </c>
      <c r="E5203">
        <v>1</v>
      </c>
      <c r="F5203">
        <v>0</v>
      </c>
      <c r="G5203">
        <v>0</v>
      </c>
      <c r="H5203">
        <v>122</v>
      </c>
      <c r="I5203">
        <v>1</v>
      </c>
      <c r="J5203" t="s">
        <v>962</v>
      </c>
      <c r="L5203" t="e">
        <f t="shared" si="90"/>
        <v>#N/A</v>
      </c>
    </row>
    <row r="5204" spans="1:12">
      <c r="A5204">
        <v>6188</v>
      </c>
      <c r="B5204" t="s">
        <v>408</v>
      </c>
      <c r="C5204">
        <v>2</v>
      </c>
      <c r="D5204">
        <v>5</v>
      </c>
      <c r="E5204">
        <v>2</v>
      </c>
      <c r="F5204">
        <v>0</v>
      </c>
      <c r="G5204">
        <v>0</v>
      </c>
      <c r="H5204">
        <v>247</v>
      </c>
      <c r="I5204">
        <v>2</v>
      </c>
      <c r="J5204" t="s">
        <v>961</v>
      </c>
      <c r="L5204" t="e">
        <f t="shared" si="90"/>
        <v>#N/A</v>
      </c>
    </row>
    <row r="5205" spans="1:12">
      <c r="A5205">
        <v>993</v>
      </c>
      <c r="B5205" t="s">
        <v>408</v>
      </c>
      <c r="C5205">
        <v>1</v>
      </c>
      <c r="D5205">
        <v>20</v>
      </c>
      <c r="E5205">
        <v>1</v>
      </c>
      <c r="F5205">
        <v>0</v>
      </c>
      <c r="G5205">
        <v>0</v>
      </c>
      <c r="H5205">
        <v>322</v>
      </c>
      <c r="I5205">
        <v>2</v>
      </c>
      <c r="J5205" t="s">
        <v>815</v>
      </c>
      <c r="L5205">
        <f t="shared" si="90"/>
        <v>31</v>
      </c>
    </row>
    <row r="5206" spans="1:12">
      <c r="A5206">
        <v>5524</v>
      </c>
      <c r="B5206" t="s">
        <v>408</v>
      </c>
      <c r="C5206">
        <v>2</v>
      </c>
      <c r="D5206">
        <v>9</v>
      </c>
      <c r="E5206">
        <v>2</v>
      </c>
      <c r="F5206">
        <v>0</v>
      </c>
      <c r="G5206">
        <v>0</v>
      </c>
      <c r="H5206">
        <v>363</v>
      </c>
      <c r="I5206">
        <v>2</v>
      </c>
      <c r="J5206" t="s">
        <v>960</v>
      </c>
      <c r="L5206" t="e">
        <f t="shared" si="90"/>
        <v>#N/A</v>
      </c>
    </row>
    <row r="5207" spans="1:12">
      <c r="A5207">
        <v>329</v>
      </c>
      <c r="B5207" t="s">
        <v>408</v>
      </c>
      <c r="C5207">
        <v>1</v>
      </c>
      <c r="D5207">
        <v>6</v>
      </c>
      <c r="E5207">
        <v>1</v>
      </c>
      <c r="F5207">
        <v>0</v>
      </c>
      <c r="G5207">
        <v>0</v>
      </c>
      <c r="H5207">
        <v>415</v>
      </c>
      <c r="I5207">
        <v>2</v>
      </c>
      <c r="J5207" t="s">
        <v>819</v>
      </c>
      <c r="L5207" t="e">
        <f t="shared" si="90"/>
        <v>#N/A</v>
      </c>
    </row>
    <row r="5208" spans="1:12">
      <c r="A5208">
        <v>360</v>
      </c>
      <c r="B5208" t="s">
        <v>408</v>
      </c>
      <c r="C5208">
        <v>1</v>
      </c>
      <c r="D5208">
        <v>2</v>
      </c>
      <c r="E5208">
        <v>1</v>
      </c>
      <c r="F5208">
        <v>0</v>
      </c>
      <c r="G5208">
        <v>0</v>
      </c>
      <c r="H5208">
        <v>434</v>
      </c>
      <c r="I5208">
        <v>1</v>
      </c>
      <c r="J5208" t="s">
        <v>558</v>
      </c>
      <c r="L5208" t="e">
        <f t="shared" si="90"/>
        <v>#N/A</v>
      </c>
    </row>
    <row r="5209" spans="1:12">
      <c r="A5209">
        <v>2868</v>
      </c>
      <c r="B5209" t="s">
        <v>408</v>
      </c>
      <c r="C5209">
        <v>3</v>
      </c>
      <c r="D5209">
        <v>26</v>
      </c>
      <c r="E5209">
        <v>0</v>
      </c>
      <c r="F5209">
        <v>11</v>
      </c>
      <c r="G5209">
        <v>0</v>
      </c>
      <c r="H5209">
        <v>570</v>
      </c>
      <c r="I5209">
        <v>3</v>
      </c>
      <c r="J5209" t="s">
        <v>959</v>
      </c>
      <c r="L5209">
        <f t="shared" si="90"/>
        <v>42</v>
      </c>
    </row>
    <row r="5210" spans="1:12">
      <c r="A5210">
        <v>2985</v>
      </c>
      <c r="B5210" t="s">
        <v>408</v>
      </c>
      <c r="C5210">
        <v>1</v>
      </c>
      <c r="D5210">
        <v>7</v>
      </c>
      <c r="E5210">
        <v>26</v>
      </c>
      <c r="F5210">
        <v>0</v>
      </c>
      <c r="G5210">
        <v>0</v>
      </c>
      <c r="H5210">
        <v>387</v>
      </c>
      <c r="I5210">
        <v>6</v>
      </c>
      <c r="J5210" t="s">
        <v>409</v>
      </c>
      <c r="L5210">
        <f t="shared" si="90"/>
        <v>43</v>
      </c>
    </row>
    <row r="5211" spans="1:12">
      <c r="A5211">
        <v>3649</v>
      </c>
      <c r="B5211" t="s">
        <v>408</v>
      </c>
      <c r="C5211">
        <v>1</v>
      </c>
      <c r="D5211">
        <v>7</v>
      </c>
      <c r="E5211">
        <v>9</v>
      </c>
      <c r="F5211">
        <v>0</v>
      </c>
      <c r="G5211">
        <v>0</v>
      </c>
      <c r="H5211">
        <v>388</v>
      </c>
      <c r="I5211">
        <v>4</v>
      </c>
      <c r="J5211" t="s">
        <v>958</v>
      </c>
      <c r="L5211" t="e">
        <f t="shared" si="90"/>
        <v>#N/A</v>
      </c>
    </row>
    <row r="5212" spans="1:12">
      <c r="A5212">
        <v>4860</v>
      </c>
      <c r="B5212" t="s">
        <v>408</v>
      </c>
      <c r="C5212">
        <v>1</v>
      </c>
      <c r="D5212">
        <v>17</v>
      </c>
      <c r="E5212">
        <v>4</v>
      </c>
      <c r="F5212">
        <v>0</v>
      </c>
      <c r="G5212">
        <v>0</v>
      </c>
      <c r="H5212">
        <v>801</v>
      </c>
      <c r="I5212">
        <v>3</v>
      </c>
      <c r="J5212" t="s">
        <v>625</v>
      </c>
      <c r="L5212" t="e">
        <f t="shared" si="90"/>
        <v>#N/A</v>
      </c>
    </row>
    <row r="5213" spans="1:12">
      <c r="A5213">
        <v>3532</v>
      </c>
      <c r="B5213" t="s">
        <v>408</v>
      </c>
      <c r="C5213">
        <v>1</v>
      </c>
      <c r="D5213">
        <v>9</v>
      </c>
      <c r="E5213">
        <v>1</v>
      </c>
      <c r="F5213">
        <v>0</v>
      </c>
      <c r="G5213">
        <v>0</v>
      </c>
      <c r="H5213">
        <v>337</v>
      </c>
      <c r="I5213">
        <v>2</v>
      </c>
      <c r="J5213" t="s">
        <v>957</v>
      </c>
      <c r="L5213" t="e">
        <f t="shared" si="90"/>
        <v>#N/A</v>
      </c>
    </row>
    <row r="5214" spans="1:12">
      <c r="A5214">
        <v>3847</v>
      </c>
      <c r="B5214" t="s">
        <v>408</v>
      </c>
      <c r="C5214">
        <v>1</v>
      </c>
      <c r="D5214">
        <v>13</v>
      </c>
      <c r="E5214">
        <v>1</v>
      </c>
      <c r="F5214">
        <v>0</v>
      </c>
      <c r="G5214">
        <v>0</v>
      </c>
      <c r="H5214">
        <v>109</v>
      </c>
      <c r="I5214">
        <v>1</v>
      </c>
      <c r="J5214" t="s">
        <v>807</v>
      </c>
      <c r="L5214">
        <f t="shared" si="90"/>
        <v>45</v>
      </c>
    </row>
    <row r="5215" spans="1:12">
      <c r="A5215">
        <v>4929</v>
      </c>
      <c r="B5215" t="s">
        <v>408</v>
      </c>
      <c r="C5215">
        <v>1</v>
      </c>
      <c r="D5215">
        <v>233</v>
      </c>
      <c r="E5215">
        <v>1</v>
      </c>
      <c r="F5215">
        <v>0</v>
      </c>
      <c r="G5215">
        <v>0</v>
      </c>
      <c r="H5215">
        <v>9000</v>
      </c>
      <c r="I5215">
        <v>1</v>
      </c>
      <c r="J5215" t="s">
        <v>37</v>
      </c>
      <c r="L5215" t="e">
        <f t="shared" si="90"/>
        <v>#N/A</v>
      </c>
    </row>
    <row r="5216" spans="1:12">
      <c r="A5216">
        <v>3014</v>
      </c>
      <c r="B5216" t="s">
        <v>408</v>
      </c>
      <c r="C5216">
        <v>2</v>
      </c>
      <c r="D5216">
        <v>14</v>
      </c>
      <c r="E5216">
        <v>26</v>
      </c>
      <c r="F5216">
        <v>0</v>
      </c>
      <c r="G5216">
        <v>0</v>
      </c>
      <c r="H5216">
        <v>517</v>
      </c>
      <c r="I5216">
        <v>6</v>
      </c>
      <c r="J5216" t="s">
        <v>685</v>
      </c>
      <c r="L5216">
        <f t="shared" si="90"/>
        <v>43</v>
      </c>
    </row>
    <row r="5217" spans="1:12">
      <c r="A5217">
        <v>3678</v>
      </c>
      <c r="B5217" t="s">
        <v>408</v>
      </c>
      <c r="C5217">
        <v>1</v>
      </c>
      <c r="D5217">
        <v>177</v>
      </c>
      <c r="E5217">
        <v>14</v>
      </c>
      <c r="F5217">
        <v>3</v>
      </c>
      <c r="G5217">
        <v>0</v>
      </c>
      <c r="H5217">
        <v>523</v>
      </c>
      <c r="I5217">
        <v>5</v>
      </c>
      <c r="J5217" t="s">
        <v>428</v>
      </c>
      <c r="L5217">
        <f t="shared" si="90"/>
        <v>33</v>
      </c>
    </row>
    <row r="5218" spans="1:12">
      <c r="A5218">
        <v>5839</v>
      </c>
      <c r="B5218" t="s">
        <v>408</v>
      </c>
      <c r="C5218">
        <v>2</v>
      </c>
      <c r="D5218">
        <v>57</v>
      </c>
      <c r="E5218">
        <v>2</v>
      </c>
      <c r="F5218">
        <v>0</v>
      </c>
      <c r="G5218">
        <v>0</v>
      </c>
      <c r="H5218">
        <v>127</v>
      </c>
      <c r="I5218">
        <v>2</v>
      </c>
      <c r="J5218" t="s">
        <v>752</v>
      </c>
      <c r="L5218">
        <f t="shared" si="90"/>
        <v>11</v>
      </c>
    </row>
    <row r="5219" spans="1:12">
      <c r="A5219">
        <v>260</v>
      </c>
      <c r="B5219" t="s">
        <v>408</v>
      </c>
      <c r="C5219">
        <v>2</v>
      </c>
      <c r="D5219">
        <v>17</v>
      </c>
      <c r="E5219">
        <v>2</v>
      </c>
      <c r="F5219">
        <v>0</v>
      </c>
      <c r="G5219">
        <v>0</v>
      </c>
      <c r="H5219">
        <v>448</v>
      </c>
      <c r="I5219">
        <v>1</v>
      </c>
      <c r="J5219" t="s">
        <v>879</v>
      </c>
      <c r="L5219" t="e">
        <f t="shared" si="90"/>
        <v>#N/A</v>
      </c>
    </row>
    <row r="5220" spans="1:12">
      <c r="A5220">
        <v>1588</v>
      </c>
      <c r="B5220" t="s">
        <v>408</v>
      </c>
      <c r="C5220">
        <v>1</v>
      </c>
      <c r="D5220">
        <v>9</v>
      </c>
      <c r="E5220">
        <v>1</v>
      </c>
      <c r="F5220">
        <v>0</v>
      </c>
      <c r="G5220">
        <v>0</v>
      </c>
      <c r="H5220">
        <v>403</v>
      </c>
      <c r="I5220">
        <v>1</v>
      </c>
      <c r="J5220" t="s">
        <v>956</v>
      </c>
      <c r="L5220" t="e">
        <f t="shared" si="90"/>
        <v>#N/A</v>
      </c>
    </row>
    <row r="5221" spans="1:12">
      <c r="A5221">
        <v>6257</v>
      </c>
      <c r="B5221" t="s">
        <v>408</v>
      </c>
      <c r="C5221">
        <v>1</v>
      </c>
      <c r="D5221">
        <v>4</v>
      </c>
      <c r="E5221">
        <v>1</v>
      </c>
      <c r="F5221">
        <v>0</v>
      </c>
      <c r="G5221">
        <v>0</v>
      </c>
      <c r="H5221">
        <v>421</v>
      </c>
      <c r="I5221">
        <v>1</v>
      </c>
      <c r="J5221" t="s">
        <v>411</v>
      </c>
      <c r="L5221" t="e">
        <f t="shared" si="90"/>
        <v>#N/A</v>
      </c>
    </row>
    <row r="5222" spans="1:12">
      <c r="A5222">
        <v>6334</v>
      </c>
      <c r="B5222" t="s">
        <v>412</v>
      </c>
      <c r="C5222">
        <v>1</v>
      </c>
      <c r="D5222">
        <v>48</v>
      </c>
      <c r="E5222">
        <v>1</v>
      </c>
      <c r="F5222">
        <v>0</v>
      </c>
      <c r="G5222">
        <v>0</v>
      </c>
      <c r="H5222">
        <v>438</v>
      </c>
      <c r="I5222">
        <v>1</v>
      </c>
      <c r="J5222" t="s">
        <v>703</v>
      </c>
      <c r="L5222">
        <f t="shared" si="90"/>
        <v>21</v>
      </c>
    </row>
    <row r="5223" spans="1:12">
      <c r="A5223">
        <v>2421</v>
      </c>
      <c r="B5223" t="s">
        <v>408</v>
      </c>
      <c r="C5223">
        <v>1</v>
      </c>
      <c r="D5223">
        <v>14</v>
      </c>
      <c r="E5223">
        <v>1</v>
      </c>
      <c r="F5223">
        <v>0</v>
      </c>
      <c r="G5223">
        <v>0</v>
      </c>
      <c r="H5223">
        <v>361</v>
      </c>
      <c r="I5223">
        <v>2</v>
      </c>
      <c r="J5223" t="s">
        <v>780</v>
      </c>
      <c r="L5223" t="e">
        <f t="shared" si="90"/>
        <v>#N/A</v>
      </c>
    </row>
    <row r="5224" spans="1:12">
      <c r="A5224">
        <v>5670</v>
      </c>
      <c r="B5224" t="s">
        <v>412</v>
      </c>
      <c r="C5224">
        <v>1</v>
      </c>
      <c r="D5224">
        <v>13</v>
      </c>
      <c r="E5224">
        <v>1</v>
      </c>
      <c r="F5224">
        <v>0</v>
      </c>
      <c r="G5224">
        <v>0</v>
      </c>
      <c r="H5224">
        <v>716</v>
      </c>
      <c r="I5224">
        <v>2</v>
      </c>
      <c r="J5224" t="s">
        <v>846</v>
      </c>
      <c r="L5224" t="e">
        <f t="shared" si="90"/>
        <v>#N/A</v>
      </c>
    </row>
    <row r="5225" spans="1:12">
      <c r="A5225">
        <v>1757</v>
      </c>
      <c r="B5225" t="s">
        <v>408</v>
      </c>
      <c r="C5225">
        <v>1</v>
      </c>
      <c r="D5225">
        <v>22</v>
      </c>
      <c r="E5225">
        <v>1</v>
      </c>
      <c r="F5225">
        <v>0</v>
      </c>
      <c r="G5225">
        <v>0</v>
      </c>
      <c r="H5225">
        <v>467</v>
      </c>
      <c r="I5225">
        <v>2</v>
      </c>
      <c r="J5225" t="s">
        <v>890</v>
      </c>
      <c r="L5225" t="e">
        <f t="shared" si="90"/>
        <v>#N/A</v>
      </c>
    </row>
    <row r="5226" spans="1:12">
      <c r="A5226">
        <v>4265</v>
      </c>
      <c r="B5226" t="s">
        <v>408</v>
      </c>
      <c r="C5226">
        <v>1</v>
      </c>
      <c r="D5226">
        <v>2</v>
      </c>
      <c r="E5226">
        <v>1</v>
      </c>
      <c r="F5226">
        <v>0</v>
      </c>
      <c r="G5226">
        <v>0</v>
      </c>
      <c r="H5226">
        <v>117</v>
      </c>
      <c r="I5226">
        <v>1</v>
      </c>
      <c r="J5226" t="s">
        <v>837</v>
      </c>
      <c r="L5226" t="e">
        <f t="shared" si="90"/>
        <v>#N/A</v>
      </c>
    </row>
    <row r="5227" spans="1:12">
      <c r="A5227">
        <v>4511</v>
      </c>
      <c r="B5227" t="s">
        <v>408</v>
      </c>
      <c r="C5227">
        <v>1</v>
      </c>
      <c r="D5227">
        <v>17</v>
      </c>
      <c r="E5227">
        <v>1</v>
      </c>
      <c r="F5227">
        <v>0</v>
      </c>
      <c r="G5227">
        <v>0</v>
      </c>
      <c r="H5227">
        <v>112</v>
      </c>
      <c r="I5227">
        <v>2</v>
      </c>
      <c r="J5227" t="s">
        <v>817</v>
      </c>
      <c r="L5227" t="e">
        <f t="shared" si="90"/>
        <v>#N/A</v>
      </c>
    </row>
    <row r="5228" spans="1:12">
      <c r="A5228">
        <v>2350</v>
      </c>
      <c r="B5228" t="s">
        <v>408</v>
      </c>
      <c r="C5228">
        <v>1</v>
      </c>
      <c r="D5228">
        <v>15</v>
      </c>
      <c r="E5228">
        <v>1</v>
      </c>
      <c r="F5228">
        <v>0</v>
      </c>
      <c r="G5228">
        <v>0</v>
      </c>
      <c r="H5228">
        <v>364</v>
      </c>
      <c r="I5228">
        <v>1</v>
      </c>
      <c r="J5228" t="s">
        <v>785</v>
      </c>
      <c r="L5228" t="e">
        <f t="shared" si="90"/>
        <v>#N/A</v>
      </c>
    </row>
    <row r="5229" spans="1:12">
      <c r="A5229">
        <v>429</v>
      </c>
      <c r="B5229" t="s">
        <v>408</v>
      </c>
      <c r="C5229">
        <v>2</v>
      </c>
      <c r="D5229">
        <v>3</v>
      </c>
      <c r="E5229">
        <v>2</v>
      </c>
      <c r="F5229">
        <v>0</v>
      </c>
      <c r="G5229">
        <v>0</v>
      </c>
      <c r="H5229">
        <v>401</v>
      </c>
      <c r="I5229">
        <v>1</v>
      </c>
      <c r="J5229" t="s">
        <v>434</v>
      </c>
      <c r="L5229" t="e">
        <f t="shared" si="90"/>
        <v>#N/A</v>
      </c>
    </row>
    <row r="5230" spans="1:12">
      <c r="A5230">
        <v>1093</v>
      </c>
      <c r="B5230" t="s">
        <v>408</v>
      </c>
      <c r="C5230">
        <v>1</v>
      </c>
      <c r="D5230">
        <v>50</v>
      </c>
      <c r="E5230">
        <v>1</v>
      </c>
      <c r="F5230">
        <v>0</v>
      </c>
      <c r="G5230">
        <v>0</v>
      </c>
      <c r="H5230">
        <v>318</v>
      </c>
      <c r="I5230">
        <v>1</v>
      </c>
      <c r="J5230" t="s">
        <v>856</v>
      </c>
      <c r="L5230" t="e">
        <f t="shared" si="90"/>
        <v>#N/A</v>
      </c>
    </row>
    <row r="5231" spans="1:12">
      <c r="A5231">
        <v>3183</v>
      </c>
      <c r="B5231" t="s">
        <v>408</v>
      </c>
      <c r="C5231">
        <v>1</v>
      </c>
      <c r="D5231">
        <v>21</v>
      </c>
      <c r="E5231">
        <v>8</v>
      </c>
      <c r="F5231">
        <v>0</v>
      </c>
      <c r="G5231">
        <v>0</v>
      </c>
      <c r="H5231">
        <v>312</v>
      </c>
      <c r="I5231">
        <v>4</v>
      </c>
      <c r="J5231" t="s">
        <v>518</v>
      </c>
      <c r="L5231" t="e">
        <f t="shared" si="90"/>
        <v>#N/A</v>
      </c>
    </row>
    <row r="5232" spans="1:12">
      <c r="A5232">
        <v>4342</v>
      </c>
      <c r="B5232" t="s">
        <v>408</v>
      </c>
      <c r="C5232">
        <v>2</v>
      </c>
      <c r="D5232">
        <v>10</v>
      </c>
      <c r="E5232">
        <v>2</v>
      </c>
      <c r="F5232">
        <v>0</v>
      </c>
      <c r="G5232">
        <v>0</v>
      </c>
      <c r="H5232">
        <v>150</v>
      </c>
      <c r="I5232">
        <v>1</v>
      </c>
      <c r="J5232" t="s">
        <v>955</v>
      </c>
      <c r="L5232" t="e">
        <f t="shared" si="90"/>
        <v>#N/A</v>
      </c>
    </row>
    <row r="5233" spans="1:12">
      <c r="A5233">
        <v>924</v>
      </c>
      <c r="B5233" t="s">
        <v>871</v>
      </c>
      <c r="C5233">
        <v>1</v>
      </c>
      <c r="D5233">
        <v>14</v>
      </c>
      <c r="E5233">
        <v>1</v>
      </c>
      <c r="F5233">
        <v>0</v>
      </c>
      <c r="G5233">
        <v>0</v>
      </c>
      <c r="H5233">
        <v>430</v>
      </c>
      <c r="I5233">
        <v>2</v>
      </c>
      <c r="J5233" t="s">
        <v>267</v>
      </c>
      <c r="L5233" t="e">
        <f t="shared" si="90"/>
        <v>#N/A</v>
      </c>
    </row>
    <row r="5234" spans="1:12">
      <c r="A5234">
        <v>3037</v>
      </c>
      <c r="B5234" t="s">
        <v>408</v>
      </c>
      <c r="C5234">
        <v>1</v>
      </c>
      <c r="D5234">
        <v>3</v>
      </c>
      <c r="E5234">
        <v>6</v>
      </c>
      <c r="F5234">
        <v>0</v>
      </c>
      <c r="G5234">
        <v>0</v>
      </c>
      <c r="H5234">
        <v>520</v>
      </c>
      <c r="I5234">
        <v>5</v>
      </c>
      <c r="J5234" t="s">
        <v>414</v>
      </c>
      <c r="L5234">
        <f t="shared" si="90"/>
        <v>43</v>
      </c>
    </row>
    <row r="5235" spans="1:12">
      <c r="A5235">
        <v>2275</v>
      </c>
      <c r="B5235" t="s">
        <v>408</v>
      </c>
      <c r="C5235">
        <v>1</v>
      </c>
      <c r="D5235">
        <v>18</v>
      </c>
      <c r="E5235">
        <v>8</v>
      </c>
      <c r="F5235">
        <v>0</v>
      </c>
      <c r="G5235">
        <v>0</v>
      </c>
      <c r="H5235">
        <v>524</v>
      </c>
      <c r="I5235">
        <v>5</v>
      </c>
      <c r="J5235" t="s">
        <v>666</v>
      </c>
      <c r="L5235">
        <f t="shared" si="90"/>
        <v>41</v>
      </c>
    </row>
    <row r="5236" spans="1:12">
      <c r="A5236">
        <v>3701</v>
      </c>
      <c r="B5236" t="s">
        <v>408</v>
      </c>
      <c r="C5236">
        <v>1</v>
      </c>
      <c r="D5236">
        <v>9</v>
      </c>
      <c r="E5236">
        <v>4</v>
      </c>
      <c r="F5236">
        <v>0</v>
      </c>
      <c r="G5236">
        <v>0</v>
      </c>
      <c r="H5236">
        <v>550</v>
      </c>
      <c r="I5236">
        <v>2</v>
      </c>
      <c r="J5236" t="s">
        <v>655</v>
      </c>
      <c r="L5236" t="e">
        <f t="shared" si="90"/>
        <v>#N/A</v>
      </c>
    </row>
    <row r="5237" spans="1:12">
      <c r="A5237">
        <v>5152</v>
      </c>
      <c r="B5237" t="s">
        <v>408</v>
      </c>
      <c r="C5237">
        <v>1</v>
      </c>
      <c r="D5237">
        <v>6</v>
      </c>
      <c r="E5237">
        <v>0</v>
      </c>
      <c r="F5237">
        <v>28</v>
      </c>
      <c r="G5237">
        <v>0</v>
      </c>
      <c r="H5237">
        <v>208</v>
      </c>
      <c r="I5237">
        <v>6</v>
      </c>
      <c r="J5237" t="s">
        <v>584</v>
      </c>
      <c r="L5237" t="e">
        <f t="shared" si="90"/>
        <v>#N/A</v>
      </c>
    </row>
    <row r="5238" spans="1:12">
      <c r="A5238">
        <v>1611</v>
      </c>
      <c r="B5238" t="s">
        <v>408</v>
      </c>
      <c r="C5238">
        <v>1</v>
      </c>
      <c r="D5238">
        <v>56</v>
      </c>
      <c r="E5238">
        <v>1</v>
      </c>
      <c r="F5238">
        <v>0</v>
      </c>
      <c r="G5238">
        <v>0</v>
      </c>
      <c r="H5238">
        <v>340</v>
      </c>
      <c r="I5238">
        <v>1</v>
      </c>
      <c r="J5238" t="s">
        <v>451</v>
      </c>
      <c r="L5238">
        <f t="shared" si="90"/>
        <v>31</v>
      </c>
    </row>
    <row r="5239" spans="1:12">
      <c r="A5239">
        <v>4242</v>
      </c>
      <c r="B5239" t="s">
        <v>408</v>
      </c>
      <c r="C5239">
        <v>2</v>
      </c>
      <c r="D5239">
        <v>23</v>
      </c>
      <c r="E5239">
        <v>2</v>
      </c>
      <c r="F5239">
        <v>0</v>
      </c>
      <c r="G5239">
        <v>0</v>
      </c>
      <c r="H5239">
        <v>111</v>
      </c>
      <c r="I5239">
        <v>1</v>
      </c>
      <c r="J5239" t="s">
        <v>511</v>
      </c>
      <c r="L5239">
        <f t="shared" si="90"/>
        <v>11</v>
      </c>
    </row>
    <row r="5240" spans="1:12">
      <c r="A5240">
        <v>6357</v>
      </c>
      <c r="B5240" t="s">
        <v>473</v>
      </c>
      <c r="C5240">
        <v>1</v>
      </c>
      <c r="D5240">
        <v>7</v>
      </c>
      <c r="E5240">
        <v>1</v>
      </c>
      <c r="F5240">
        <v>0</v>
      </c>
      <c r="G5240">
        <v>0</v>
      </c>
      <c r="H5240">
        <v>402</v>
      </c>
      <c r="I5240">
        <v>1</v>
      </c>
      <c r="J5240" t="s">
        <v>541</v>
      </c>
      <c r="L5240">
        <f t="shared" si="90"/>
        <v>21</v>
      </c>
    </row>
    <row r="5241" spans="1:12">
      <c r="A5241">
        <v>4488</v>
      </c>
      <c r="B5241" t="s">
        <v>408</v>
      </c>
      <c r="C5241">
        <v>2</v>
      </c>
      <c r="D5241">
        <v>12</v>
      </c>
      <c r="E5241">
        <v>2</v>
      </c>
      <c r="F5241">
        <v>0</v>
      </c>
      <c r="G5241">
        <v>0</v>
      </c>
      <c r="H5241">
        <v>127</v>
      </c>
      <c r="I5241">
        <v>1</v>
      </c>
      <c r="J5241" t="s">
        <v>752</v>
      </c>
      <c r="L5241">
        <f t="shared" si="90"/>
        <v>11</v>
      </c>
    </row>
    <row r="5242" spans="1:12">
      <c r="A5242">
        <v>3824</v>
      </c>
      <c r="B5242" t="s">
        <v>408</v>
      </c>
      <c r="C5242">
        <v>1</v>
      </c>
      <c r="D5242">
        <v>10</v>
      </c>
      <c r="E5242">
        <v>1</v>
      </c>
      <c r="F5242">
        <v>0</v>
      </c>
      <c r="G5242">
        <v>0</v>
      </c>
      <c r="H5242">
        <v>125</v>
      </c>
      <c r="I5242">
        <v>1</v>
      </c>
      <c r="J5242" t="s">
        <v>870</v>
      </c>
      <c r="L5242" t="e">
        <f t="shared" si="90"/>
        <v>#N/A</v>
      </c>
    </row>
    <row r="5243" spans="1:12">
      <c r="A5243">
        <v>1734</v>
      </c>
      <c r="B5243" t="s">
        <v>408</v>
      </c>
      <c r="C5243">
        <v>1</v>
      </c>
      <c r="D5243">
        <v>4</v>
      </c>
      <c r="E5243">
        <v>16</v>
      </c>
      <c r="F5243">
        <v>0</v>
      </c>
      <c r="G5243">
        <v>0</v>
      </c>
      <c r="H5243">
        <v>301</v>
      </c>
      <c r="I5243">
        <v>4</v>
      </c>
      <c r="J5243" t="s">
        <v>680</v>
      </c>
      <c r="L5243" t="e">
        <f t="shared" si="90"/>
        <v>#N/A</v>
      </c>
    </row>
    <row r="5244" spans="1:12">
      <c r="A5244">
        <v>947</v>
      </c>
      <c r="B5244" t="s">
        <v>408</v>
      </c>
      <c r="C5244">
        <v>1</v>
      </c>
      <c r="D5244">
        <v>39</v>
      </c>
      <c r="E5244">
        <v>1</v>
      </c>
      <c r="F5244">
        <v>0</v>
      </c>
      <c r="G5244">
        <v>0</v>
      </c>
      <c r="H5244">
        <v>322</v>
      </c>
      <c r="I5244">
        <v>2</v>
      </c>
      <c r="J5244" t="s">
        <v>815</v>
      </c>
      <c r="L5244">
        <f t="shared" si="90"/>
        <v>31</v>
      </c>
    </row>
    <row r="5245" spans="1:12">
      <c r="A5245">
        <v>2496</v>
      </c>
      <c r="B5245" t="s">
        <v>408</v>
      </c>
      <c r="C5245">
        <v>1</v>
      </c>
      <c r="D5245">
        <v>13</v>
      </c>
      <c r="E5245">
        <v>1</v>
      </c>
      <c r="F5245">
        <v>0</v>
      </c>
      <c r="G5245">
        <v>0</v>
      </c>
      <c r="H5245">
        <v>358</v>
      </c>
      <c r="I5245">
        <v>1</v>
      </c>
      <c r="J5245" t="s">
        <v>716</v>
      </c>
      <c r="L5245" t="e">
        <f t="shared" si="90"/>
        <v>#N/A</v>
      </c>
    </row>
    <row r="5246" spans="1:12">
      <c r="A5246">
        <v>5816</v>
      </c>
      <c r="B5246" t="s">
        <v>412</v>
      </c>
      <c r="C5246">
        <v>2</v>
      </c>
      <c r="D5246">
        <v>5</v>
      </c>
      <c r="E5246">
        <v>2</v>
      </c>
      <c r="F5246">
        <v>0</v>
      </c>
      <c r="G5246">
        <v>0</v>
      </c>
      <c r="H5246">
        <v>119</v>
      </c>
      <c r="I5246">
        <v>2</v>
      </c>
      <c r="J5246" t="s">
        <v>900</v>
      </c>
      <c r="L5246" t="e">
        <f t="shared" si="90"/>
        <v>#N/A</v>
      </c>
    </row>
    <row r="5247" spans="1:12">
      <c r="A5247">
        <v>4365</v>
      </c>
      <c r="B5247" t="s">
        <v>408</v>
      </c>
      <c r="C5247">
        <v>1</v>
      </c>
      <c r="D5247">
        <v>7</v>
      </c>
      <c r="E5247">
        <v>28</v>
      </c>
      <c r="F5247">
        <v>0</v>
      </c>
      <c r="G5247">
        <v>0</v>
      </c>
      <c r="H5247">
        <v>115</v>
      </c>
      <c r="I5247">
        <v>7</v>
      </c>
      <c r="J5247" t="s">
        <v>466</v>
      </c>
      <c r="L5247" t="e">
        <f t="shared" si="90"/>
        <v>#N/A</v>
      </c>
    </row>
    <row r="5248" spans="1:12">
      <c r="A5248">
        <v>283</v>
      </c>
      <c r="B5248" t="s">
        <v>408</v>
      </c>
      <c r="C5248">
        <v>1</v>
      </c>
      <c r="D5248">
        <v>15</v>
      </c>
      <c r="E5248">
        <v>7</v>
      </c>
      <c r="F5248">
        <v>0</v>
      </c>
      <c r="G5248">
        <v>0</v>
      </c>
      <c r="H5248">
        <v>470</v>
      </c>
      <c r="I5248">
        <v>4</v>
      </c>
      <c r="J5248" t="s">
        <v>898</v>
      </c>
      <c r="L5248" t="e">
        <f t="shared" si="90"/>
        <v>#N/A</v>
      </c>
    </row>
    <row r="5249" spans="1:12">
      <c r="A5249">
        <v>406</v>
      </c>
      <c r="B5249" t="s">
        <v>408</v>
      </c>
      <c r="C5249">
        <v>1</v>
      </c>
      <c r="D5249">
        <v>2</v>
      </c>
      <c r="E5249">
        <v>18</v>
      </c>
      <c r="F5249">
        <v>0</v>
      </c>
      <c r="G5249">
        <v>0</v>
      </c>
      <c r="H5249">
        <v>318</v>
      </c>
      <c r="I5249">
        <v>6</v>
      </c>
      <c r="J5249" t="s">
        <v>856</v>
      </c>
      <c r="L5249" t="e">
        <f t="shared" si="90"/>
        <v>#N/A</v>
      </c>
    </row>
    <row r="5250" spans="1:12">
      <c r="A5250">
        <v>1070</v>
      </c>
      <c r="B5250" t="s">
        <v>408</v>
      </c>
      <c r="C5250">
        <v>2</v>
      </c>
      <c r="D5250">
        <v>5</v>
      </c>
      <c r="E5250">
        <v>2</v>
      </c>
      <c r="F5250">
        <v>0</v>
      </c>
      <c r="G5250">
        <v>0</v>
      </c>
      <c r="H5250">
        <v>702</v>
      </c>
      <c r="I5250">
        <v>2</v>
      </c>
      <c r="J5250" t="s">
        <v>764</v>
      </c>
      <c r="L5250">
        <f t="shared" si="90"/>
        <v>31</v>
      </c>
    </row>
    <row r="5251" spans="1:12">
      <c r="A5251">
        <v>3160</v>
      </c>
      <c r="B5251" t="s">
        <v>408</v>
      </c>
      <c r="C5251">
        <v>2</v>
      </c>
      <c r="D5251">
        <v>5</v>
      </c>
      <c r="E5251">
        <v>2</v>
      </c>
      <c r="F5251">
        <v>0</v>
      </c>
      <c r="G5251">
        <v>0</v>
      </c>
      <c r="H5251">
        <v>650</v>
      </c>
      <c r="I5251">
        <v>2</v>
      </c>
      <c r="J5251" t="s">
        <v>954</v>
      </c>
      <c r="L5251" t="e">
        <f t="shared" si="90"/>
        <v>#N/A</v>
      </c>
    </row>
    <row r="5252" spans="1:12">
      <c r="A5252">
        <v>3469</v>
      </c>
      <c r="B5252" t="s">
        <v>408</v>
      </c>
      <c r="C5252">
        <v>2</v>
      </c>
      <c r="D5252">
        <v>1</v>
      </c>
      <c r="E5252">
        <v>17</v>
      </c>
      <c r="F5252">
        <v>0</v>
      </c>
      <c r="G5252">
        <v>0</v>
      </c>
      <c r="H5252">
        <v>535</v>
      </c>
      <c r="I5252">
        <v>6</v>
      </c>
      <c r="J5252" t="s">
        <v>514</v>
      </c>
      <c r="L5252">
        <f t="shared" ref="L5252:L5315" si="91">VLOOKUP($J5252,$AA$3:$AB$127,2,FALSE)</f>
        <v>45</v>
      </c>
    </row>
    <row r="5253" spans="1:12">
      <c r="A5253">
        <v>1394</v>
      </c>
      <c r="B5253" t="s">
        <v>408</v>
      </c>
      <c r="C5253">
        <v>2</v>
      </c>
      <c r="D5253">
        <v>28</v>
      </c>
      <c r="E5253">
        <v>2</v>
      </c>
      <c r="F5253">
        <v>0</v>
      </c>
      <c r="G5253">
        <v>0</v>
      </c>
      <c r="H5253">
        <v>532</v>
      </c>
      <c r="I5253">
        <v>1</v>
      </c>
      <c r="J5253" t="s">
        <v>638</v>
      </c>
      <c r="L5253">
        <f t="shared" si="91"/>
        <v>36</v>
      </c>
    </row>
    <row r="5254" spans="1:12">
      <c r="A5254">
        <v>2129</v>
      </c>
      <c r="B5254" t="s">
        <v>390</v>
      </c>
      <c r="C5254">
        <v>1</v>
      </c>
      <c r="D5254">
        <v>16</v>
      </c>
      <c r="E5254">
        <v>1</v>
      </c>
      <c r="F5254">
        <v>0</v>
      </c>
      <c r="G5254">
        <v>0</v>
      </c>
      <c r="H5254">
        <v>521</v>
      </c>
      <c r="I5254">
        <v>2</v>
      </c>
      <c r="J5254" t="s">
        <v>910</v>
      </c>
      <c r="L5254">
        <f t="shared" si="91"/>
        <v>36</v>
      </c>
    </row>
    <row r="5255" spans="1:12">
      <c r="A5255">
        <v>2141</v>
      </c>
      <c r="B5255" t="s">
        <v>408</v>
      </c>
      <c r="C5255">
        <v>1</v>
      </c>
      <c r="D5255">
        <v>17</v>
      </c>
      <c r="E5255">
        <v>20</v>
      </c>
      <c r="F5255">
        <v>0</v>
      </c>
      <c r="G5255">
        <v>0</v>
      </c>
      <c r="H5255">
        <v>521</v>
      </c>
      <c r="I5255">
        <v>6</v>
      </c>
      <c r="J5255" t="s">
        <v>910</v>
      </c>
      <c r="L5255">
        <f t="shared" si="91"/>
        <v>36</v>
      </c>
    </row>
    <row r="5256" spans="1:12">
      <c r="A5256">
        <v>469</v>
      </c>
      <c r="B5256" t="s">
        <v>408</v>
      </c>
      <c r="C5256">
        <v>2</v>
      </c>
      <c r="D5256">
        <v>4</v>
      </c>
      <c r="E5256">
        <v>2</v>
      </c>
      <c r="F5256">
        <v>0</v>
      </c>
      <c r="G5256">
        <v>0</v>
      </c>
      <c r="H5256">
        <v>419</v>
      </c>
      <c r="I5256">
        <v>1</v>
      </c>
      <c r="J5256" t="s">
        <v>953</v>
      </c>
      <c r="L5256" t="e">
        <f t="shared" si="91"/>
        <v>#N/A</v>
      </c>
    </row>
    <row r="5257" spans="1:12">
      <c r="A5257">
        <v>3801</v>
      </c>
      <c r="B5257" t="s">
        <v>408</v>
      </c>
      <c r="C5257">
        <v>1</v>
      </c>
      <c r="D5257">
        <v>1</v>
      </c>
      <c r="E5257">
        <v>1</v>
      </c>
      <c r="F5257">
        <v>0</v>
      </c>
      <c r="G5257">
        <v>0</v>
      </c>
      <c r="H5257">
        <v>125</v>
      </c>
      <c r="I5257">
        <v>2</v>
      </c>
      <c r="J5257" t="s">
        <v>870</v>
      </c>
      <c r="L5257" t="e">
        <f t="shared" si="91"/>
        <v>#N/A</v>
      </c>
    </row>
    <row r="5258" spans="1:12">
      <c r="A5258">
        <v>801</v>
      </c>
      <c r="B5258" t="s">
        <v>408</v>
      </c>
      <c r="C5258">
        <v>1</v>
      </c>
      <c r="D5258">
        <v>41</v>
      </c>
      <c r="E5258">
        <v>1</v>
      </c>
      <c r="F5258">
        <v>0</v>
      </c>
      <c r="G5258">
        <v>0</v>
      </c>
      <c r="H5258">
        <v>442</v>
      </c>
      <c r="I5258">
        <v>1</v>
      </c>
      <c r="J5258" t="s">
        <v>579</v>
      </c>
      <c r="L5258">
        <f t="shared" si="91"/>
        <v>21</v>
      </c>
    </row>
    <row r="5259" spans="1:12">
      <c r="A5259">
        <v>6374</v>
      </c>
      <c r="B5259" t="s">
        <v>412</v>
      </c>
      <c r="C5259">
        <v>1</v>
      </c>
      <c r="D5259">
        <v>18</v>
      </c>
      <c r="E5259">
        <v>1</v>
      </c>
      <c r="F5259">
        <v>0</v>
      </c>
      <c r="G5259">
        <v>0</v>
      </c>
      <c r="H5259">
        <v>438</v>
      </c>
      <c r="I5259">
        <v>1</v>
      </c>
      <c r="J5259" t="s">
        <v>703</v>
      </c>
      <c r="L5259">
        <f t="shared" si="91"/>
        <v>21</v>
      </c>
    </row>
    <row r="5260" spans="1:12">
      <c r="A5260">
        <v>1548</v>
      </c>
      <c r="B5260" t="s">
        <v>408</v>
      </c>
      <c r="C5260">
        <v>2</v>
      </c>
      <c r="D5260">
        <v>2</v>
      </c>
      <c r="E5260">
        <v>2</v>
      </c>
      <c r="F5260">
        <v>0</v>
      </c>
      <c r="G5260">
        <v>0</v>
      </c>
      <c r="H5260">
        <v>438</v>
      </c>
      <c r="I5260">
        <v>1</v>
      </c>
      <c r="J5260" t="s">
        <v>703</v>
      </c>
      <c r="L5260">
        <f t="shared" si="91"/>
        <v>21</v>
      </c>
    </row>
    <row r="5261" spans="1:12">
      <c r="A5261">
        <v>220</v>
      </c>
      <c r="B5261" t="s">
        <v>408</v>
      </c>
      <c r="C5261">
        <v>2</v>
      </c>
      <c r="D5261">
        <v>21</v>
      </c>
      <c r="E5261">
        <v>2</v>
      </c>
      <c r="F5261">
        <v>0</v>
      </c>
      <c r="G5261">
        <v>0</v>
      </c>
      <c r="H5261">
        <v>439</v>
      </c>
      <c r="I5261">
        <v>1</v>
      </c>
      <c r="J5261" t="s">
        <v>852</v>
      </c>
      <c r="L5261" t="e">
        <f t="shared" si="91"/>
        <v>#N/A</v>
      </c>
    </row>
    <row r="5262" spans="1:12">
      <c r="A5262">
        <v>3718</v>
      </c>
      <c r="B5262" t="s">
        <v>408</v>
      </c>
      <c r="C5262">
        <v>2</v>
      </c>
      <c r="D5262">
        <v>24</v>
      </c>
      <c r="E5262">
        <v>2</v>
      </c>
      <c r="F5262">
        <v>0</v>
      </c>
      <c r="G5262">
        <v>0</v>
      </c>
      <c r="H5262">
        <v>105</v>
      </c>
      <c r="I5262">
        <v>1</v>
      </c>
      <c r="J5262" t="s">
        <v>866</v>
      </c>
      <c r="L5262">
        <f t="shared" si="91"/>
        <v>45</v>
      </c>
    </row>
    <row r="5263" spans="1:12">
      <c r="A5263">
        <v>5129</v>
      </c>
      <c r="B5263" t="s">
        <v>408</v>
      </c>
      <c r="C5263">
        <v>1</v>
      </c>
      <c r="D5263">
        <v>4</v>
      </c>
      <c r="E5263">
        <v>1</v>
      </c>
      <c r="F5263">
        <v>0</v>
      </c>
      <c r="G5263">
        <v>0</v>
      </c>
      <c r="H5263">
        <v>125</v>
      </c>
      <c r="I5263">
        <v>1</v>
      </c>
      <c r="J5263" t="s">
        <v>870</v>
      </c>
      <c r="L5263" t="e">
        <f t="shared" si="91"/>
        <v>#N/A</v>
      </c>
    </row>
    <row r="5264" spans="1:12">
      <c r="A5264">
        <v>6125</v>
      </c>
      <c r="B5264" t="s">
        <v>408</v>
      </c>
      <c r="C5264">
        <v>1</v>
      </c>
      <c r="D5264">
        <v>1</v>
      </c>
      <c r="E5264">
        <v>15</v>
      </c>
      <c r="F5264">
        <v>0</v>
      </c>
      <c r="G5264">
        <v>0</v>
      </c>
      <c r="H5264">
        <v>243</v>
      </c>
      <c r="I5264">
        <v>6</v>
      </c>
      <c r="J5264" t="s">
        <v>924</v>
      </c>
      <c r="L5264" t="e">
        <f t="shared" si="91"/>
        <v>#N/A</v>
      </c>
    </row>
    <row r="5265" spans="1:12">
      <c r="A5265">
        <v>1797</v>
      </c>
      <c r="B5265" t="s">
        <v>408</v>
      </c>
      <c r="C5265">
        <v>2</v>
      </c>
      <c r="D5265">
        <v>11</v>
      </c>
      <c r="E5265">
        <v>2</v>
      </c>
      <c r="F5265">
        <v>0</v>
      </c>
      <c r="G5265">
        <v>0</v>
      </c>
      <c r="H5265">
        <v>716</v>
      </c>
      <c r="I5265">
        <v>2</v>
      </c>
      <c r="J5265" t="s">
        <v>846</v>
      </c>
      <c r="L5265" t="e">
        <f t="shared" si="91"/>
        <v>#N/A</v>
      </c>
    </row>
    <row r="5266" spans="1:12">
      <c r="A5266">
        <v>4050</v>
      </c>
      <c r="B5266" t="s">
        <v>408</v>
      </c>
      <c r="C5266">
        <v>2</v>
      </c>
      <c r="D5266">
        <v>14</v>
      </c>
      <c r="E5266">
        <v>2</v>
      </c>
      <c r="F5266">
        <v>0</v>
      </c>
      <c r="G5266">
        <v>0</v>
      </c>
      <c r="H5266">
        <v>259</v>
      </c>
      <c r="I5266">
        <v>2</v>
      </c>
      <c r="J5266" t="s">
        <v>926</v>
      </c>
      <c r="L5266" t="e">
        <f t="shared" si="91"/>
        <v>#N/A</v>
      </c>
    </row>
    <row r="5267" spans="1:12">
      <c r="A5267">
        <v>5971</v>
      </c>
      <c r="B5267" t="s">
        <v>408</v>
      </c>
      <c r="C5267">
        <v>1</v>
      </c>
      <c r="D5267">
        <v>11</v>
      </c>
      <c r="E5267">
        <v>16</v>
      </c>
      <c r="F5267">
        <v>0</v>
      </c>
      <c r="G5267">
        <v>0</v>
      </c>
      <c r="H5267">
        <v>137</v>
      </c>
      <c r="I5267">
        <v>5</v>
      </c>
      <c r="J5267" t="s">
        <v>533</v>
      </c>
      <c r="L5267" t="e">
        <f t="shared" si="91"/>
        <v>#N/A</v>
      </c>
    </row>
    <row r="5268" spans="1:12">
      <c r="A5268">
        <v>4797</v>
      </c>
      <c r="B5268" t="s">
        <v>408</v>
      </c>
      <c r="C5268">
        <v>1</v>
      </c>
      <c r="D5268">
        <v>11</v>
      </c>
      <c r="E5268">
        <v>24</v>
      </c>
      <c r="F5268">
        <v>0</v>
      </c>
      <c r="G5268">
        <v>0</v>
      </c>
      <c r="H5268">
        <v>660</v>
      </c>
      <c r="I5268">
        <v>9</v>
      </c>
      <c r="J5268" t="s">
        <v>952</v>
      </c>
      <c r="L5268" t="e">
        <f t="shared" si="91"/>
        <v>#N/A</v>
      </c>
    </row>
    <row r="5269" spans="1:12">
      <c r="A5269">
        <v>2722</v>
      </c>
      <c r="B5269" t="s">
        <v>408</v>
      </c>
      <c r="C5269">
        <v>1</v>
      </c>
      <c r="D5269">
        <v>2</v>
      </c>
      <c r="E5269">
        <v>1</v>
      </c>
      <c r="F5269">
        <v>0</v>
      </c>
      <c r="G5269">
        <v>0</v>
      </c>
      <c r="H5269">
        <v>350</v>
      </c>
      <c r="I5269">
        <v>2</v>
      </c>
      <c r="J5269" t="s">
        <v>713</v>
      </c>
      <c r="L5269" t="e">
        <f t="shared" si="91"/>
        <v>#N/A</v>
      </c>
    </row>
    <row r="5270" spans="1:12">
      <c r="A5270">
        <v>5378</v>
      </c>
      <c r="B5270" t="s">
        <v>408</v>
      </c>
      <c r="C5270">
        <v>1</v>
      </c>
      <c r="D5270">
        <v>46</v>
      </c>
      <c r="E5270">
        <v>1</v>
      </c>
      <c r="F5270">
        <v>0</v>
      </c>
      <c r="G5270">
        <v>0</v>
      </c>
      <c r="H5270">
        <v>631</v>
      </c>
      <c r="I5270">
        <v>2</v>
      </c>
      <c r="J5270" t="s">
        <v>951</v>
      </c>
      <c r="L5270" t="e">
        <f t="shared" si="91"/>
        <v>#N/A</v>
      </c>
    </row>
    <row r="5271" spans="1:12">
      <c r="A5271">
        <v>1216</v>
      </c>
      <c r="B5271" t="s">
        <v>408</v>
      </c>
      <c r="C5271">
        <v>1</v>
      </c>
      <c r="D5271">
        <v>13</v>
      </c>
      <c r="E5271">
        <v>9</v>
      </c>
      <c r="F5271">
        <v>0</v>
      </c>
      <c r="G5271">
        <v>0</v>
      </c>
      <c r="H5271">
        <v>318</v>
      </c>
      <c r="I5271">
        <v>6</v>
      </c>
      <c r="J5271" t="s">
        <v>856</v>
      </c>
      <c r="L5271" t="e">
        <f t="shared" si="91"/>
        <v>#N/A</v>
      </c>
    </row>
    <row r="5272" spans="1:12">
      <c r="A5272">
        <v>5639</v>
      </c>
      <c r="B5272" t="s">
        <v>408</v>
      </c>
      <c r="C5272">
        <v>2</v>
      </c>
      <c r="D5272">
        <v>3</v>
      </c>
      <c r="E5272">
        <v>2</v>
      </c>
      <c r="F5272">
        <v>0</v>
      </c>
      <c r="G5272">
        <v>0</v>
      </c>
      <c r="H5272">
        <v>398</v>
      </c>
      <c r="I5272">
        <v>2</v>
      </c>
      <c r="J5272" t="s">
        <v>950</v>
      </c>
      <c r="L5272" t="e">
        <f t="shared" si="91"/>
        <v>#N/A</v>
      </c>
    </row>
    <row r="5273" spans="1:12">
      <c r="A5273">
        <v>2473</v>
      </c>
      <c r="B5273" t="s">
        <v>408</v>
      </c>
      <c r="C5273">
        <v>1</v>
      </c>
      <c r="D5273">
        <v>16</v>
      </c>
      <c r="E5273">
        <v>1</v>
      </c>
      <c r="F5273">
        <v>0</v>
      </c>
      <c r="G5273">
        <v>0</v>
      </c>
      <c r="H5273">
        <v>353</v>
      </c>
      <c r="I5273">
        <v>2</v>
      </c>
      <c r="J5273" t="s">
        <v>644</v>
      </c>
      <c r="L5273" t="e">
        <f t="shared" si="91"/>
        <v>#N/A</v>
      </c>
    </row>
    <row r="5274" spans="1:12">
      <c r="A5274">
        <v>2390</v>
      </c>
      <c r="B5274" t="s">
        <v>408</v>
      </c>
      <c r="C5274">
        <v>1</v>
      </c>
      <c r="D5274">
        <v>7</v>
      </c>
      <c r="E5274">
        <v>1</v>
      </c>
      <c r="F5274">
        <v>0</v>
      </c>
      <c r="G5274">
        <v>0</v>
      </c>
      <c r="H5274">
        <v>332</v>
      </c>
      <c r="I5274">
        <v>1</v>
      </c>
      <c r="J5274" t="s">
        <v>878</v>
      </c>
      <c r="L5274" t="e">
        <f t="shared" si="91"/>
        <v>#N/A</v>
      </c>
    </row>
    <row r="5275" spans="1:12">
      <c r="A5275">
        <v>1442</v>
      </c>
      <c r="B5275" t="s">
        <v>408</v>
      </c>
      <c r="C5275">
        <v>1</v>
      </c>
      <c r="D5275">
        <v>8</v>
      </c>
      <c r="E5275">
        <v>4</v>
      </c>
      <c r="F5275">
        <v>0</v>
      </c>
      <c r="G5275">
        <v>0</v>
      </c>
      <c r="H5275">
        <v>508</v>
      </c>
      <c r="I5275">
        <v>2</v>
      </c>
      <c r="J5275" t="s">
        <v>673</v>
      </c>
      <c r="L5275" t="e">
        <f t="shared" si="91"/>
        <v>#N/A</v>
      </c>
    </row>
    <row r="5276" spans="1:12">
      <c r="A5276">
        <v>2235</v>
      </c>
      <c r="B5276" t="s">
        <v>408</v>
      </c>
      <c r="C5276">
        <v>2</v>
      </c>
      <c r="D5276">
        <v>14</v>
      </c>
      <c r="E5276">
        <v>12</v>
      </c>
      <c r="F5276">
        <v>0</v>
      </c>
      <c r="G5276">
        <v>0</v>
      </c>
      <c r="H5276">
        <v>504</v>
      </c>
      <c r="I5276">
        <v>5</v>
      </c>
      <c r="J5276" t="s">
        <v>909</v>
      </c>
      <c r="L5276" t="e">
        <f t="shared" si="91"/>
        <v>#N/A</v>
      </c>
    </row>
    <row r="5277" spans="1:12">
      <c r="A5277">
        <v>575</v>
      </c>
      <c r="B5277" t="s">
        <v>408</v>
      </c>
      <c r="C5277">
        <v>1</v>
      </c>
      <c r="D5277">
        <v>16</v>
      </c>
      <c r="E5277">
        <v>8</v>
      </c>
      <c r="F5277">
        <v>0</v>
      </c>
      <c r="G5277">
        <v>0</v>
      </c>
      <c r="H5277">
        <v>544</v>
      </c>
      <c r="I5277">
        <v>5</v>
      </c>
      <c r="J5277" t="s">
        <v>868</v>
      </c>
      <c r="L5277" t="e">
        <f t="shared" si="91"/>
        <v>#N/A</v>
      </c>
    </row>
    <row r="5278" spans="1:12">
      <c r="A5278">
        <v>2782</v>
      </c>
      <c r="B5278" t="s">
        <v>408</v>
      </c>
      <c r="C5278">
        <v>1</v>
      </c>
      <c r="D5278">
        <v>46</v>
      </c>
      <c r="E5278">
        <v>0</v>
      </c>
      <c r="F5278">
        <v>1</v>
      </c>
      <c r="G5278">
        <v>0</v>
      </c>
      <c r="H5278">
        <v>520</v>
      </c>
      <c r="I5278">
        <v>2</v>
      </c>
      <c r="J5278" t="s">
        <v>414</v>
      </c>
      <c r="L5278">
        <f t="shared" si="91"/>
        <v>43</v>
      </c>
    </row>
    <row r="5279" spans="1:12">
      <c r="A5279">
        <v>3409</v>
      </c>
      <c r="B5279" t="s">
        <v>408</v>
      </c>
      <c r="C5279">
        <v>1</v>
      </c>
      <c r="D5279">
        <v>9</v>
      </c>
      <c r="E5279">
        <v>7</v>
      </c>
      <c r="F5279">
        <v>0</v>
      </c>
      <c r="G5279">
        <v>0</v>
      </c>
      <c r="H5279">
        <v>316</v>
      </c>
      <c r="I5279">
        <v>4</v>
      </c>
      <c r="J5279" t="s">
        <v>467</v>
      </c>
      <c r="L5279">
        <f t="shared" si="91"/>
        <v>51</v>
      </c>
    </row>
    <row r="5280" spans="1:12">
      <c r="A5280">
        <v>5770</v>
      </c>
      <c r="B5280" t="s">
        <v>408</v>
      </c>
      <c r="C5280">
        <v>1</v>
      </c>
      <c r="D5280">
        <v>13</v>
      </c>
      <c r="E5280">
        <v>1</v>
      </c>
      <c r="F5280">
        <v>0</v>
      </c>
      <c r="G5280">
        <v>0</v>
      </c>
      <c r="H5280">
        <v>296</v>
      </c>
      <c r="I5280">
        <v>2</v>
      </c>
      <c r="J5280" t="s">
        <v>937</v>
      </c>
      <c r="L5280" t="e">
        <f t="shared" si="91"/>
        <v>#N/A</v>
      </c>
    </row>
    <row r="5281" spans="1:12">
      <c r="A5281">
        <v>6409</v>
      </c>
      <c r="B5281" t="s">
        <v>412</v>
      </c>
      <c r="C5281">
        <v>2</v>
      </c>
      <c r="D5281">
        <v>6</v>
      </c>
      <c r="E5281">
        <v>2</v>
      </c>
      <c r="F5281">
        <v>0</v>
      </c>
      <c r="G5281">
        <v>0</v>
      </c>
      <c r="H5281">
        <v>418</v>
      </c>
      <c r="I5281">
        <v>1</v>
      </c>
      <c r="J5281" t="s">
        <v>659</v>
      </c>
      <c r="L5281" t="e">
        <f t="shared" si="91"/>
        <v>#N/A</v>
      </c>
    </row>
    <row r="5282" spans="1:12">
      <c r="A5282">
        <v>4110</v>
      </c>
      <c r="B5282" t="s">
        <v>408</v>
      </c>
      <c r="C5282">
        <v>1</v>
      </c>
      <c r="D5282">
        <v>36</v>
      </c>
      <c r="E5282">
        <v>1</v>
      </c>
      <c r="F5282">
        <v>0</v>
      </c>
      <c r="G5282">
        <v>0</v>
      </c>
      <c r="H5282">
        <v>127</v>
      </c>
      <c r="I5282">
        <v>1</v>
      </c>
      <c r="J5282" t="s">
        <v>752</v>
      </c>
      <c r="L5282">
        <f t="shared" si="91"/>
        <v>11</v>
      </c>
    </row>
    <row r="5283" spans="1:12">
      <c r="A5283">
        <v>907</v>
      </c>
      <c r="B5283" t="s">
        <v>408</v>
      </c>
      <c r="C5283">
        <v>1</v>
      </c>
      <c r="D5283">
        <v>2</v>
      </c>
      <c r="E5283">
        <v>1</v>
      </c>
      <c r="F5283">
        <v>0</v>
      </c>
      <c r="G5283">
        <v>0</v>
      </c>
      <c r="H5283">
        <v>424</v>
      </c>
      <c r="I5283">
        <v>1</v>
      </c>
      <c r="J5283" t="s">
        <v>832</v>
      </c>
      <c r="L5283" t="e">
        <f t="shared" si="91"/>
        <v>#N/A</v>
      </c>
    </row>
    <row r="5284" spans="1:12">
      <c r="A5284">
        <v>1903</v>
      </c>
      <c r="B5284" t="s">
        <v>865</v>
      </c>
      <c r="C5284">
        <v>1</v>
      </c>
      <c r="D5284">
        <v>27</v>
      </c>
      <c r="E5284">
        <v>1</v>
      </c>
      <c r="F5284">
        <v>0</v>
      </c>
      <c r="G5284">
        <v>0</v>
      </c>
      <c r="H5284">
        <v>339</v>
      </c>
      <c r="I5284" t="s">
        <v>408</v>
      </c>
      <c r="J5284" t="s">
        <v>462</v>
      </c>
      <c r="L5284" t="e">
        <f t="shared" si="91"/>
        <v>#N/A</v>
      </c>
    </row>
    <row r="5285" spans="1:12">
      <c r="A5285">
        <v>4405</v>
      </c>
      <c r="B5285" t="s">
        <v>408</v>
      </c>
      <c r="C5285">
        <v>1</v>
      </c>
      <c r="D5285">
        <v>5</v>
      </c>
      <c r="E5285">
        <v>6</v>
      </c>
      <c r="F5285">
        <v>0</v>
      </c>
      <c r="G5285">
        <v>0</v>
      </c>
      <c r="H5285">
        <v>257</v>
      </c>
      <c r="I5285">
        <v>3</v>
      </c>
      <c r="J5285" t="s">
        <v>922</v>
      </c>
      <c r="L5285" t="e">
        <f t="shared" si="91"/>
        <v>#N/A</v>
      </c>
    </row>
    <row r="5286" spans="1:12">
      <c r="A5286">
        <v>4737</v>
      </c>
      <c r="B5286" t="s">
        <v>408</v>
      </c>
      <c r="C5286">
        <v>1</v>
      </c>
      <c r="D5286">
        <v>6</v>
      </c>
      <c r="E5286">
        <v>19</v>
      </c>
      <c r="F5286">
        <v>0</v>
      </c>
      <c r="G5286">
        <v>0</v>
      </c>
      <c r="H5286">
        <v>664</v>
      </c>
      <c r="I5286">
        <v>9</v>
      </c>
      <c r="J5286" t="s">
        <v>949</v>
      </c>
      <c r="L5286" t="e">
        <f t="shared" si="91"/>
        <v>#N/A</v>
      </c>
    </row>
    <row r="5287" spans="1:12">
      <c r="A5287">
        <v>1454</v>
      </c>
      <c r="B5287" t="s">
        <v>408</v>
      </c>
      <c r="C5287">
        <v>2</v>
      </c>
      <c r="D5287">
        <v>18</v>
      </c>
      <c r="E5287">
        <v>2</v>
      </c>
      <c r="F5287">
        <v>0</v>
      </c>
      <c r="G5287">
        <v>0</v>
      </c>
      <c r="H5287">
        <v>355</v>
      </c>
      <c r="I5287">
        <v>1</v>
      </c>
      <c r="J5287" t="s">
        <v>838</v>
      </c>
      <c r="L5287" t="e">
        <f t="shared" si="91"/>
        <v>#N/A</v>
      </c>
    </row>
    <row r="5288" spans="1:12">
      <c r="A5288">
        <v>5284</v>
      </c>
      <c r="B5288" t="s">
        <v>408</v>
      </c>
      <c r="C5288">
        <v>2</v>
      </c>
      <c r="D5288">
        <v>22</v>
      </c>
      <c r="E5288">
        <v>2</v>
      </c>
      <c r="F5288">
        <v>0</v>
      </c>
      <c r="G5288">
        <v>0</v>
      </c>
      <c r="H5288">
        <v>627</v>
      </c>
      <c r="I5288">
        <v>2</v>
      </c>
      <c r="J5288" t="s">
        <v>779</v>
      </c>
      <c r="L5288" t="e">
        <f t="shared" si="91"/>
        <v>#N/A</v>
      </c>
    </row>
    <row r="5289" spans="1:12">
      <c r="A5289">
        <v>1786</v>
      </c>
      <c r="B5289" t="s">
        <v>408</v>
      </c>
      <c r="C5289">
        <v>1</v>
      </c>
      <c r="D5289">
        <v>19</v>
      </c>
      <c r="E5289">
        <v>1</v>
      </c>
      <c r="F5289">
        <v>0</v>
      </c>
      <c r="G5289">
        <v>0</v>
      </c>
      <c r="H5289">
        <v>330</v>
      </c>
      <c r="I5289">
        <v>2</v>
      </c>
      <c r="J5289" t="s">
        <v>830</v>
      </c>
      <c r="L5289">
        <f t="shared" si="91"/>
        <v>32</v>
      </c>
    </row>
    <row r="5290" spans="1:12">
      <c r="A5290">
        <v>3077</v>
      </c>
      <c r="B5290" t="s">
        <v>408</v>
      </c>
      <c r="C5290">
        <v>2</v>
      </c>
      <c r="D5290">
        <v>12</v>
      </c>
      <c r="E5290">
        <v>4</v>
      </c>
      <c r="F5290">
        <v>0</v>
      </c>
      <c r="G5290">
        <v>0</v>
      </c>
      <c r="H5290">
        <v>375</v>
      </c>
      <c r="I5290">
        <v>2</v>
      </c>
      <c r="J5290" t="s">
        <v>721</v>
      </c>
      <c r="L5290" t="e">
        <f t="shared" si="91"/>
        <v>#N/A</v>
      </c>
    </row>
    <row r="5291" spans="1:12">
      <c r="A5291">
        <v>3114</v>
      </c>
      <c r="B5291" t="s">
        <v>408</v>
      </c>
      <c r="C5291">
        <v>2</v>
      </c>
      <c r="D5291">
        <v>15</v>
      </c>
      <c r="E5291">
        <v>2</v>
      </c>
      <c r="F5291">
        <v>0</v>
      </c>
      <c r="G5291">
        <v>0</v>
      </c>
      <c r="H5291">
        <v>651</v>
      </c>
      <c r="I5291">
        <v>2</v>
      </c>
      <c r="J5291" t="s">
        <v>814</v>
      </c>
      <c r="L5291" t="e">
        <f t="shared" si="91"/>
        <v>#N/A</v>
      </c>
    </row>
    <row r="5292" spans="1:12">
      <c r="A5292">
        <v>6065</v>
      </c>
      <c r="B5292" t="s">
        <v>408</v>
      </c>
      <c r="C5292">
        <v>3</v>
      </c>
      <c r="D5292">
        <v>23</v>
      </c>
      <c r="E5292">
        <v>3</v>
      </c>
      <c r="F5292">
        <v>0</v>
      </c>
      <c r="G5292">
        <v>0</v>
      </c>
      <c r="H5292">
        <v>231</v>
      </c>
      <c r="I5292">
        <v>2</v>
      </c>
      <c r="J5292" t="s">
        <v>686</v>
      </c>
      <c r="L5292" t="e">
        <f t="shared" si="91"/>
        <v>#N/A</v>
      </c>
    </row>
    <row r="5293" spans="1:12">
      <c r="A5293">
        <v>4442</v>
      </c>
      <c r="B5293" t="s">
        <v>408</v>
      </c>
      <c r="C5293">
        <v>1</v>
      </c>
      <c r="D5293">
        <v>9</v>
      </c>
      <c r="E5293">
        <v>1</v>
      </c>
      <c r="F5293">
        <v>0</v>
      </c>
      <c r="G5293">
        <v>0</v>
      </c>
      <c r="H5293">
        <v>151</v>
      </c>
      <c r="I5293">
        <v>1</v>
      </c>
      <c r="J5293" t="s">
        <v>863</v>
      </c>
      <c r="L5293">
        <f t="shared" si="91"/>
        <v>12</v>
      </c>
    </row>
    <row r="5294" spans="1:12">
      <c r="A5294">
        <v>5438</v>
      </c>
      <c r="B5294" t="s">
        <v>408</v>
      </c>
      <c r="C5294">
        <v>1</v>
      </c>
      <c r="D5294">
        <v>1</v>
      </c>
      <c r="E5294">
        <v>1</v>
      </c>
      <c r="F5294">
        <v>0</v>
      </c>
      <c r="G5294">
        <v>0</v>
      </c>
      <c r="H5294">
        <v>635</v>
      </c>
      <c r="I5294">
        <v>2</v>
      </c>
      <c r="J5294" t="s">
        <v>948</v>
      </c>
      <c r="L5294" t="e">
        <f t="shared" si="91"/>
        <v>#N/A</v>
      </c>
    </row>
    <row r="5295" spans="1:12">
      <c r="A5295">
        <v>114</v>
      </c>
      <c r="B5295" t="s">
        <v>408</v>
      </c>
      <c r="C5295">
        <v>5</v>
      </c>
      <c r="D5295">
        <v>9</v>
      </c>
      <c r="E5295">
        <v>5</v>
      </c>
      <c r="F5295">
        <v>0</v>
      </c>
      <c r="G5295">
        <v>0</v>
      </c>
      <c r="H5295">
        <v>443</v>
      </c>
      <c r="I5295">
        <v>2</v>
      </c>
      <c r="J5295" t="s">
        <v>831</v>
      </c>
      <c r="L5295" t="e">
        <f t="shared" si="91"/>
        <v>#N/A</v>
      </c>
    </row>
    <row r="5296" spans="1:12">
      <c r="A5296">
        <v>2081</v>
      </c>
      <c r="B5296" t="s">
        <v>408</v>
      </c>
      <c r="C5296">
        <v>1</v>
      </c>
      <c r="D5296">
        <v>80</v>
      </c>
      <c r="E5296">
        <v>6</v>
      </c>
      <c r="F5296">
        <v>7</v>
      </c>
      <c r="G5296">
        <v>0</v>
      </c>
      <c r="H5296">
        <v>523</v>
      </c>
      <c r="I5296">
        <v>4</v>
      </c>
      <c r="J5296" t="s">
        <v>428</v>
      </c>
      <c r="L5296">
        <f t="shared" si="91"/>
        <v>33</v>
      </c>
    </row>
    <row r="5297" spans="1:12">
      <c r="A5297">
        <v>6280</v>
      </c>
      <c r="B5297" t="s">
        <v>408</v>
      </c>
      <c r="C5297">
        <v>2</v>
      </c>
      <c r="D5297">
        <v>9</v>
      </c>
      <c r="E5297">
        <v>2</v>
      </c>
      <c r="F5297">
        <v>0</v>
      </c>
      <c r="G5297">
        <v>0</v>
      </c>
      <c r="H5297">
        <v>633</v>
      </c>
      <c r="I5297">
        <v>2</v>
      </c>
      <c r="J5297" t="s">
        <v>813</v>
      </c>
      <c r="L5297" t="e">
        <f t="shared" si="91"/>
        <v>#N/A</v>
      </c>
    </row>
    <row r="5298" spans="1:12">
      <c r="A5298">
        <v>1110</v>
      </c>
      <c r="B5298" t="s">
        <v>408</v>
      </c>
      <c r="C5298">
        <v>1</v>
      </c>
      <c r="D5298">
        <v>35</v>
      </c>
      <c r="E5298">
        <v>1</v>
      </c>
      <c r="F5298">
        <v>0</v>
      </c>
      <c r="G5298">
        <v>0</v>
      </c>
      <c r="H5298">
        <v>313</v>
      </c>
      <c r="I5298">
        <v>1</v>
      </c>
      <c r="J5298" t="s">
        <v>407</v>
      </c>
      <c r="L5298">
        <f t="shared" si="91"/>
        <v>33</v>
      </c>
    </row>
    <row r="5299" spans="1:12">
      <c r="A5299">
        <v>3231</v>
      </c>
      <c r="B5299" t="s">
        <v>408</v>
      </c>
      <c r="C5299">
        <v>2</v>
      </c>
      <c r="D5299">
        <v>13</v>
      </c>
      <c r="E5299">
        <v>2</v>
      </c>
      <c r="F5299">
        <v>0</v>
      </c>
      <c r="G5299">
        <v>0</v>
      </c>
      <c r="H5299">
        <v>369</v>
      </c>
      <c r="I5299">
        <v>1</v>
      </c>
      <c r="J5299" t="s">
        <v>417</v>
      </c>
      <c r="L5299">
        <f t="shared" si="91"/>
        <v>55</v>
      </c>
    </row>
    <row r="5300" spans="1:12">
      <c r="A5300">
        <v>5083</v>
      </c>
      <c r="B5300" t="s">
        <v>408</v>
      </c>
      <c r="C5300">
        <v>1</v>
      </c>
      <c r="D5300">
        <v>35</v>
      </c>
      <c r="E5300">
        <v>19</v>
      </c>
      <c r="F5300">
        <v>0</v>
      </c>
      <c r="G5300">
        <v>0</v>
      </c>
      <c r="H5300">
        <v>535</v>
      </c>
      <c r="I5300">
        <v>6</v>
      </c>
      <c r="J5300" t="s">
        <v>514</v>
      </c>
      <c r="L5300">
        <f t="shared" si="91"/>
        <v>45</v>
      </c>
    </row>
    <row r="5301" spans="1:12">
      <c r="A5301">
        <v>3918</v>
      </c>
      <c r="B5301" t="s">
        <v>408</v>
      </c>
      <c r="C5301">
        <v>1</v>
      </c>
      <c r="D5301">
        <v>6</v>
      </c>
      <c r="E5301">
        <v>1</v>
      </c>
      <c r="F5301">
        <v>0</v>
      </c>
      <c r="G5301">
        <v>0</v>
      </c>
      <c r="H5301">
        <v>102</v>
      </c>
      <c r="I5301">
        <v>1</v>
      </c>
      <c r="J5301" t="s">
        <v>810</v>
      </c>
      <c r="L5301" t="e">
        <f t="shared" si="91"/>
        <v>#N/A</v>
      </c>
    </row>
    <row r="5302" spans="1:12">
      <c r="A5302">
        <v>3423</v>
      </c>
      <c r="B5302" t="s">
        <v>408</v>
      </c>
      <c r="C5302">
        <v>1</v>
      </c>
      <c r="D5302">
        <v>10</v>
      </c>
      <c r="E5302">
        <v>2</v>
      </c>
      <c r="F5302">
        <v>0</v>
      </c>
      <c r="G5302">
        <v>0</v>
      </c>
      <c r="H5302">
        <v>609</v>
      </c>
      <c r="I5302">
        <v>1</v>
      </c>
      <c r="J5302" t="s">
        <v>915</v>
      </c>
      <c r="L5302" t="e">
        <f t="shared" si="91"/>
        <v>#N/A</v>
      </c>
    </row>
    <row r="5303" spans="1:12">
      <c r="A5303">
        <v>3672</v>
      </c>
      <c r="B5303" t="s">
        <v>408</v>
      </c>
      <c r="C5303">
        <v>1</v>
      </c>
      <c r="D5303">
        <v>13</v>
      </c>
      <c r="E5303">
        <v>6</v>
      </c>
      <c r="F5303">
        <v>0</v>
      </c>
      <c r="G5303">
        <v>0</v>
      </c>
      <c r="H5303">
        <v>550</v>
      </c>
      <c r="I5303">
        <v>3</v>
      </c>
      <c r="J5303" t="s">
        <v>655</v>
      </c>
      <c r="L5303" t="e">
        <f t="shared" si="91"/>
        <v>#N/A</v>
      </c>
    </row>
    <row r="5304" spans="1:12">
      <c r="A5304">
        <v>2095</v>
      </c>
      <c r="B5304" t="s">
        <v>408</v>
      </c>
      <c r="C5304">
        <v>2</v>
      </c>
      <c r="D5304">
        <v>35</v>
      </c>
      <c r="E5304">
        <v>2</v>
      </c>
      <c r="F5304">
        <v>0</v>
      </c>
      <c r="G5304">
        <v>0</v>
      </c>
      <c r="H5304">
        <v>534</v>
      </c>
      <c r="I5304">
        <v>1</v>
      </c>
      <c r="J5304" t="s">
        <v>662</v>
      </c>
      <c r="L5304">
        <f t="shared" si="91"/>
        <v>52</v>
      </c>
    </row>
    <row r="5305" spans="1:12">
      <c r="A5305">
        <v>2344</v>
      </c>
      <c r="B5305" t="s">
        <v>408</v>
      </c>
      <c r="C5305">
        <v>1</v>
      </c>
      <c r="D5305">
        <v>5</v>
      </c>
      <c r="E5305">
        <v>1</v>
      </c>
      <c r="F5305">
        <v>0</v>
      </c>
      <c r="G5305">
        <v>0</v>
      </c>
      <c r="H5305">
        <v>296</v>
      </c>
      <c r="I5305">
        <v>2</v>
      </c>
      <c r="J5305" t="s">
        <v>937</v>
      </c>
      <c r="L5305" t="e">
        <f t="shared" si="91"/>
        <v>#N/A</v>
      </c>
    </row>
    <row r="5306" spans="1:12">
      <c r="A5306">
        <v>767</v>
      </c>
      <c r="B5306" t="s">
        <v>408</v>
      </c>
      <c r="C5306">
        <v>2</v>
      </c>
      <c r="D5306">
        <v>12</v>
      </c>
      <c r="E5306">
        <v>2</v>
      </c>
      <c r="F5306">
        <v>0</v>
      </c>
      <c r="G5306">
        <v>0</v>
      </c>
      <c r="H5306">
        <v>447</v>
      </c>
      <c r="I5306">
        <v>1</v>
      </c>
      <c r="J5306" t="s">
        <v>416</v>
      </c>
      <c r="L5306" t="e">
        <f t="shared" si="91"/>
        <v>#N/A</v>
      </c>
    </row>
    <row r="5307" spans="1:12">
      <c r="A5307">
        <v>1594</v>
      </c>
      <c r="B5307" t="s">
        <v>408</v>
      </c>
      <c r="C5307">
        <v>1</v>
      </c>
      <c r="D5307">
        <v>8</v>
      </c>
      <c r="E5307">
        <v>1</v>
      </c>
      <c r="F5307">
        <v>0</v>
      </c>
      <c r="G5307">
        <v>0</v>
      </c>
      <c r="H5307">
        <v>438</v>
      </c>
      <c r="I5307">
        <v>2</v>
      </c>
      <c r="J5307" t="s">
        <v>703</v>
      </c>
      <c r="L5307">
        <f t="shared" si="91"/>
        <v>21</v>
      </c>
    </row>
    <row r="5308" spans="1:12">
      <c r="A5308">
        <v>2590</v>
      </c>
      <c r="B5308" t="s">
        <v>408</v>
      </c>
      <c r="C5308">
        <v>2</v>
      </c>
      <c r="D5308">
        <v>12</v>
      </c>
      <c r="E5308">
        <v>2</v>
      </c>
      <c r="F5308">
        <v>0</v>
      </c>
      <c r="G5308">
        <v>0</v>
      </c>
      <c r="H5308">
        <v>358</v>
      </c>
      <c r="I5308">
        <v>1</v>
      </c>
      <c r="J5308" t="s">
        <v>716</v>
      </c>
      <c r="L5308" t="e">
        <f t="shared" si="91"/>
        <v>#N/A</v>
      </c>
    </row>
    <row r="5309" spans="1:12">
      <c r="A5309">
        <v>4004</v>
      </c>
      <c r="B5309" t="s">
        <v>408</v>
      </c>
      <c r="C5309">
        <v>1</v>
      </c>
      <c r="D5309">
        <v>16</v>
      </c>
      <c r="E5309">
        <v>6</v>
      </c>
      <c r="F5309">
        <v>0</v>
      </c>
      <c r="G5309">
        <v>0</v>
      </c>
      <c r="H5309">
        <v>274</v>
      </c>
      <c r="I5309">
        <v>4</v>
      </c>
      <c r="J5309" t="s">
        <v>947</v>
      </c>
      <c r="L5309">
        <f t="shared" si="91"/>
        <v>15</v>
      </c>
    </row>
    <row r="5310" spans="1:12">
      <c r="A5310">
        <v>266</v>
      </c>
      <c r="B5310" t="s">
        <v>871</v>
      </c>
      <c r="C5310">
        <v>1</v>
      </c>
      <c r="D5310">
        <v>19</v>
      </c>
      <c r="E5310">
        <v>6</v>
      </c>
      <c r="F5310">
        <v>0</v>
      </c>
      <c r="G5310">
        <v>0</v>
      </c>
      <c r="H5310">
        <v>480</v>
      </c>
      <c r="I5310">
        <v>5</v>
      </c>
      <c r="J5310" t="s">
        <v>560</v>
      </c>
      <c r="L5310">
        <f t="shared" si="91"/>
        <v>22</v>
      </c>
    </row>
    <row r="5311" spans="1:12">
      <c r="A5311">
        <v>4016</v>
      </c>
      <c r="B5311" t="s">
        <v>408</v>
      </c>
      <c r="C5311">
        <v>1</v>
      </c>
      <c r="D5311">
        <v>12</v>
      </c>
      <c r="E5311">
        <v>6</v>
      </c>
      <c r="F5311">
        <v>0</v>
      </c>
      <c r="G5311">
        <v>0</v>
      </c>
      <c r="H5311">
        <v>274</v>
      </c>
      <c r="I5311">
        <v>4</v>
      </c>
      <c r="J5311" t="s">
        <v>947</v>
      </c>
      <c r="L5311">
        <f t="shared" si="91"/>
        <v>15</v>
      </c>
    </row>
    <row r="5312" spans="1:12">
      <c r="A5312">
        <v>4751</v>
      </c>
      <c r="B5312" t="s">
        <v>408</v>
      </c>
      <c r="C5312">
        <v>1</v>
      </c>
      <c r="D5312">
        <v>20</v>
      </c>
      <c r="E5312">
        <v>19</v>
      </c>
      <c r="F5312">
        <v>0</v>
      </c>
      <c r="G5312">
        <v>0</v>
      </c>
      <c r="H5312">
        <v>665</v>
      </c>
      <c r="I5312">
        <v>9</v>
      </c>
      <c r="J5312" t="s">
        <v>668</v>
      </c>
      <c r="L5312" t="e">
        <f t="shared" si="91"/>
        <v>#N/A</v>
      </c>
    </row>
    <row r="5313" spans="1:12">
      <c r="A5313">
        <v>755</v>
      </c>
      <c r="B5313" t="s">
        <v>408</v>
      </c>
      <c r="C5313">
        <v>2</v>
      </c>
      <c r="D5313">
        <v>19</v>
      </c>
      <c r="E5313">
        <v>2</v>
      </c>
      <c r="F5313">
        <v>0</v>
      </c>
      <c r="G5313">
        <v>0</v>
      </c>
      <c r="H5313">
        <v>418</v>
      </c>
      <c r="I5313">
        <v>1</v>
      </c>
      <c r="J5313" t="s">
        <v>659</v>
      </c>
      <c r="L5313" t="e">
        <f t="shared" si="91"/>
        <v>#N/A</v>
      </c>
    </row>
    <row r="5314" spans="1:12">
      <c r="A5314">
        <v>2676</v>
      </c>
      <c r="B5314" t="s">
        <v>408</v>
      </c>
      <c r="C5314">
        <v>1</v>
      </c>
      <c r="D5314">
        <v>41</v>
      </c>
      <c r="E5314">
        <v>7</v>
      </c>
      <c r="F5314">
        <v>0</v>
      </c>
      <c r="G5314">
        <v>0</v>
      </c>
      <c r="H5314">
        <v>321</v>
      </c>
      <c r="I5314">
        <v>6</v>
      </c>
      <c r="J5314" t="s">
        <v>714</v>
      </c>
      <c r="L5314">
        <f t="shared" si="91"/>
        <v>52</v>
      </c>
    </row>
    <row r="5315" spans="1:12">
      <c r="A5315">
        <v>5344</v>
      </c>
      <c r="B5315" t="s">
        <v>408</v>
      </c>
      <c r="C5315">
        <v>2</v>
      </c>
      <c r="D5315">
        <v>42</v>
      </c>
      <c r="E5315">
        <v>2</v>
      </c>
      <c r="F5315">
        <v>0</v>
      </c>
      <c r="G5315">
        <v>0</v>
      </c>
      <c r="H5315">
        <v>628</v>
      </c>
      <c r="I5315">
        <v>2</v>
      </c>
      <c r="J5315" t="s">
        <v>946</v>
      </c>
      <c r="L5315" t="e">
        <f t="shared" si="91"/>
        <v>#N/A</v>
      </c>
    </row>
    <row r="5316" spans="1:12">
      <c r="A5316">
        <v>1016</v>
      </c>
      <c r="B5316" t="s">
        <v>408</v>
      </c>
      <c r="C5316">
        <v>2</v>
      </c>
      <c r="D5316">
        <v>8</v>
      </c>
      <c r="E5316">
        <v>2</v>
      </c>
      <c r="F5316">
        <v>0</v>
      </c>
      <c r="G5316">
        <v>0</v>
      </c>
      <c r="H5316">
        <v>702</v>
      </c>
      <c r="I5316">
        <v>2</v>
      </c>
      <c r="J5316" t="s">
        <v>764</v>
      </c>
      <c r="L5316">
        <f t="shared" ref="L5316:L5379" si="92">VLOOKUP($J5316,$AA$3:$AB$127,2,FALSE)</f>
        <v>31</v>
      </c>
    </row>
    <row r="5317" spans="1:12">
      <c r="A5317">
        <v>5676</v>
      </c>
      <c r="B5317" t="s">
        <v>408</v>
      </c>
      <c r="C5317">
        <v>1</v>
      </c>
      <c r="D5317">
        <v>4</v>
      </c>
      <c r="E5317">
        <v>8</v>
      </c>
      <c r="F5317">
        <v>0</v>
      </c>
      <c r="G5317">
        <v>0</v>
      </c>
      <c r="H5317">
        <v>344</v>
      </c>
      <c r="I5317">
        <v>8</v>
      </c>
      <c r="J5317" t="s">
        <v>867</v>
      </c>
      <c r="L5317" t="e">
        <f t="shared" si="92"/>
        <v>#N/A</v>
      </c>
    </row>
    <row r="5318" spans="1:12">
      <c r="A5318">
        <v>20</v>
      </c>
      <c r="B5318" t="s">
        <v>390</v>
      </c>
      <c r="C5318">
        <v>1</v>
      </c>
      <c r="D5318">
        <v>15</v>
      </c>
      <c r="E5318">
        <v>1</v>
      </c>
      <c r="F5318">
        <v>0</v>
      </c>
      <c r="G5318">
        <v>0</v>
      </c>
      <c r="H5318">
        <v>434</v>
      </c>
      <c r="I5318">
        <v>1</v>
      </c>
      <c r="J5318" t="s">
        <v>558</v>
      </c>
      <c r="L5318" t="e">
        <f t="shared" si="92"/>
        <v>#N/A</v>
      </c>
    </row>
    <row r="5319" spans="1:12">
      <c r="A5319">
        <v>2427</v>
      </c>
      <c r="B5319" t="s">
        <v>408</v>
      </c>
      <c r="C5319">
        <v>1</v>
      </c>
      <c r="D5319">
        <v>4</v>
      </c>
      <c r="E5319">
        <v>1</v>
      </c>
      <c r="F5319">
        <v>0</v>
      </c>
      <c r="G5319">
        <v>0</v>
      </c>
      <c r="H5319">
        <v>588</v>
      </c>
      <c r="I5319">
        <v>1</v>
      </c>
      <c r="J5319" t="s">
        <v>913</v>
      </c>
      <c r="L5319" t="e">
        <f t="shared" si="92"/>
        <v>#N/A</v>
      </c>
    </row>
    <row r="5320" spans="1:12">
      <c r="A5320">
        <v>2922</v>
      </c>
      <c r="B5320" t="s">
        <v>408</v>
      </c>
      <c r="C5320">
        <v>1</v>
      </c>
      <c r="D5320">
        <v>40</v>
      </c>
      <c r="E5320">
        <v>1</v>
      </c>
      <c r="F5320">
        <v>2</v>
      </c>
      <c r="G5320">
        <v>0</v>
      </c>
      <c r="H5320">
        <v>534</v>
      </c>
      <c r="I5320">
        <v>1</v>
      </c>
      <c r="J5320" t="s">
        <v>662</v>
      </c>
      <c r="L5320">
        <f t="shared" si="92"/>
        <v>52</v>
      </c>
    </row>
    <row r="5321" spans="1:12">
      <c r="A5321">
        <v>3755</v>
      </c>
      <c r="B5321" t="s">
        <v>408</v>
      </c>
      <c r="C5321">
        <v>2</v>
      </c>
      <c r="D5321">
        <v>16</v>
      </c>
      <c r="E5321">
        <v>0</v>
      </c>
      <c r="F5321">
        <v>2</v>
      </c>
      <c r="G5321">
        <v>0</v>
      </c>
      <c r="H5321">
        <v>205</v>
      </c>
      <c r="I5321">
        <v>1</v>
      </c>
      <c r="J5321" t="s">
        <v>430</v>
      </c>
      <c r="L5321" t="e">
        <f t="shared" si="92"/>
        <v>#N/A</v>
      </c>
    </row>
    <row r="5322" spans="1:12">
      <c r="A5322">
        <v>423</v>
      </c>
      <c r="B5322" t="s">
        <v>408</v>
      </c>
      <c r="C5322">
        <v>1</v>
      </c>
      <c r="D5322">
        <v>18</v>
      </c>
      <c r="E5322">
        <v>20</v>
      </c>
      <c r="F5322">
        <v>0</v>
      </c>
      <c r="G5322">
        <v>0</v>
      </c>
      <c r="H5322">
        <v>552</v>
      </c>
      <c r="I5322">
        <v>7</v>
      </c>
      <c r="J5322" t="s">
        <v>566</v>
      </c>
      <c r="L5322">
        <f t="shared" si="92"/>
        <v>34</v>
      </c>
    </row>
    <row r="5323" spans="1:12">
      <c r="A5323">
        <v>1348</v>
      </c>
      <c r="B5323" t="s">
        <v>408</v>
      </c>
      <c r="C5323">
        <v>3</v>
      </c>
      <c r="D5323">
        <v>54</v>
      </c>
      <c r="E5323">
        <v>20</v>
      </c>
      <c r="F5323">
        <v>4</v>
      </c>
      <c r="G5323">
        <v>0</v>
      </c>
      <c r="H5323">
        <v>523</v>
      </c>
      <c r="I5323">
        <v>7</v>
      </c>
      <c r="J5323" t="s">
        <v>428</v>
      </c>
      <c r="L5323">
        <f t="shared" si="92"/>
        <v>33</v>
      </c>
    </row>
    <row r="5324" spans="1:12">
      <c r="A5324">
        <v>1099</v>
      </c>
      <c r="B5324" t="s">
        <v>408</v>
      </c>
      <c r="C5324">
        <v>3</v>
      </c>
      <c r="D5324">
        <v>53</v>
      </c>
      <c r="E5324">
        <v>3</v>
      </c>
      <c r="F5324">
        <v>0</v>
      </c>
      <c r="G5324">
        <v>0</v>
      </c>
      <c r="H5324">
        <v>313</v>
      </c>
      <c r="I5324">
        <v>2</v>
      </c>
      <c r="J5324" t="s">
        <v>407</v>
      </c>
      <c r="L5324">
        <f t="shared" si="92"/>
        <v>33</v>
      </c>
    </row>
    <row r="5325" spans="1:12">
      <c r="A5325">
        <v>621</v>
      </c>
      <c r="B5325" t="s">
        <v>408</v>
      </c>
      <c r="C5325">
        <v>1</v>
      </c>
      <c r="D5325">
        <v>1</v>
      </c>
      <c r="E5325">
        <v>4</v>
      </c>
      <c r="F5325">
        <v>0</v>
      </c>
      <c r="G5325">
        <v>0</v>
      </c>
      <c r="H5325">
        <v>516</v>
      </c>
      <c r="I5325">
        <v>2</v>
      </c>
      <c r="J5325" t="s">
        <v>591</v>
      </c>
      <c r="L5325" t="e">
        <f t="shared" si="92"/>
        <v>#N/A</v>
      </c>
    </row>
    <row r="5326" spans="1:12">
      <c r="A5326">
        <v>1408</v>
      </c>
      <c r="B5326" t="s">
        <v>408</v>
      </c>
      <c r="C5326">
        <v>1</v>
      </c>
      <c r="D5326">
        <v>6</v>
      </c>
      <c r="E5326">
        <v>1</v>
      </c>
      <c r="F5326">
        <v>0</v>
      </c>
      <c r="G5326">
        <v>0</v>
      </c>
      <c r="H5326">
        <v>505</v>
      </c>
      <c r="I5326">
        <v>1</v>
      </c>
      <c r="J5326" t="s">
        <v>840</v>
      </c>
      <c r="L5326">
        <f t="shared" si="92"/>
        <v>37</v>
      </c>
    </row>
    <row r="5327" spans="1:12">
      <c r="A5327">
        <v>2281</v>
      </c>
      <c r="B5327" t="s">
        <v>408</v>
      </c>
      <c r="C5327">
        <v>1</v>
      </c>
      <c r="D5327">
        <v>32</v>
      </c>
      <c r="E5327">
        <v>7</v>
      </c>
      <c r="F5327">
        <v>0</v>
      </c>
      <c r="G5327">
        <v>0</v>
      </c>
      <c r="H5327">
        <v>507</v>
      </c>
      <c r="I5327">
        <v>5</v>
      </c>
      <c r="J5327" t="s">
        <v>282</v>
      </c>
      <c r="L5327">
        <f t="shared" si="92"/>
        <v>37</v>
      </c>
    </row>
    <row r="5328" spans="1:12">
      <c r="A5328">
        <v>3031</v>
      </c>
      <c r="B5328" t="s">
        <v>408</v>
      </c>
      <c r="C5328">
        <v>1</v>
      </c>
      <c r="D5328">
        <v>18</v>
      </c>
      <c r="E5328">
        <v>16</v>
      </c>
      <c r="F5328">
        <v>0</v>
      </c>
      <c r="G5328">
        <v>0</v>
      </c>
      <c r="H5328">
        <v>520</v>
      </c>
      <c r="I5328">
        <v>7</v>
      </c>
      <c r="J5328" t="s">
        <v>414</v>
      </c>
      <c r="L5328">
        <f t="shared" si="92"/>
        <v>43</v>
      </c>
    </row>
    <row r="5329" spans="1:12">
      <c r="A5329">
        <v>5035</v>
      </c>
      <c r="B5329" t="s">
        <v>468</v>
      </c>
      <c r="C5329">
        <v>1</v>
      </c>
      <c r="D5329">
        <v>1</v>
      </c>
      <c r="E5329">
        <v>1</v>
      </c>
      <c r="F5329">
        <v>0</v>
      </c>
      <c r="G5329">
        <v>0</v>
      </c>
      <c r="H5329">
        <v>554</v>
      </c>
      <c r="I5329">
        <v>2</v>
      </c>
      <c r="J5329" t="s">
        <v>671</v>
      </c>
      <c r="L5329">
        <f t="shared" si="92"/>
        <v>44</v>
      </c>
    </row>
    <row r="5330" spans="1:12">
      <c r="A5330">
        <v>3609</v>
      </c>
      <c r="B5330" t="s">
        <v>408</v>
      </c>
      <c r="C5330">
        <v>1</v>
      </c>
      <c r="D5330">
        <v>18</v>
      </c>
      <c r="E5330">
        <v>1</v>
      </c>
      <c r="F5330">
        <v>0</v>
      </c>
      <c r="G5330">
        <v>0</v>
      </c>
      <c r="H5330">
        <v>852</v>
      </c>
      <c r="I5330">
        <v>2</v>
      </c>
      <c r="J5330" t="s">
        <v>726</v>
      </c>
      <c r="L5330">
        <f t="shared" si="92"/>
        <v>56</v>
      </c>
    </row>
    <row r="5331" spans="1:12">
      <c r="A5331">
        <v>707</v>
      </c>
      <c r="B5331" t="s">
        <v>408</v>
      </c>
      <c r="C5331">
        <v>1</v>
      </c>
      <c r="D5331">
        <v>6</v>
      </c>
      <c r="E5331">
        <v>1</v>
      </c>
      <c r="F5331">
        <v>0</v>
      </c>
      <c r="G5331">
        <v>0</v>
      </c>
      <c r="H5331">
        <v>422</v>
      </c>
      <c r="I5331">
        <v>1</v>
      </c>
      <c r="J5331" t="s">
        <v>899</v>
      </c>
      <c r="L5331" t="e">
        <f t="shared" si="92"/>
        <v>#N/A</v>
      </c>
    </row>
    <row r="5332" spans="1:12">
      <c r="A5332">
        <v>6363</v>
      </c>
      <c r="B5332" t="s">
        <v>412</v>
      </c>
      <c r="C5332">
        <v>1</v>
      </c>
      <c r="D5332">
        <v>4</v>
      </c>
      <c r="E5332">
        <v>1</v>
      </c>
      <c r="F5332">
        <v>0</v>
      </c>
      <c r="G5332">
        <v>0</v>
      </c>
      <c r="H5332">
        <v>445</v>
      </c>
      <c r="I5332">
        <v>1</v>
      </c>
      <c r="J5332" t="s">
        <v>266</v>
      </c>
      <c r="L5332" t="e">
        <f t="shared" si="92"/>
        <v>#N/A</v>
      </c>
    </row>
    <row r="5333" spans="1:12">
      <c r="A5333">
        <v>4605</v>
      </c>
      <c r="B5333" t="s">
        <v>408</v>
      </c>
      <c r="C5333">
        <v>1</v>
      </c>
      <c r="D5333">
        <v>4</v>
      </c>
      <c r="E5333">
        <v>24</v>
      </c>
      <c r="F5333">
        <v>0</v>
      </c>
      <c r="G5333">
        <v>0</v>
      </c>
      <c r="H5333">
        <v>689</v>
      </c>
      <c r="I5333">
        <v>9</v>
      </c>
      <c r="J5333" t="s">
        <v>743</v>
      </c>
      <c r="L5333" t="e">
        <f t="shared" si="92"/>
        <v>#N/A</v>
      </c>
    </row>
    <row r="5334" spans="1:12">
      <c r="A5334">
        <v>4703</v>
      </c>
      <c r="B5334" t="s">
        <v>408</v>
      </c>
      <c r="C5334">
        <v>1</v>
      </c>
      <c r="D5334">
        <v>15</v>
      </c>
      <c r="E5334">
        <v>22</v>
      </c>
      <c r="F5334">
        <v>0</v>
      </c>
      <c r="G5334">
        <v>0</v>
      </c>
      <c r="H5334">
        <v>686</v>
      </c>
      <c r="I5334">
        <v>8</v>
      </c>
      <c r="J5334" t="s">
        <v>406</v>
      </c>
      <c r="L5334" t="e">
        <f t="shared" si="92"/>
        <v>#N/A</v>
      </c>
    </row>
    <row r="5335" spans="1:12">
      <c r="A5335">
        <v>4691</v>
      </c>
      <c r="B5335" t="s">
        <v>408</v>
      </c>
      <c r="C5335">
        <v>1</v>
      </c>
      <c r="D5335">
        <v>53</v>
      </c>
      <c r="E5335">
        <v>16</v>
      </c>
      <c r="F5335">
        <v>0</v>
      </c>
      <c r="G5335">
        <v>0</v>
      </c>
      <c r="H5335">
        <v>671</v>
      </c>
      <c r="I5335">
        <v>8</v>
      </c>
      <c r="J5335" t="s">
        <v>661</v>
      </c>
      <c r="L5335" t="e">
        <f t="shared" si="92"/>
        <v>#N/A</v>
      </c>
    </row>
    <row r="5336" spans="1:12">
      <c r="A5336">
        <v>953</v>
      </c>
      <c r="B5336" t="s">
        <v>408</v>
      </c>
      <c r="C5336">
        <v>2</v>
      </c>
      <c r="D5336">
        <v>44</v>
      </c>
      <c r="E5336">
        <v>2</v>
      </c>
      <c r="F5336">
        <v>0</v>
      </c>
      <c r="G5336">
        <v>0</v>
      </c>
      <c r="H5336">
        <v>322</v>
      </c>
      <c r="I5336">
        <v>2</v>
      </c>
      <c r="J5336" t="s">
        <v>815</v>
      </c>
      <c r="L5336">
        <f t="shared" si="92"/>
        <v>31</v>
      </c>
    </row>
    <row r="5337" spans="1:12">
      <c r="A5337">
        <v>4064</v>
      </c>
      <c r="B5337" t="s">
        <v>408</v>
      </c>
      <c r="C5337">
        <v>1</v>
      </c>
      <c r="D5337">
        <v>8</v>
      </c>
      <c r="E5337">
        <v>6</v>
      </c>
      <c r="F5337">
        <v>0</v>
      </c>
      <c r="G5337">
        <v>0</v>
      </c>
      <c r="H5337">
        <v>276</v>
      </c>
      <c r="I5337">
        <v>4</v>
      </c>
      <c r="J5337" t="s">
        <v>945</v>
      </c>
      <c r="L5337" t="e">
        <f t="shared" si="92"/>
        <v>#N/A</v>
      </c>
    </row>
    <row r="5338" spans="1:12">
      <c r="A5338">
        <v>4359</v>
      </c>
      <c r="B5338" t="s">
        <v>408</v>
      </c>
      <c r="C5338">
        <v>1</v>
      </c>
      <c r="D5338">
        <v>31</v>
      </c>
      <c r="E5338">
        <v>1</v>
      </c>
      <c r="F5338">
        <v>0</v>
      </c>
      <c r="G5338">
        <v>0</v>
      </c>
      <c r="H5338">
        <v>111</v>
      </c>
      <c r="I5338">
        <v>2</v>
      </c>
      <c r="J5338" t="s">
        <v>511</v>
      </c>
      <c r="L5338">
        <f t="shared" si="92"/>
        <v>11</v>
      </c>
    </row>
    <row r="5339" spans="1:12">
      <c r="A5339">
        <v>277</v>
      </c>
      <c r="B5339" t="s">
        <v>408</v>
      </c>
      <c r="C5339">
        <v>1</v>
      </c>
      <c r="D5339">
        <v>2</v>
      </c>
      <c r="E5339">
        <v>7</v>
      </c>
      <c r="F5339">
        <v>0</v>
      </c>
      <c r="G5339">
        <v>0</v>
      </c>
      <c r="H5339">
        <v>470</v>
      </c>
      <c r="I5339">
        <v>4</v>
      </c>
      <c r="J5339" t="s">
        <v>898</v>
      </c>
      <c r="L5339" t="e">
        <f t="shared" si="92"/>
        <v>#N/A</v>
      </c>
    </row>
    <row r="5340" spans="1:12">
      <c r="A5340">
        <v>1740</v>
      </c>
      <c r="B5340" t="s">
        <v>408</v>
      </c>
      <c r="C5340">
        <v>1</v>
      </c>
      <c r="D5340">
        <v>6</v>
      </c>
      <c r="E5340">
        <v>1</v>
      </c>
      <c r="F5340">
        <v>0</v>
      </c>
      <c r="G5340">
        <v>0</v>
      </c>
      <c r="H5340">
        <v>302</v>
      </c>
      <c r="I5340">
        <v>1</v>
      </c>
      <c r="J5340" t="s">
        <v>423</v>
      </c>
      <c r="L5340">
        <f t="shared" si="92"/>
        <v>32</v>
      </c>
    </row>
    <row r="5341" spans="1:12">
      <c r="A5341">
        <v>1703</v>
      </c>
      <c r="B5341" t="s">
        <v>408</v>
      </c>
      <c r="C5341">
        <v>1</v>
      </c>
      <c r="D5341">
        <v>13</v>
      </c>
      <c r="E5341">
        <v>1</v>
      </c>
      <c r="F5341">
        <v>0</v>
      </c>
      <c r="G5341">
        <v>0</v>
      </c>
      <c r="H5341">
        <v>302</v>
      </c>
      <c r="I5341">
        <v>2</v>
      </c>
      <c r="J5341" t="s">
        <v>423</v>
      </c>
      <c r="L5341">
        <f t="shared" si="92"/>
        <v>32</v>
      </c>
    </row>
    <row r="5342" spans="1:12">
      <c r="A5342">
        <v>2736</v>
      </c>
      <c r="B5342" t="s">
        <v>408</v>
      </c>
      <c r="C5342">
        <v>1</v>
      </c>
      <c r="D5342">
        <v>12</v>
      </c>
      <c r="E5342">
        <v>17</v>
      </c>
      <c r="F5342">
        <v>0</v>
      </c>
      <c r="G5342">
        <v>0</v>
      </c>
      <c r="H5342">
        <v>139</v>
      </c>
      <c r="I5342">
        <v>6</v>
      </c>
      <c r="J5342" t="s">
        <v>689</v>
      </c>
      <c r="L5342" t="e">
        <f t="shared" si="92"/>
        <v>#N/A</v>
      </c>
    </row>
    <row r="5343" spans="1:12">
      <c r="A5343">
        <v>68</v>
      </c>
      <c r="B5343" t="s">
        <v>390</v>
      </c>
      <c r="C5343">
        <v>1</v>
      </c>
      <c r="D5343">
        <v>31</v>
      </c>
      <c r="E5343">
        <v>1</v>
      </c>
      <c r="F5343">
        <v>0</v>
      </c>
      <c r="G5343">
        <v>0</v>
      </c>
      <c r="H5343">
        <v>440</v>
      </c>
      <c r="I5343">
        <v>1</v>
      </c>
      <c r="J5343" t="s">
        <v>812</v>
      </c>
      <c r="L5343">
        <f t="shared" si="92"/>
        <v>22</v>
      </c>
    </row>
    <row r="5344" spans="1:12">
      <c r="A5344">
        <v>2035</v>
      </c>
      <c r="B5344" t="s">
        <v>408</v>
      </c>
      <c r="C5344">
        <v>1</v>
      </c>
      <c r="D5344">
        <v>2</v>
      </c>
      <c r="E5344">
        <v>4</v>
      </c>
      <c r="F5344">
        <v>0</v>
      </c>
      <c r="G5344">
        <v>0</v>
      </c>
      <c r="H5344">
        <v>333</v>
      </c>
      <c r="I5344">
        <v>2</v>
      </c>
      <c r="J5344" t="s">
        <v>681</v>
      </c>
      <c r="L5344">
        <f t="shared" si="92"/>
        <v>31</v>
      </c>
    </row>
    <row r="5345" spans="1:12">
      <c r="A5345">
        <v>3277</v>
      </c>
      <c r="B5345" t="s">
        <v>408</v>
      </c>
      <c r="C5345">
        <v>2</v>
      </c>
      <c r="D5345">
        <v>5</v>
      </c>
      <c r="E5345">
        <v>2</v>
      </c>
      <c r="F5345">
        <v>0</v>
      </c>
      <c r="G5345">
        <v>0</v>
      </c>
      <c r="H5345">
        <v>334</v>
      </c>
      <c r="I5345">
        <v>1</v>
      </c>
      <c r="J5345" t="s">
        <v>669</v>
      </c>
      <c r="L5345">
        <f t="shared" si="92"/>
        <v>54</v>
      </c>
    </row>
    <row r="5346" spans="1:12">
      <c r="A5346">
        <v>3068</v>
      </c>
      <c r="B5346" t="s">
        <v>408</v>
      </c>
      <c r="C5346">
        <v>1</v>
      </c>
      <c r="D5346">
        <v>87</v>
      </c>
      <c r="E5346">
        <v>6</v>
      </c>
      <c r="F5346">
        <v>0</v>
      </c>
      <c r="G5346">
        <v>0</v>
      </c>
      <c r="H5346">
        <v>302</v>
      </c>
      <c r="I5346">
        <v>5</v>
      </c>
      <c r="J5346" t="s">
        <v>423</v>
      </c>
      <c r="L5346">
        <f t="shared" si="92"/>
        <v>32</v>
      </c>
    </row>
    <row r="5347" spans="1:12">
      <c r="A5347">
        <v>609</v>
      </c>
      <c r="B5347" t="s">
        <v>408</v>
      </c>
      <c r="C5347">
        <v>1</v>
      </c>
      <c r="D5347">
        <v>14</v>
      </c>
      <c r="E5347">
        <v>12</v>
      </c>
      <c r="F5347">
        <v>0</v>
      </c>
      <c r="G5347">
        <v>0</v>
      </c>
      <c r="H5347">
        <v>552</v>
      </c>
      <c r="I5347">
        <v>7</v>
      </c>
      <c r="J5347" t="s">
        <v>566</v>
      </c>
      <c r="L5347">
        <f t="shared" si="92"/>
        <v>34</v>
      </c>
    </row>
    <row r="5348" spans="1:12">
      <c r="A5348">
        <v>3363</v>
      </c>
      <c r="B5348" t="s">
        <v>408</v>
      </c>
      <c r="C5348">
        <v>1</v>
      </c>
      <c r="D5348">
        <v>44</v>
      </c>
      <c r="E5348">
        <v>12</v>
      </c>
      <c r="F5348">
        <v>0</v>
      </c>
      <c r="G5348">
        <v>0</v>
      </c>
      <c r="H5348">
        <v>518</v>
      </c>
      <c r="I5348">
        <v>7</v>
      </c>
      <c r="J5348" t="s">
        <v>684</v>
      </c>
      <c r="L5348" t="e">
        <f t="shared" si="92"/>
        <v>#N/A</v>
      </c>
    </row>
    <row r="5349" spans="1:12">
      <c r="A5349">
        <v>80</v>
      </c>
      <c r="B5349" t="s">
        <v>390</v>
      </c>
      <c r="C5349">
        <v>1</v>
      </c>
      <c r="D5349">
        <v>56</v>
      </c>
      <c r="E5349">
        <v>1</v>
      </c>
      <c r="F5349">
        <v>0</v>
      </c>
      <c r="G5349">
        <v>0</v>
      </c>
      <c r="H5349">
        <v>429</v>
      </c>
      <c r="I5349">
        <v>1</v>
      </c>
      <c r="J5349" t="s">
        <v>739</v>
      </c>
      <c r="L5349" t="e">
        <f t="shared" si="92"/>
        <v>#N/A</v>
      </c>
    </row>
    <row r="5350" spans="1:12">
      <c r="A5350">
        <v>412</v>
      </c>
      <c r="B5350" t="s">
        <v>408</v>
      </c>
      <c r="C5350">
        <v>1</v>
      </c>
      <c r="D5350">
        <v>2</v>
      </c>
      <c r="E5350">
        <v>8</v>
      </c>
      <c r="F5350">
        <v>0</v>
      </c>
      <c r="G5350">
        <v>0</v>
      </c>
      <c r="H5350">
        <v>446</v>
      </c>
      <c r="I5350">
        <v>5</v>
      </c>
      <c r="J5350" t="s">
        <v>470</v>
      </c>
      <c r="L5350">
        <f t="shared" si="92"/>
        <v>22</v>
      </c>
    </row>
    <row r="5351" spans="1:12">
      <c r="A5351">
        <v>5687</v>
      </c>
      <c r="B5351" t="s">
        <v>408</v>
      </c>
      <c r="C5351">
        <v>2</v>
      </c>
      <c r="D5351">
        <v>36</v>
      </c>
      <c r="E5351">
        <v>2</v>
      </c>
      <c r="F5351">
        <v>0</v>
      </c>
      <c r="G5351">
        <v>0</v>
      </c>
      <c r="H5351">
        <v>313</v>
      </c>
      <c r="I5351">
        <v>2</v>
      </c>
      <c r="J5351" t="s">
        <v>407</v>
      </c>
      <c r="L5351">
        <f t="shared" si="92"/>
        <v>33</v>
      </c>
    </row>
    <row r="5352" spans="1:12">
      <c r="A5352">
        <v>1949</v>
      </c>
      <c r="B5352" t="s">
        <v>408</v>
      </c>
      <c r="C5352">
        <v>2</v>
      </c>
      <c r="D5352">
        <v>50</v>
      </c>
      <c r="E5352">
        <v>6</v>
      </c>
      <c r="F5352">
        <v>1</v>
      </c>
      <c r="G5352">
        <v>0</v>
      </c>
      <c r="H5352">
        <v>527</v>
      </c>
      <c r="I5352">
        <v>5</v>
      </c>
      <c r="J5352" t="s">
        <v>646</v>
      </c>
      <c r="L5352" t="e">
        <f t="shared" si="92"/>
        <v>#N/A</v>
      </c>
    </row>
    <row r="5353" spans="1:12">
      <c r="A5353">
        <v>6466</v>
      </c>
      <c r="B5353" t="s">
        <v>473</v>
      </c>
      <c r="C5353">
        <v>2</v>
      </c>
      <c r="D5353">
        <v>15</v>
      </c>
      <c r="E5353">
        <v>2</v>
      </c>
      <c r="F5353">
        <v>0</v>
      </c>
      <c r="G5353">
        <v>0</v>
      </c>
      <c r="H5353">
        <v>102</v>
      </c>
      <c r="I5353">
        <v>1</v>
      </c>
      <c r="J5353" t="s">
        <v>810</v>
      </c>
      <c r="L5353" t="e">
        <f t="shared" si="92"/>
        <v>#N/A</v>
      </c>
    </row>
    <row r="5354" spans="1:12">
      <c r="A5354">
        <v>1302</v>
      </c>
      <c r="B5354" t="s">
        <v>408</v>
      </c>
      <c r="C5354">
        <v>1</v>
      </c>
      <c r="D5354">
        <v>20</v>
      </c>
      <c r="E5354">
        <v>26</v>
      </c>
      <c r="F5354">
        <v>0</v>
      </c>
      <c r="G5354">
        <v>0</v>
      </c>
      <c r="H5354">
        <v>532</v>
      </c>
      <c r="I5354">
        <v>9</v>
      </c>
      <c r="J5354" t="s">
        <v>638</v>
      </c>
      <c r="L5354">
        <f t="shared" si="92"/>
        <v>36</v>
      </c>
    </row>
    <row r="5355" spans="1:12">
      <c r="A5355">
        <v>1308</v>
      </c>
      <c r="B5355" t="s">
        <v>408</v>
      </c>
      <c r="C5355">
        <v>1</v>
      </c>
      <c r="D5355">
        <v>3</v>
      </c>
      <c r="E5355">
        <v>13</v>
      </c>
      <c r="F5355">
        <v>0</v>
      </c>
      <c r="G5355">
        <v>0</v>
      </c>
      <c r="H5355">
        <v>533</v>
      </c>
      <c r="I5355">
        <v>4</v>
      </c>
      <c r="J5355" t="s">
        <v>637</v>
      </c>
      <c r="L5355">
        <f t="shared" si="92"/>
        <v>35</v>
      </c>
    </row>
    <row r="5356" spans="1:12">
      <c r="A5356">
        <v>561</v>
      </c>
      <c r="B5356" t="s">
        <v>408</v>
      </c>
      <c r="C5356">
        <v>1</v>
      </c>
      <c r="D5356">
        <v>8</v>
      </c>
      <c r="E5356">
        <v>6</v>
      </c>
      <c r="F5356">
        <v>0</v>
      </c>
      <c r="G5356">
        <v>0</v>
      </c>
      <c r="H5356">
        <v>544</v>
      </c>
      <c r="I5356">
        <v>3</v>
      </c>
      <c r="J5356" t="s">
        <v>868</v>
      </c>
      <c r="L5356" t="e">
        <f t="shared" si="92"/>
        <v>#N/A</v>
      </c>
    </row>
    <row r="5357" spans="1:12">
      <c r="A5357">
        <v>4889</v>
      </c>
      <c r="B5357" t="s">
        <v>408</v>
      </c>
      <c r="C5357">
        <v>3</v>
      </c>
      <c r="D5357">
        <v>4</v>
      </c>
      <c r="E5357">
        <v>3</v>
      </c>
      <c r="F5357">
        <v>0</v>
      </c>
      <c r="G5357">
        <v>0</v>
      </c>
      <c r="H5357">
        <v>477</v>
      </c>
      <c r="I5357">
        <v>2</v>
      </c>
      <c r="J5357" t="s">
        <v>581</v>
      </c>
      <c r="L5357" t="e">
        <f t="shared" si="92"/>
        <v>#N/A</v>
      </c>
    </row>
    <row r="5358" spans="1:12">
      <c r="A5358">
        <v>3964</v>
      </c>
      <c r="B5358" t="s">
        <v>408</v>
      </c>
      <c r="C5358">
        <v>2</v>
      </c>
      <c r="D5358">
        <v>24</v>
      </c>
      <c r="E5358">
        <v>2</v>
      </c>
      <c r="F5358">
        <v>0</v>
      </c>
      <c r="G5358">
        <v>0</v>
      </c>
      <c r="H5358">
        <v>117</v>
      </c>
      <c r="I5358">
        <v>1</v>
      </c>
      <c r="J5358" t="s">
        <v>837</v>
      </c>
      <c r="L5358" t="e">
        <f t="shared" si="92"/>
        <v>#N/A</v>
      </c>
    </row>
    <row r="5359" spans="1:12">
      <c r="A5359">
        <v>4302</v>
      </c>
      <c r="B5359" t="s">
        <v>408</v>
      </c>
      <c r="C5359">
        <v>1</v>
      </c>
      <c r="D5359">
        <v>4</v>
      </c>
      <c r="E5359">
        <v>1</v>
      </c>
      <c r="F5359">
        <v>0</v>
      </c>
      <c r="G5359">
        <v>0</v>
      </c>
      <c r="H5359">
        <v>108</v>
      </c>
      <c r="I5359">
        <v>1</v>
      </c>
      <c r="J5359" t="s">
        <v>783</v>
      </c>
      <c r="L5359" t="e">
        <f t="shared" si="92"/>
        <v>#N/A</v>
      </c>
    </row>
    <row r="5360" spans="1:12">
      <c r="A5360">
        <v>715</v>
      </c>
      <c r="B5360" t="s">
        <v>408</v>
      </c>
      <c r="C5360">
        <v>1</v>
      </c>
      <c r="D5360">
        <v>4</v>
      </c>
      <c r="E5360">
        <v>17</v>
      </c>
      <c r="F5360">
        <v>0</v>
      </c>
      <c r="G5360">
        <v>0</v>
      </c>
      <c r="H5360">
        <v>568</v>
      </c>
      <c r="I5360">
        <v>3</v>
      </c>
      <c r="J5360" t="s">
        <v>944</v>
      </c>
      <c r="L5360" t="e">
        <f t="shared" si="92"/>
        <v>#N/A</v>
      </c>
    </row>
    <row r="5361" spans="1:12">
      <c r="A5361">
        <v>6472</v>
      </c>
      <c r="B5361" t="s">
        <v>412</v>
      </c>
      <c r="C5361">
        <v>1</v>
      </c>
      <c r="D5361">
        <v>1</v>
      </c>
      <c r="E5361">
        <v>1</v>
      </c>
      <c r="F5361">
        <v>0</v>
      </c>
      <c r="G5361">
        <v>0</v>
      </c>
      <c r="H5361">
        <v>125</v>
      </c>
      <c r="I5361">
        <v>2</v>
      </c>
      <c r="J5361" t="s">
        <v>870</v>
      </c>
      <c r="L5361" t="e">
        <f t="shared" si="92"/>
        <v>#N/A</v>
      </c>
    </row>
    <row r="5362" spans="1:12">
      <c r="A5362">
        <v>1053</v>
      </c>
      <c r="B5362" t="s">
        <v>865</v>
      </c>
      <c r="C5362">
        <v>1</v>
      </c>
      <c r="D5362">
        <v>2</v>
      </c>
      <c r="E5362">
        <v>1</v>
      </c>
      <c r="F5362">
        <v>0</v>
      </c>
      <c r="G5362">
        <v>0</v>
      </c>
      <c r="H5362">
        <v>342</v>
      </c>
      <c r="I5362">
        <v>2</v>
      </c>
      <c r="J5362" t="s">
        <v>943</v>
      </c>
      <c r="L5362" t="e">
        <f t="shared" si="92"/>
        <v>#N/A</v>
      </c>
    </row>
    <row r="5363" spans="1:12">
      <c r="A5363">
        <v>1889</v>
      </c>
      <c r="B5363" t="s">
        <v>408</v>
      </c>
      <c r="C5363">
        <v>1</v>
      </c>
      <c r="D5363">
        <v>26</v>
      </c>
      <c r="E5363">
        <v>12</v>
      </c>
      <c r="F5363">
        <v>0</v>
      </c>
      <c r="G5363">
        <v>0</v>
      </c>
      <c r="H5363">
        <v>340</v>
      </c>
      <c r="I5363">
        <v>5</v>
      </c>
      <c r="J5363" t="s">
        <v>451</v>
      </c>
      <c r="L5363">
        <f t="shared" si="92"/>
        <v>31</v>
      </c>
    </row>
    <row r="5364" spans="1:12">
      <c r="A5364">
        <v>2381</v>
      </c>
      <c r="B5364" t="s">
        <v>408</v>
      </c>
      <c r="C5364">
        <v>1</v>
      </c>
      <c r="D5364">
        <v>35</v>
      </c>
      <c r="E5364">
        <v>1</v>
      </c>
      <c r="F5364">
        <v>0</v>
      </c>
      <c r="G5364">
        <v>0</v>
      </c>
      <c r="H5364">
        <v>327</v>
      </c>
      <c r="I5364">
        <v>1</v>
      </c>
      <c r="J5364" t="s">
        <v>688</v>
      </c>
      <c r="L5364">
        <f t="shared" si="92"/>
        <v>53</v>
      </c>
    </row>
    <row r="5365" spans="1:12">
      <c r="A5365">
        <v>964</v>
      </c>
      <c r="B5365" t="s">
        <v>408</v>
      </c>
      <c r="C5365">
        <v>1</v>
      </c>
      <c r="D5365">
        <v>8</v>
      </c>
      <c r="E5365">
        <v>1</v>
      </c>
      <c r="F5365">
        <v>0</v>
      </c>
      <c r="G5365">
        <v>0</v>
      </c>
      <c r="H5365">
        <v>707</v>
      </c>
      <c r="I5365">
        <v>1</v>
      </c>
      <c r="J5365" t="s">
        <v>942</v>
      </c>
      <c r="L5365" t="e">
        <f t="shared" si="92"/>
        <v>#N/A</v>
      </c>
    </row>
    <row r="5366" spans="1:12">
      <c r="A5366">
        <v>4545</v>
      </c>
      <c r="B5366" t="s">
        <v>408</v>
      </c>
      <c r="C5366">
        <v>6</v>
      </c>
      <c r="D5366">
        <v>12</v>
      </c>
      <c r="E5366">
        <v>6</v>
      </c>
      <c r="F5366">
        <v>0</v>
      </c>
      <c r="G5366">
        <v>0</v>
      </c>
      <c r="H5366">
        <v>133</v>
      </c>
      <c r="I5366">
        <v>2</v>
      </c>
      <c r="J5366" t="s">
        <v>877</v>
      </c>
      <c r="L5366">
        <f t="shared" si="92"/>
        <v>12</v>
      </c>
    </row>
    <row r="5367" spans="1:12">
      <c r="A5367">
        <v>4551</v>
      </c>
      <c r="B5367" t="s">
        <v>408</v>
      </c>
      <c r="C5367">
        <v>6</v>
      </c>
      <c r="D5367">
        <v>8</v>
      </c>
      <c r="E5367">
        <v>6</v>
      </c>
      <c r="F5367">
        <v>0</v>
      </c>
      <c r="G5367">
        <v>0</v>
      </c>
      <c r="H5367">
        <v>135</v>
      </c>
      <c r="I5367">
        <v>2</v>
      </c>
      <c r="J5367" t="s">
        <v>663</v>
      </c>
      <c r="L5367" t="e">
        <f t="shared" si="92"/>
        <v>#N/A</v>
      </c>
    </row>
    <row r="5368" spans="1:12">
      <c r="A5368">
        <v>2636</v>
      </c>
      <c r="B5368" t="s">
        <v>408</v>
      </c>
      <c r="C5368">
        <v>1</v>
      </c>
      <c r="D5368">
        <v>3</v>
      </c>
      <c r="E5368">
        <v>1</v>
      </c>
      <c r="F5368">
        <v>0</v>
      </c>
      <c r="G5368">
        <v>0</v>
      </c>
      <c r="H5368">
        <v>308</v>
      </c>
      <c r="I5368">
        <v>1</v>
      </c>
      <c r="J5368" t="s">
        <v>790</v>
      </c>
      <c r="L5368" t="e">
        <f t="shared" si="92"/>
        <v>#N/A</v>
      </c>
    </row>
    <row r="5369" spans="1:12">
      <c r="A5369">
        <v>2630</v>
      </c>
      <c r="B5369" t="s">
        <v>408</v>
      </c>
      <c r="C5369">
        <v>1</v>
      </c>
      <c r="D5369">
        <v>7</v>
      </c>
      <c r="E5369">
        <v>1</v>
      </c>
      <c r="F5369">
        <v>0</v>
      </c>
      <c r="G5369">
        <v>0</v>
      </c>
      <c r="H5369">
        <v>455</v>
      </c>
      <c r="I5369">
        <v>2</v>
      </c>
      <c r="J5369" t="s">
        <v>941</v>
      </c>
      <c r="L5369" t="e">
        <f t="shared" si="92"/>
        <v>#N/A</v>
      </c>
    </row>
    <row r="5370" spans="1:12">
      <c r="A5370">
        <v>3223</v>
      </c>
      <c r="B5370" t="s">
        <v>408</v>
      </c>
      <c r="C5370">
        <v>1</v>
      </c>
      <c r="D5370">
        <v>25</v>
      </c>
      <c r="E5370">
        <v>1</v>
      </c>
      <c r="F5370">
        <v>0</v>
      </c>
      <c r="G5370">
        <v>0</v>
      </c>
      <c r="H5370">
        <v>350</v>
      </c>
      <c r="I5370">
        <v>2</v>
      </c>
      <c r="J5370" t="s">
        <v>713</v>
      </c>
      <c r="L5370" t="e">
        <f t="shared" si="92"/>
        <v>#N/A</v>
      </c>
    </row>
    <row r="5371" spans="1:12">
      <c r="A5371">
        <v>3217</v>
      </c>
      <c r="B5371" t="s">
        <v>390</v>
      </c>
      <c r="C5371">
        <v>1</v>
      </c>
      <c r="D5371">
        <v>19</v>
      </c>
      <c r="E5371">
        <v>1</v>
      </c>
      <c r="F5371">
        <v>0</v>
      </c>
      <c r="G5371">
        <v>0</v>
      </c>
      <c r="H5371">
        <v>350</v>
      </c>
      <c r="I5371">
        <v>2</v>
      </c>
      <c r="J5371" t="s">
        <v>713</v>
      </c>
      <c r="L5371" t="e">
        <f t="shared" si="92"/>
        <v>#N/A</v>
      </c>
    </row>
    <row r="5372" spans="1:12">
      <c r="A5372">
        <v>5292</v>
      </c>
      <c r="B5372" t="s">
        <v>408</v>
      </c>
      <c r="C5372">
        <v>2</v>
      </c>
      <c r="D5372">
        <v>105</v>
      </c>
      <c r="E5372">
        <v>2</v>
      </c>
      <c r="F5372">
        <v>0</v>
      </c>
      <c r="G5372">
        <v>0</v>
      </c>
      <c r="H5372">
        <v>620</v>
      </c>
      <c r="I5372">
        <v>2</v>
      </c>
      <c r="J5372" t="s">
        <v>827</v>
      </c>
      <c r="L5372">
        <f t="shared" si="92"/>
        <v>56</v>
      </c>
    </row>
    <row r="5373" spans="1:12">
      <c r="A5373">
        <v>3864</v>
      </c>
      <c r="B5373" t="s">
        <v>408</v>
      </c>
      <c r="C5373">
        <v>1</v>
      </c>
      <c r="D5373">
        <v>1</v>
      </c>
      <c r="E5373">
        <v>1</v>
      </c>
      <c r="F5373">
        <v>0</v>
      </c>
      <c r="G5373">
        <v>0</v>
      </c>
      <c r="H5373">
        <v>103</v>
      </c>
      <c r="I5373">
        <v>1</v>
      </c>
      <c r="J5373" t="s">
        <v>811</v>
      </c>
      <c r="L5373" t="e">
        <f t="shared" si="92"/>
        <v>#N/A</v>
      </c>
    </row>
    <row r="5374" spans="1:12">
      <c r="A5374">
        <v>3858</v>
      </c>
      <c r="B5374" t="s">
        <v>408</v>
      </c>
      <c r="C5374">
        <v>1</v>
      </c>
      <c r="D5374">
        <v>4</v>
      </c>
      <c r="E5374">
        <v>1</v>
      </c>
      <c r="F5374">
        <v>0</v>
      </c>
      <c r="G5374">
        <v>0</v>
      </c>
      <c r="H5374">
        <v>109</v>
      </c>
      <c r="I5374">
        <v>1</v>
      </c>
      <c r="J5374" t="s">
        <v>807</v>
      </c>
      <c r="L5374">
        <f t="shared" si="92"/>
        <v>45</v>
      </c>
    </row>
    <row r="5375" spans="1:12">
      <c r="A5375">
        <v>3661</v>
      </c>
      <c r="B5375" t="s">
        <v>408</v>
      </c>
      <c r="C5375">
        <v>4</v>
      </c>
      <c r="D5375">
        <v>190</v>
      </c>
      <c r="E5375">
        <v>30</v>
      </c>
      <c r="F5375">
        <v>0</v>
      </c>
      <c r="G5375">
        <v>0</v>
      </c>
      <c r="H5375">
        <v>523</v>
      </c>
      <c r="I5375">
        <v>3</v>
      </c>
      <c r="J5375" t="s">
        <v>428</v>
      </c>
      <c r="L5375">
        <f t="shared" si="92"/>
        <v>33</v>
      </c>
    </row>
    <row r="5376" spans="1:12">
      <c r="A5376">
        <v>4989</v>
      </c>
      <c r="B5376" t="s">
        <v>408</v>
      </c>
      <c r="C5376">
        <v>1</v>
      </c>
      <c r="D5376">
        <v>8</v>
      </c>
      <c r="E5376">
        <v>28</v>
      </c>
      <c r="F5376">
        <v>0</v>
      </c>
      <c r="G5376">
        <v>0</v>
      </c>
      <c r="H5376">
        <v>531</v>
      </c>
      <c r="I5376">
        <v>11</v>
      </c>
      <c r="J5376" t="s">
        <v>524</v>
      </c>
      <c r="L5376">
        <f t="shared" si="92"/>
        <v>41</v>
      </c>
    </row>
    <row r="5377" spans="1:12">
      <c r="A5377">
        <v>5825</v>
      </c>
      <c r="B5377" t="s">
        <v>408</v>
      </c>
      <c r="C5377">
        <v>1</v>
      </c>
      <c r="D5377">
        <v>9</v>
      </c>
      <c r="E5377">
        <v>1</v>
      </c>
      <c r="F5377">
        <v>0</v>
      </c>
      <c r="G5377">
        <v>0</v>
      </c>
      <c r="H5377">
        <v>121</v>
      </c>
      <c r="I5377">
        <v>1</v>
      </c>
      <c r="J5377" t="s">
        <v>940</v>
      </c>
      <c r="L5377" t="e">
        <f t="shared" si="92"/>
        <v>#N/A</v>
      </c>
    </row>
    <row r="5378" spans="1:12">
      <c r="A5378">
        <v>6317</v>
      </c>
      <c r="B5378" t="s">
        <v>412</v>
      </c>
      <c r="C5378">
        <v>1</v>
      </c>
      <c r="D5378">
        <v>4</v>
      </c>
      <c r="E5378">
        <v>1</v>
      </c>
      <c r="F5378">
        <v>0</v>
      </c>
      <c r="G5378">
        <v>0</v>
      </c>
      <c r="H5378">
        <v>115</v>
      </c>
      <c r="I5378">
        <v>1</v>
      </c>
      <c r="J5378" t="s">
        <v>466</v>
      </c>
      <c r="L5378" t="e">
        <f t="shared" si="92"/>
        <v>#N/A</v>
      </c>
    </row>
    <row r="5379" spans="1:12">
      <c r="A5379">
        <v>1651</v>
      </c>
      <c r="B5379" t="s">
        <v>408</v>
      </c>
      <c r="C5379">
        <v>1</v>
      </c>
      <c r="D5379">
        <v>2</v>
      </c>
      <c r="E5379">
        <v>1</v>
      </c>
      <c r="F5379">
        <v>0</v>
      </c>
      <c r="G5379">
        <v>0</v>
      </c>
      <c r="H5379">
        <v>355</v>
      </c>
      <c r="I5379">
        <v>3</v>
      </c>
      <c r="J5379" t="s">
        <v>838</v>
      </c>
      <c r="L5379" t="e">
        <f t="shared" si="92"/>
        <v>#N/A</v>
      </c>
    </row>
    <row r="5380" spans="1:12">
      <c r="A5380">
        <v>4202</v>
      </c>
      <c r="B5380" t="s">
        <v>408</v>
      </c>
      <c r="C5380">
        <v>2</v>
      </c>
      <c r="D5380">
        <v>10</v>
      </c>
      <c r="E5380">
        <v>2</v>
      </c>
      <c r="F5380">
        <v>0</v>
      </c>
      <c r="G5380">
        <v>0</v>
      </c>
      <c r="H5380">
        <v>120</v>
      </c>
      <c r="I5380">
        <v>1</v>
      </c>
      <c r="J5380" t="s">
        <v>930</v>
      </c>
      <c r="L5380" t="e">
        <f t="shared" ref="L5380:L5443" si="93">VLOOKUP($J5380,$AA$3:$AB$127,2,FALSE)</f>
        <v>#N/A</v>
      </c>
    </row>
    <row r="5381" spans="1:12">
      <c r="A5381">
        <v>661</v>
      </c>
      <c r="B5381" t="s">
        <v>408</v>
      </c>
      <c r="C5381">
        <v>1</v>
      </c>
      <c r="D5381">
        <v>50</v>
      </c>
      <c r="E5381">
        <v>2</v>
      </c>
      <c r="F5381">
        <v>0</v>
      </c>
      <c r="G5381">
        <v>0</v>
      </c>
      <c r="H5381">
        <v>438</v>
      </c>
      <c r="I5381">
        <v>1</v>
      </c>
      <c r="J5381" t="s">
        <v>703</v>
      </c>
      <c r="L5381">
        <f t="shared" si="93"/>
        <v>21</v>
      </c>
    </row>
    <row r="5382" spans="1:12">
      <c r="A5382">
        <v>4651</v>
      </c>
      <c r="B5382" t="s">
        <v>408</v>
      </c>
      <c r="C5382">
        <v>1</v>
      </c>
      <c r="D5382">
        <v>15</v>
      </c>
      <c r="E5382">
        <v>26</v>
      </c>
      <c r="F5382">
        <v>0</v>
      </c>
      <c r="G5382">
        <v>0</v>
      </c>
      <c r="H5382">
        <v>670</v>
      </c>
      <c r="I5382">
        <v>8</v>
      </c>
      <c r="J5382" t="s">
        <v>781</v>
      </c>
      <c r="L5382" t="e">
        <f t="shared" si="93"/>
        <v>#N/A</v>
      </c>
    </row>
    <row r="5383" spans="1:12">
      <c r="A5383">
        <v>2536</v>
      </c>
      <c r="B5383" t="s">
        <v>408</v>
      </c>
      <c r="C5383">
        <v>1</v>
      </c>
      <c r="D5383">
        <v>24</v>
      </c>
      <c r="E5383">
        <v>1</v>
      </c>
      <c r="F5383">
        <v>0</v>
      </c>
      <c r="G5383">
        <v>0</v>
      </c>
      <c r="H5383">
        <v>354</v>
      </c>
      <c r="I5383">
        <v>2</v>
      </c>
      <c r="J5383" t="s">
        <v>893</v>
      </c>
      <c r="L5383" t="e">
        <f t="shared" si="93"/>
        <v>#N/A</v>
      </c>
    </row>
    <row r="5384" spans="1:12">
      <c r="A5384">
        <v>2530</v>
      </c>
      <c r="B5384" t="s">
        <v>408</v>
      </c>
      <c r="C5384">
        <v>2</v>
      </c>
      <c r="D5384">
        <v>23</v>
      </c>
      <c r="E5384">
        <v>2</v>
      </c>
      <c r="F5384">
        <v>0</v>
      </c>
      <c r="G5384">
        <v>0</v>
      </c>
      <c r="H5384">
        <v>353</v>
      </c>
      <c r="I5384">
        <v>2</v>
      </c>
      <c r="J5384" t="s">
        <v>644</v>
      </c>
      <c r="L5384" t="e">
        <f t="shared" si="93"/>
        <v>#N/A</v>
      </c>
    </row>
    <row r="5385" spans="1:12">
      <c r="A5385">
        <v>323</v>
      </c>
      <c r="B5385" t="s">
        <v>408</v>
      </c>
      <c r="C5385">
        <v>1</v>
      </c>
      <c r="D5385">
        <v>9</v>
      </c>
      <c r="E5385">
        <v>1</v>
      </c>
      <c r="F5385">
        <v>0</v>
      </c>
      <c r="G5385">
        <v>0</v>
      </c>
      <c r="H5385">
        <v>411</v>
      </c>
      <c r="I5385">
        <v>1</v>
      </c>
      <c r="J5385" t="s">
        <v>869</v>
      </c>
      <c r="L5385" t="e">
        <f t="shared" si="93"/>
        <v>#N/A</v>
      </c>
    </row>
    <row r="5386" spans="1:12">
      <c r="A5386">
        <v>366</v>
      </c>
      <c r="B5386" t="s">
        <v>408</v>
      </c>
      <c r="C5386">
        <v>1</v>
      </c>
      <c r="D5386">
        <v>8</v>
      </c>
      <c r="E5386">
        <v>10</v>
      </c>
      <c r="F5386">
        <v>0</v>
      </c>
      <c r="G5386">
        <v>0</v>
      </c>
      <c r="H5386">
        <v>475</v>
      </c>
      <c r="I5386">
        <v>5</v>
      </c>
      <c r="J5386" t="s">
        <v>939</v>
      </c>
      <c r="L5386" t="e">
        <f t="shared" si="93"/>
        <v>#N/A</v>
      </c>
    </row>
    <row r="5387" spans="1:12">
      <c r="A5387">
        <v>1694</v>
      </c>
      <c r="B5387" t="s">
        <v>408</v>
      </c>
      <c r="C5387">
        <v>1</v>
      </c>
      <c r="D5387">
        <v>19</v>
      </c>
      <c r="E5387">
        <v>2</v>
      </c>
      <c r="F5387">
        <v>0</v>
      </c>
      <c r="G5387">
        <v>0</v>
      </c>
      <c r="H5387">
        <v>339</v>
      </c>
      <c r="I5387">
        <v>1</v>
      </c>
      <c r="J5387" t="s">
        <v>462</v>
      </c>
      <c r="L5387" t="e">
        <f t="shared" si="93"/>
        <v>#N/A</v>
      </c>
    </row>
    <row r="5388" spans="1:12">
      <c r="A5388">
        <v>3317</v>
      </c>
      <c r="B5388" t="s">
        <v>408</v>
      </c>
      <c r="C5388">
        <v>1</v>
      </c>
      <c r="D5388">
        <v>76</v>
      </c>
      <c r="E5388">
        <v>10</v>
      </c>
      <c r="F5388">
        <v>0</v>
      </c>
      <c r="G5388">
        <v>0</v>
      </c>
      <c r="H5388">
        <v>321</v>
      </c>
      <c r="I5388">
        <v>5</v>
      </c>
      <c r="J5388" t="s">
        <v>714</v>
      </c>
      <c r="L5388">
        <f t="shared" si="93"/>
        <v>52</v>
      </c>
    </row>
    <row r="5389" spans="1:12">
      <c r="A5389">
        <v>1202</v>
      </c>
      <c r="B5389" t="s">
        <v>390</v>
      </c>
      <c r="C5389">
        <v>1</v>
      </c>
      <c r="D5389">
        <v>7</v>
      </c>
      <c r="E5389">
        <v>1</v>
      </c>
      <c r="F5389">
        <v>0</v>
      </c>
      <c r="G5389">
        <v>0</v>
      </c>
      <c r="H5389">
        <v>319</v>
      </c>
      <c r="I5389">
        <v>2</v>
      </c>
      <c r="J5389" t="s">
        <v>469</v>
      </c>
      <c r="L5389" t="e">
        <f t="shared" si="93"/>
        <v>#N/A</v>
      </c>
    </row>
    <row r="5390" spans="1:12">
      <c r="A5390">
        <v>1989</v>
      </c>
      <c r="B5390" t="s">
        <v>408</v>
      </c>
      <c r="C5390">
        <v>2</v>
      </c>
      <c r="D5390">
        <v>55</v>
      </c>
      <c r="E5390">
        <v>2</v>
      </c>
      <c r="F5390">
        <v>0</v>
      </c>
      <c r="G5390">
        <v>0</v>
      </c>
      <c r="H5390">
        <v>527</v>
      </c>
      <c r="I5390">
        <v>1</v>
      </c>
      <c r="J5390" t="s">
        <v>646</v>
      </c>
      <c r="L5390" t="e">
        <f t="shared" si="93"/>
        <v>#N/A</v>
      </c>
    </row>
    <row r="5391" spans="1:12">
      <c r="A5391">
        <v>28</v>
      </c>
      <c r="B5391" t="s">
        <v>390</v>
      </c>
      <c r="C5391">
        <v>2</v>
      </c>
      <c r="D5391">
        <v>9</v>
      </c>
      <c r="E5391">
        <v>2</v>
      </c>
      <c r="F5391">
        <v>0</v>
      </c>
      <c r="G5391">
        <v>0</v>
      </c>
      <c r="H5391">
        <v>432</v>
      </c>
      <c r="I5391">
        <v>1</v>
      </c>
      <c r="J5391" t="s">
        <v>723</v>
      </c>
      <c r="L5391" t="e">
        <f t="shared" si="93"/>
        <v>#N/A</v>
      </c>
    </row>
    <row r="5392" spans="1:12">
      <c r="A5392">
        <v>1995</v>
      </c>
      <c r="B5392" t="s">
        <v>408</v>
      </c>
      <c r="C5392">
        <v>1</v>
      </c>
      <c r="D5392">
        <v>16</v>
      </c>
      <c r="E5392">
        <v>1</v>
      </c>
      <c r="F5392">
        <v>0</v>
      </c>
      <c r="G5392">
        <v>0</v>
      </c>
      <c r="H5392">
        <v>330</v>
      </c>
      <c r="I5392">
        <v>1</v>
      </c>
      <c r="J5392" t="s">
        <v>830</v>
      </c>
      <c r="L5392">
        <f t="shared" si="93"/>
        <v>32</v>
      </c>
    </row>
    <row r="5393" spans="1:12">
      <c r="A5393">
        <v>5092</v>
      </c>
      <c r="B5393" t="s">
        <v>408</v>
      </c>
      <c r="C5393">
        <v>1</v>
      </c>
      <c r="D5393">
        <v>9</v>
      </c>
      <c r="E5393">
        <v>10</v>
      </c>
      <c r="F5393">
        <v>0</v>
      </c>
      <c r="G5393">
        <v>0</v>
      </c>
      <c r="H5393">
        <v>166</v>
      </c>
      <c r="I5393">
        <v>7</v>
      </c>
      <c r="J5393" t="s">
        <v>789</v>
      </c>
      <c r="L5393" t="e">
        <f t="shared" si="93"/>
        <v>#N/A</v>
      </c>
    </row>
    <row r="5394" spans="1:12">
      <c r="A5394">
        <v>2928</v>
      </c>
      <c r="B5394" t="s">
        <v>408</v>
      </c>
      <c r="C5394">
        <v>1</v>
      </c>
      <c r="D5394">
        <v>4</v>
      </c>
      <c r="E5394">
        <v>8</v>
      </c>
      <c r="F5394">
        <v>0</v>
      </c>
      <c r="G5394">
        <v>0</v>
      </c>
      <c r="H5394">
        <v>546</v>
      </c>
      <c r="I5394">
        <v>5</v>
      </c>
      <c r="J5394" t="s">
        <v>654</v>
      </c>
      <c r="L5394" t="e">
        <f t="shared" si="93"/>
        <v>#N/A</v>
      </c>
    </row>
    <row r="5395" spans="1:12">
      <c r="A5395">
        <v>2089</v>
      </c>
      <c r="B5395" t="s">
        <v>408</v>
      </c>
      <c r="C5395">
        <v>1</v>
      </c>
      <c r="D5395">
        <v>11</v>
      </c>
      <c r="E5395">
        <v>32</v>
      </c>
      <c r="F5395">
        <v>0</v>
      </c>
      <c r="G5395">
        <v>0</v>
      </c>
      <c r="H5395">
        <v>531</v>
      </c>
      <c r="I5395">
        <v>10</v>
      </c>
      <c r="J5395" t="s">
        <v>524</v>
      </c>
      <c r="L5395">
        <f t="shared" si="93"/>
        <v>41</v>
      </c>
    </row>
    <row r="5396" spans="1:12">
      <c r="A5396">
        <v>1256</v>
      </c>
      <c r="B5396" t="s">
        <v>408</v>
      </c>
      <c r="C5396">
        <v>1</v>
      </c>
      <c r="D5396">
        <v>18</v>
      </c>
      <c r="E5396">
        <v>7</v>
      </c>
      <c r="F5396">
        <v>0</v>
      </c>
      <c r="G5396">
        <v>0</v>
      </c>
      <c r="H5396">
        <v>501</v>
      </c>
      <c r="I5396">
        <v>5</v>
      </c>
      <c r="J5396" t="s">
        <v>918</v>
      </c>
      <c r="L5396">
        <f t="shared" si="93"/>
        <v>35</v>
      </c>
    </row>
    <row r="5397" spans="1:12">
      <c r="A5397">
        <v>2682</v>
      </c>
      <c r="B5397" t="s">
        <v>408</v>
      </c>
      <c r="C5397">
        <v>6</v>
      </c>
      <c r="D5397">
        <v>82</v>
      </c>
      <c r="E5397">
        <v>20</v>
      </c>
      <c r="F5397">
        <v>5</v>
      </c>
      <c r="G5397">
        <v>0</v>
      </c>
      <c r="H5397">
        <v>534</v>
      </c>
      <c r="I5397">
        <v>6</v>
      </c>
      <c r="J5397" t="s">
        <v>662</v>
      </c>
      <c r="L5397">
        <f t="shared" si="93"/>
        <v>52</v>
      </c>
    </row>
    <row r="5398" spans="1:12">
      <c r="A5398">
        <v>3764</v>
      </c>
      <c r="B5398" t="s">
        <v>408</v>
      </c>
      <c r="C5398">
        <v>1</v>
      </c>
      <c r="D5398">
        <v>4</v>
      </c>
      <c r="E5398">
        <v>0</v>
      </c>
      <c r="F5398">
        <v>3</v>
      </c>
      <c r="G5398">
        <v>0</v>
      </c>
      <c r="H5398">
        <v>1302</v>
      </c>
      <c r="I5398">
        <v>1</v>
      </c>
      <c r="J5398" t="s">
        <v>496</v>
      </c>
      <c r="L5398" t="e">
        <f t="shared" si="93"/>
        <v>#N/A</v>
      </c>
    </row>
    <row r="5399" spans="1:12">
      <c r="A5399">
        <v>6420</v>
      </c>
      <c r="B5399" t="s">
        <v>412</v>
      </c>
      <c r="C5399">
        <v>1</v>
      </c>
      <c r="D5399">
        <v>19</v>
      </c>
      <c r="E5399">
        <v>1</v>
      </c>
      <c r="F5399">
        <v>0</v>
      </c>
      <c r="G5399">
        <v>0</v>
      </c>
      <c r="H5399">
        <v>439</v>
      </c>
      <c r="I5399">
        <v>1</v>
      </c>
      <c r="J5399" t="s">
        <v>852</v>
      </c>
      <c r="L5399" t="e">
        <f t="shared" si="93"/>
        <v>#N/A</v>
      </c>
    </row>
    <row r="5400" spans="1:12">
      <c r="A5400">
        <v>5925</v>
      </c>
      <c r="B5400" t="s">
        <v>408</v>
      </c>
      <c r="C5400">
        <v>2</v>
      </c>
      <c r="D5400">
        <v>7</v>
      </c>
      <c r="E5400">
        <v>2</v>
      </c>
      <c r="F5400">
        <v>0</v>
      </c>
      <c r="G5400">
        <v>0</v>
      </c>
      <c r="H5400">
        <v>228</v>
      </c>
      <c r="I5400">
        <v>2</v>
      </c>
      <c r="J5400" t="s">
        <v>938</v>
      </c>
      <c r="L5400" t="e">
        <f t="shared" si="93"/>
        <v>#N/A</v>
      </c>
    </row>
    <row r="5401" spans="1:12">
      <c r="A5401">
        <v>761</v>
      </c>
      <c r="B5401" t="s">
        <v>408</v>
      </c>
      <c r="C5401">
        <v>1</v>
      </c>
      <c r="D5401">
        <v>27</v>
      </c>
      <c r="E5401">
        <v>1</v>
      </c>
      <c r="F5401">
        <v>0</v>
      </c>
      <c r="G5401">
        <v>0</v>
      </c>
      <c r="H5401">
        <v>418</v>
      </c>
      <c r="I5401">
        <v>1</v>
      </c>
      <c r="J5401" t="s">
        <v>659</v>
      </c>
      <c r="L5401" t="e">
        <f t="shared" si="93"/>
        <v>#N/A</v>
      </c>
    </row>
    <row r="5402" spans="1:12">
      <c r="A5402">
        <v>2338</v>
      </c>
      <c r="B5402" t="s">
        <v>408</v>
      </c>
      <c r="C5402">
        <v>1</v>
      </c>
      <c r="D5402">
        <v>14</v>
      </c>
      <c r="E5402">
        <v>1</v>
      </c>
      <c r="F5402">
        <v>0</v>
      </c>
      <c r="G5402">
        <v>0</v>
      </c>
      <c r="H5402">
        <v>296</v>
      </c>
      <c r="I5402">
        <v>2</v>
      </c>
      <c r="J5402" t="s">
        <v>937</v>
      </c>
      <c r="L5402" t="e">
        <f t="shared" si="93"/>
        <v>#N/A</v>
      </c>
    </row>
    <row r="5403" spans="1:12">
      <c r="A5403">
        <v>4256</v>
      </c>
      <c r="B5403" t="s">
        <v>390</v>
      </c>
      <c r="C5403">
        <v>1</v>
      </c>
      <c r="D5403">
        <v>5</v>
      </c>
      <c r="E5403">
        <v>1</v>
      </c>
      <c r="F5403">
        <v>0</v>
      </c>
      <c r="G5403">
        <v>0</v>
      </c>
      <c r="H5403">
        <v>118</v>
      </c>
      <c r="I5403">
        <v>1</v>
      </c>
      <c r="J5403" t="s">
        <v>612</v>
      </c>
      <c r="L5403">
        <f t="shared" si="93"/>
        <v>11</v>
      </c>
    </row>
    <row r="5404" spans="1:12">
      <c r="A5404">
        <v>174</v>
      </c>
      <c r="B5404" t="s">
        <v>408</v>
      </c>
      <c r="C5404">
        <v>1</v>
      </c>
      <c r="D5404">
        <v>22</v>
      </c>
      <c r="E5404">
        <v>1</v>
      </c>
      <c r="F5404">
        <v>0</v>
      </c>
      <c r="G5404">
        <v>0</v>
      </c>
      <c r="H5404">
        <v>448</v>
      </c>
      <c r="I5404">
        <v>1</v>
      </c>
      <c r="J5404" t="s">
        <v>879</v>
      </c>
      <c r="L5404" t="e">
        <f t="shared" si="93"/>
        <v>#N/A</v>
      </c>
    </row>
    <row r="5405" spans="1:12">
      <c r="A5405">
        <v>4597</v>
      </c>
      <c r="B5405" t="s">
        <v>408</v>
      </c>
      <c r="C5405">
        <v>1</v>
      </c>
      <c r="D5405">
        <v>12</v>
      </c>
      <c r="E5405">
        <v>13</v>
      </c>
      <c r="F5405">
        <v>0</v>
      </c>
      <c r="G5405">
        <v>0</v>
      </c>
      <c r="H5405">
        <v>671</v>
      </c>
      <c r="I5405">
        <v>6</v>
      </c>
      <c r="J5405" t="s">
        <v>661</v>
      </c>
      <c r="L5405" t="e">
        <f t="shared" si="93"/>
        <v>#N/A</v>
      </c>
    </row>
    <row r="5406" spans="1:12">
      <c r="A5406">
        <v>3515</v>
      </c>
      <c r="B5406" t="s">
        <v>408</v>
      </c>
      <c r="C5406">
        <v>1</v>
      </c>
      <c r="D5406">
        <v>93</v>
      </c>
      <c r="E5406">
        <v>6</v>
      </c>
      <c r="F5406">
        <v>0</v>
      </c>
      <c r="G5406">
        <v>0</v>
      </c>
      <c r="H5406">
        <v>302</v>
      </c>
      <c r="I5406">
        <v>5</v>
      </c>
      <c r="J5406" t="s">
        <v>423</v>
      </c>
      <c r="L5406">
        <f t="shared" si="93"/>
        <v>32</v>
      </c>
    </row>
    <row r="5407" spans="1:12">
      <c r="A5407">
        <v>5338</v>
      </c>
      <c r="B5407" t="s">
        <v>408</v>
      </c>
      <c r="C5407">
        <v>2</v>
      </c>
      <c r="D5407">
        <v>10</v>
      </c>
      <c r="E5407">
        <v>2</v>
      </c>
      <c r="F5407">
        <v>0</v>
      </c>
      <c r="G5407">
        <v>0</v>
      </c>
      <c r="H5407">
        <v>625</v>
      </c>
      <c r="I5407">
        <v>2</v>
      </c>
      <c r="J5407" t="s">
        <v>936</v>
      </c>
      <c r="L5407" t="e">
        <f t="shared" si="93"/>
        <v>#N/A</v>
      </c>
    </row>
    <row r="5408" spans="1:12">
      <c r="A5408">
        <v>6171</v>
      </c>
      <c r="B5408" t="s">
        <v>408</v>
      </c>
      <c r="C5408">
        <v>1</v>
      </c>
      <c r="D5408">
        <v>29</v>
      </c>
      <c r="E5408">
        <v>12</v>
      </c>
      <c r="F5408">
        <v>0</v>
      </c>
      <c r="G5408">
        <v>0</v>
      </c>
      <c r="H5408">
        <v>270</v>
      </c>
      <c r="I5408">
        <v>6</v>
      </c>
      <c r="J5408" t="s">
        <v>491</v>
      </c>
      <c r="L5408" t="e">
        <f t="shared" si="93"/>
        <v>#N/A</v>
      </c>
    </row>
    <row r="5409" spans="1:12">
      <c r="A5409">
        <v>1843</v>
      </c>
      <c r="B5409" t="s">
        <v>390</v>
      </c>
      <c r="C5409">
        <v>1</v>
      </c>
      <c r="D5409">
        <v>1</v>
      </c>
      <c r="E5409">
        <v>1</v>
      </c>
      <c r="F5409">
        <v>0</v>
      </c>
      <c r="G5409">
        <v>0</v>
      </c>
      <c r="H5409">
        <v>716</v>
      </c>
      <c r="I5409">
        <v>2</v>
      </c>
      <c r="J5409" t="s">
        <v>846</v>
      </c>
      <c r="L5409" t="e">
        <f t="shared" si="93"/>
        <v>#N/A</v>
      </c>
    </row>
    <row r="5410" spans="1:12">
      <c r="A5410">
        <v>1600</v>
      </c>
      <c r="B5410" t="s">
        <v>408</v>
      </c>
      <c r="C5410">
        <v>1</v>
      </c>
      <c r="D5410">
        <v>39</v>
      </c>
      <c r="E5410">
        <v>1</v>
      </c>
      <c r="F5410">
        <v>0</v>
      </c>
      <c r="G5410">
        <v>0</v>
      </c>
      <c r="H5410">
        <v>302</v>
      </c>
      <c r="I5410">
        <v>2</v>
      </c>
      <c r="J5410" t="s">
        <v>423</v>
      </c>
      <c r="L5410">
        <f t="shared" si="93"/>
        <v>32</v>
      </c>
    </row>
    <row r="5411" spans="1:12">
      <c r="A5411">
        <v>4010</v>
      </c>
      <c r="B5411" t="s">
        <v>408</v>
      </c>
      <c r="C5411">
        <v>1</v>
      </c>
      <c r="D5411">
        <v>18</v>
      </c>
      <c r="E5411">
        <v>15</v>
      </c>
      <c r="F5411">
        <v>0</v>
      </c>
      <c r="G5411">
        <v>0</v>
      </c>
      <c r="H5411">
        <v>272</v>
      </c>
      <c r="I5411">
        <v>6</v>
      </c>
      <c r="J5411" t="s">
        <v>822</v>
      </c>
      <c r="L5411">
        <f t="shared" si="93"/>
        <v>15</v>
      </c>
    </row>
    <row r="5412" spans="1:12">
      <c r="A5412">
        <v>515</v>
      </c>
      <c r="B5412" t="s">
        <v>408</v>
      </c>
      <c r="C5412">
        <v>1</v>
      </c>
      <c r="D5412">
        <v>9</v>
      </c>
      <c r="E5412">
        <v>1</v>
      </c>
      <c r="F5412">
        <v>0</v>
      </c>
      <c r="G5412">
        <v>0</v>
      </c>
      <c r="H5412">
        <v>440</v>
      </c>
      <c r="I5412">
        <v>1</v>
      </c>
      <c r="J5412" t="s">
        <v>812</v>
      </c>
      <c r="L5412">
        <f t="shared" si="93"/>
        <v>22</v>
      </c>
    </row>
    <row r="5413" spans="1:12">
      <c r="A5413">
        <v>4843</v>
      </c>
      <c r="B5413" t="s">
        <v>408</v>
      </c>
      <c r="C5413">
        <v>2</v>
      </c>
      <c r="D5413">
        <v>17</v>
      </c>
      <c r="E5413">
        <v>2</v>
      </c>
      <c r="F5413">
        <v>0</v>
      </c>
      <c r="G5413">
        <v>0</v>
      </c>
      <c r="H5413">
        <v>411</v>
      </c>
      <c r="I5413">
        <v>2</v>
      </c>
      <c r="J5413" t="s">
        <v>869</v>
      </c>
      <c r="L5413" t="e">
        <f t="shared" si="93"/>
        <v>#N/A</v>
      </c>
    </row>
    <row r="5414" spans="1:12">
      <c r="A5414">
        <v>1010</v>
      </c>
      <c r="B5414" t="s">
        <v>408</v>
      </c>
      <c r="C5414">
        <v>1</v>
      </c>
      <c r="D5414">
        <v>26</v>
      </c>
      <c r="E5414">
        <v>1</v>
      </c>
      <c r="F5414">
        <v>0</v>
      </c>
      <c r="G5414">
        <v>0</v>
      </c>
      <c r="H5414">
        <v>322</v>
      </c>
      <c r="I5414">
        <v>1</v>
      </c>
      <c r="J5414" t="s">
        <v>815</v>
      </c>
      <c r="L5414">
        <f t="shared" si="93"/>
        <v>31</v>
      </c>
    </row>
    <row r="5415" spans="1:12">
      <c r="A5415">
        <v>1007</v>
      </c>
      <c r="B5415" t="s">
        <v>408</v>
      </c>
      <c r="C5415">
        <v>1</v>
      </c>
      <c r="D5415">
        <v>18</v>
      </c>
      <c r="E5415">
        <v>1</v>
      </c>
      <c r="F5415">
        <v>0</v>
      </c>
      <c r="G5415">
        <v>0</v>
      </c>
      <c r="H5415">
        <v>345</v>
      </c>
      <c r="I5415">
        <v>1</v>
      </c>
      <c r="J5415" t="s">
        <v>619</v>
      </c>
      <c r="L5415" t="e">
        <f t="shared" si="93"/>
        <v>#N/A</v>
      </c>
    </row>
    <row r="5416" spans="1:12">
      <c r="A5416">
        <v>3171</v>
      </c>
      <c r="B5416" t="s">
        <v>408</v>
      </c>
      <c r="C5416">
        <v>2</v>
      </c>
      <c r="D5416">
        <v>9</v>
      </c>
      <c r="E5416">
        <v>2</v>
      </c>
      <c r="F5416">
        <v>0</v>
      </c>
      <c r="G5416">
        <v>0</v>
      </c>
      <c r="H5416">
        <v>335</v>
      </c>
      <c r="I5416">
        <v>2</v>
      </c>
      <c r="J5416" t="s">
        <v>720</v>
      </c>
      <c r="L5416" t="e">
        <f t="shared" si="93"/>
        <v>#N/A</v>
      </c>
    </row>
    <row r="5417" spans="1:12">
      <c r="A5417">
        <v>6271</v>
      </c>
      <c r="B5417" t="s">
        <v>408</v>
      </c>
      <c r="C5417">
        <v>1</v>
      </c>
      <c r="D5417">
        <v>8</v>
      </c>
      <c r="E5417">
        <v>1</v>
      </c>
      <c r="F5417">
        <v>0</v>
      </c>
      <c r="G5417">
        <v>0</v>
      </c>
      <c r="H5417">
        <v>103</v>
      </c>
      <c r="I5417">
        <v>2</v>
      </c>
      <c r="J5417" t="s">
        <v>811</v>
      </c>
      <c r="L5417" t="e">
        <f t="shared" si="93"/>
        <v>#N/A</v>
      </c>
    </row>
    <row r="5418" spans="1:12">
      <c r="A5418">
        <v>3910</v>
      </c>
      <c r="B5418" t="s">
        <v>408</v>
      </c>
      <c r="C5418">
        <v>1</v>
      </c>
      <c r="D5418">
        <v>10</v>
      </c>
      <c r="E5418">
        <v>1</v>
      </c>
      <c r="F5418">
        <v>0</v>
      </c>
      <c r="G5418">
        <v>0</v>
      </c>
      <c r="H5418">
        <v>101</v>
      </c>
      <c r="I5418">
        <v>2</v>
      </c>
      <c r="J5418" t="s">
        <v>911</v>
      </c>
      <c r="L5418" t="e">
        <f t="shared" si="93"/>
        <v>#N/A</v>
      </c>
    </row>
    <row r="5419" spans="1:12">
      <c r="A5419">
        <v>2287</v>
      </c>
      <c r="B5419" t="s">
        <v>408</v>
      </c>
      <c r="C5419">
        <v>1</v>
      </c>
      <c r="D5419">
        <v>10</v>
      </c>
      <c r="E5419">
        <v>8</v>
      </c>
      <c r="F5419">
        <v>0</v>
      </c>
      <c r="G5419">
        <v>0</v>
      </c>
      <c r="H5419">
        <v>503</v>
      </c>
      <c r="I5419">
        <v>5</v>
      </c>
      <c r="J5419" t="s">
        <v>719</v>
      </c>
      <c r="L5419" t="e">
        <f t="shared" si="93"/>
        <v>#N/A</v>
      </c>
    </row>
    <row r="5420" spans="1:12">
      <c r="A5420">
        <v>3025</v>
      </c>
      <c r="B5420" t="s">
        <v>408</v>
      </c>
      <c r="C5420">
        <v>1</v>
      </c>
      <c r="D5420">
        <v>23</v>
      </c>
      <c r="E5420">
        <v>8</v>
      </c>
      <c r="F5420">
        <v>0</v>
      </c>
      <c r="G5420">
        <v>0</v>
      </c>
      <c r="H5420">
        <v>517</v>
      </c>
      <c r="I5420">
        <v>6</v>
      </c>
      <c r="J5420" t="s">
        <v>685</v>
      </c>
      <c r="L5420">
        <f t="shared" si="93"/>
        <v>43</v>
      </c>
    </row>
    <row r="5421" spans="1:12">
      <c r="A5421">
        <v>1402</v>
      </c>
      <c r="B5421" t="s">
        <v>390</v>
      </c>
      <c r="C5421">
        <v>1</v>
      </c>
      <c r="D5421">
        <v>16</v>
      </c>
      <c r="E5421">
        <v>1</v>
      </c>
      <c r="F5421">
        <v>0</v>
      </c>
      <c r="G5421">
        <v>0</v>
      </c>
      <c r="H5421">
        <v>505</v>
      </c>
      <c r="I5421">
        <v>1</v>
      </c>
      <c r="J5421" t="s">
        <v>840</v>
      </c>
      <c r="L5421">
        <f t="shared" si="93"/>
        <v>37</v>
      </c>
    </row>
    <row r="5422" spans="1:12">
      <c r="A5422">
        <v>3615</v>
      </c>
      <c r="B5422" t="s">
        <v>408</v>
      </c>
      <c r="C5422">
        <v>1</v>
      </c>
      <c r="D5422">
        <v>2</v>
      </c>
      <c r="E5422">
        <v>1</v>
      </c>
      <c r="F5422">
        <v>0</v>
      </c>
      <c r="G5422">
        <v>0</v>
      </c>
      <c r="H5422">
        <v>567</v>
      </c>
      <c r="I5422">
        <v>2</v>
      </c>
      <c r="J5422" t="s">
        <v>935</v>
      </c>
      <c r="L5422" t="e">
        <f t="shared" si="93"/>
        <v>#N/A</v>
      </c>
    </row>
    <row r="5423" spans="1:12">
      <c r="A5423">
        <v>4697</v>
      </c>
      <c r="B5423" t="s">
        <v>408</v>
      </c>
      <c r="C5423">
        <v>1</v>
      </c>
      <c r="D5423">
        <v>23</v>
      </c>
      <c r="E5423">
        <v>25</v>
      </c>
      <c r="F5423">
        <v>0</v>
      </c>
      <c r="G5423">
        <v>0</v>
      </c>
      <c r="H5423">
        <v>670</v>
      </c>
      <c r="I5423">
        <v>7</v>
      </c>
      <c r="J5423" t="s">
        <v>781</v>
      </c>
      <c r="L5423" t="e">
        <f t="shared" si="93"/>
        <v>#N/A</v>
      </c>
    </row>
    <row r="5424" spans="1:12">
      <c r="A5424">
        <v>320</v>
      </c>
      <c r="B5424" t="s">
        <v>408</v>
      </c>
      <c r="C5424">
        <v>3</v>
      </c>
      <c r="D5424">
        <v>17</v>
      </c>
      <c r="E5424">
        <v>3</v>
      </c>
      <c r="F5424">
        <v>0</v>
      </c>
      <c r="G5424">
        <v>0</v>
      </c>
      <c r="H5424">
        <v>436</v>
      </c>
      <c r="I5424">
        <v>2</v>
      </c>
      <c r="J5424" t="s">
        <v>725</v>
      </c>
      <c r="L5424" t="e">
        <f t="shared" si="93"/>
        <v>#N/A</v>
      </c>
    </row>
    <row r="5425" spans="1:12">
      <c r="A5425">
        <v>1697</v>
      </c>
      <c r="B5425" t="s">
        <v>408</v>
      </c>
      <c r="C5425">
        <v>1</v>
      </c>
      <c r="D5425">
        <v>71</v>
      </c>
      <c r="E5425">
        <v>1</v>
      </c>
      <c r="F5425">
        <v>0</v>
      </c>
      <c r="G5425">
        <v>0</v>
      </c>
      <c r="H5425">
        <v>340</v>
      </c>
      <c r="I5425">
        <v>2</v>
      </c>
      <c r="J5425" t="s">
        <v>451</v>
      </c>
      <c r="L5425">
        <f t="shared" si="93"/>
        <v>31</v>
      </c>
    </row>
    <row r="5426" spans="1:12">
      <c r="A5426">
        <v>2484</v>
      </c>
      <c r="B5426" t="s">
        <v>408</v>
      </c>
      <c r="C5426">
        <v>2</v>
      </c>
      <c r="D5426">
        <v>18</v>
      </c>
      <c r="E5426">
        <v>2</v>
      </c>
      <c r="F5426">
        <v>0</v>
      </c>
      <c r="G5426">
        <v>0</v>
      </c>
      <c r="H5426">
        <v>358</v>
      </c>
      <c r="I5426">
        <v>1</v>
      </c>
      <c r="J5426" t="s">
        <v>716</v>
      </c>
      <c r="L5426" t="e">
        <f t="shared" si="93"/>
        <v>#N/A</v>
      </c>
    </row>
    <row r="5427" spans="1:12">
      <c r="A5427">
        <v>861</v>
      </c>
      <c r="B5427" t="s">
        <v>408</v>
      </c>
      <c r="C5427">
        <v>1</v>
      </c>
      <c r="D5427">
        <v>6</v>
      </c>
      <c r="E5427">
        <v>7</v>
      </c>
      <c r="F5427">
        <v>0</v>
      </c>
      <c r="G5427">
        <v>0</v>
      </c>
      <c r="H5427">
        <v>473</v>
      </c>
      <c r="I5427">
        <v>4</v>
      </c>
      <c r="J5427" t="s">
        <v>934</v>
      </c>
      <c r="L5427" t="e">
        <f t="shared" si="93"/>
        <v>#N/A</v>
      </c>
    </row>
    <row r="5428" spans="1:12">
      <c r="A5428">
        <v>4156</v>
      </c>
      <c r="B5428" t="s">
        <v>408</v>
      </c>
      <c r="C5428">
        <v>1</v>
      </c>
      <c r="D5428">
        <v>27</v>
      </c>
      <c r="E5428">
        <v>1</v>
      </c>
      <c r="F5428">
        <v>0</v>
      </c>
      <c r="G5428">
        <v>0</v>
      </c>
      <c r="H5428">
        <v>118</v>
      </c>
      <c r="I5428">
        <v>1</v>
      </c>
      <c r="J5428" t="s">
        <v>612</v>
      </c>
      <c r="L5428">
        <f t="shared" si="93"/>
        <v>11</v>
      </c>
    </row>
    <row r="5429" spans="1:12">
      <c r="A5429">
        <v>369</v>
      </c>
      <c r="B5429" t="s">
        <v>408</v>
      </c>
      <c r="C5429">
        <v>1</v>
      </c>
      <c r="D5429">
        <v>3</v>
      </c>
      <c r="E5429">
        <v>10</v>
      </c>
      <c r="F5429">
        <v>0</v>
      </c>
      <c r="G5429">
        <v>0</v>
      </c>
      <c r="H5429">
        <v>530</v>
      </c>
      <c r="I5429">
        <v>5</v>
      </c>
      <c r="J5429" t="s">
        <v>933</v>
      </c>
      <c r="L5429" t="e">
        <f t="shared" si="93"/>
        <v>#N/A</v>
      </c>
    </row>
    <row r="5430" spans="1:12">
      <c r="A5430">
        <v>1943</v>
      </c>
      <c r="B5430" t="s">
        <v>408</v>
      </c>
      <c r="C5430">
        <v>2</v>
      </c>
      <c r="D5430">
        <v>10</v>
      </c>
      <c r="E5430">
        <v>17</v>
      </c>
      <c r="F5430">
        <v>0</v>
      </c>
      <c r="G5430">
        <v>0</v>
      </c>
      <c r="H5430">
        <v>590</v>
      </c>
      <c r="I5430">
        <v>6</v>
      </c>
      <c r="J5430" t="s">
        <v>932</v>
      </c>
      <c r="L5430">
        <f t="shared" si="93"/>
        <v>52</v>
      </c>
    </row>
    <row r="5431" spans="1:12">
      <c r="A5431">
        <v>5484</v>
      </c>
      <c r="B5431" t="s">
        <v>408</v>
      </c>
      <c r="C5431">
        <v>2</v>
      </c>
      <c r="D5431">
        <v>60</v>
      </c>
      <c r="E5431">
        <v>2</v>
      </c>
      <c r="F5431">
        <v>0</v>
      </c>
      <c r="G5431">
        <v>0</v>
      </c>
      <c r="H5431">
        <v>852</v>
      </c>
      <c r="I5431">
        <v>2</v>
      </c>
      <c r="J5431" t="s">
        <v>726</v>
      </c>
      <c r="L5431">
        <f t="shared" si="93"/>
        <v>56</v>
      </c>
    </row>
    <row r="5432" spans="1:12">
      <c r="A5432">
        <v>5238</v>
      </c>
      <c r="B5432" t="s">
        <v>408</v>
      </c>
      <c r="C5432">
        <v>2</v>
      </c>
      <c r="D5432">
        <v>6</v>
      </c>
      <c r="E5432">
        <v>2</v>
      </c>
      <c r="F5432">
        <v>0</v>
      </c>
      <c r="G5432">
        <v>0</v>
      </c>
      <c r="H5432">
        <v>623</v>
      </c>
      <c r="I5432">
        <v>2</v>
      </c>
      <c r="J5432" t="s">
        <v>921</v>
      </c>
      <c r="L5432" t="e">
        <f t="shared" si="93"/>
        <v>#N/A</v>
      </c>
    </row>
    <row r="5433" spans="1:12">
      <c r="A5433">
        <v>6025</v>
      </c>
      <c r="B5433" t="s">
        <v>408</v>
      </c>
      <c r="C5433">
        <v>3</v>
      </c>
      <c r="D5433">
        <v>14</v>
      </c>
      <c r="E5433">
        <v>3</v>
      </c>
      <c r="F5433">
        <v>0</v>
      </c>
      <c r="G5433">
        <v>0</v>
      </c>
      <c r="H5433">
        <v>255</v>
      </c>
      <c r="I5433">
        <v>2</v>
      </c>
      <c r="J5433" t="s">
        <v>438</v>
      </c>
      <c r="L5433" t="e">
        <f t="shared" si="93"/>
        <v>#N/A</v>
      </c>
    </row>
    <row r="5434" spans="1:12">
      <c r="A5434">
        <v>4451</v>
      </c>
      <c r="B5434" t="s">
        <v>408</v>
      </c>
      <c r="C5434">
        <v>2</v>
      </c>
      <c r="D5434">
        <v>15</v>
      </c>
      <c r="E5434">
        <v>2</v>
      </c>
      <c r="F5434">
        <v>0</v>
      </c>
      <c r="G5434">
        <v>0</v>
      </c>
      <c r="H5434">
        <v>151</v>
      </c>
      <c r="I5434">
        <v>1</v>
      </c>
      <c r="J5434" t="s">
        <v>863</v>
      </c>
      <c r="L5434">
        <f t="shared" si="93"/>
        <v>12</v>
      </c>
    </row>
    <row r="5435" spans="1:12">
      <c r="A5435">
        <v>615</v>
      </c>
      <c r="B5435" t="s">
        <v>408</v>
      </c>
      <c r="C5435">
        <v>1</v>
      </c>
      <c r="D5435">
        <v>6</v>
      </c>
      <c r="E5435">
        <v>8</v>
      </c>
      <c r="F5435">
        <v>0</v>
      </c>
      <c r="G5435">
        <v>0</v>
      </c>
      <c r="H5435">
        <v>552</v>
      </c>
      <c r="I5435">
        <v>5</v>
      </c>
      <c r="J5435" t="s">
        <v>566</v>
      </c>
      <c r="L5435">
        <f t="shared" si="93"/>
        <v>34</v>
      </c>
    </row>
    <row r="5436" spans="1:12">
      <c r="A5436">
        <v>1156</v>
      </c>
      <c r="B5436" t="s">
        <v>408</v>
      </c>
      <c r="C5436">
        <v>2</v>
      </c>
      <c r="D5436">
        <v>45</v>
      </c>
      <c r="E5436">
        <v>0</v>
      </c>
      <c r="F5436">
        <v>3</v>
      </c>
      <c r="G5436">
        <v>0</v>
      </c>
      <c r="H5436">
        <v>523</v>
      </c>
      <c r="I5436">
        <v>4</v>
      </c>
      <c r="J5436" t="s">
        <v>428</v>
      </c>
      <c r="L5436">
        <f t="shared" si="93"/>
        <v>33</v>
      </c>
    </row>
    <row r="5437" spans="1:12">
      <c r="A5437">
        <v>2828</v>
      </c>
      <c r="B5437" t="s">
        <v>408</v>
      </c>
      <c r="C5437">
        <v>3</v>
      </c>
      <c r="D5437">
        <v>119</v>
      </c>
      <c r="E5437">
        <v>0</v>
      </c>
      <c r="F5437">
        <v>7</v>
      </c>
      <c r="G5437">
        <v>0</v>
      </c>
      <c r="H5437">
        <v>523</v>
      </c>
      <c r="I5437">
        <v>2</v>
      </c>
      <c r="J5437" t="s">
        <v>428</v>
      </c>
      <c r="L5437">
        <f t="shared" si="93"/>
        <v>33</v>
      </c>
    </row>
    <row r="5438" spans="1:12">
      <c r="A5438">
        <v>3369</v>
      </c>
      <c r="B5438" t="s">
        <v>390</v>
      </c>
      <c r="C5438">
        <v>1</v>
      </c>
      <c r="D5438">
        <v>87</v>
      </c>
      <c r="E5438">
        <v>24</v>
      </c>
      <c r="F5438">
        <v>0</v>
      </c>
      <c r="G5438">
        <v>0</v>
      </c>
      <c r="H5438">
        <v>321</v>
      </c>
      <c r="I5438">
        <v>8</v>
      </c>
      <c r="J5438" t="s">
        <v>714</v>
      </c>
      <c r="L5438">
        <f t="shared" si="93"/>
        <v>52</v>
      </c>
    </row>
    <row r="5439" spans="1:12">
      <c r="A5439">
        <v>74</v>
      </c>
      <c r="B5439" t="s">
        <v>390</v>
      </c>
      <c r="C5439">
        <v>1</v>
      </c>
      <c r="D5439">
        <v>30</v>
      </c>
      <c r="E5439">
        <v>1</v>
      </c>
      <c r="F5439">
        <v>0</v>
      </c>
      <c r="G5439">
        <v>0</v>
      </c>
      <c r="H5439">
        <v>425</v>
      </c>
      <c r="I5439">
        <v>1</v>
      </c>
      <c r="J5439" t="s">
        <v>769</v>
      </c>
      <c r="L5439" t="e">
        <f t="shared" si="93"/>
        <v>#N/A</v>
      </c>
    </row>
    <row r="5440" spans="1:12">
      <c r="A5440">
        <v>6463</v>
      </c>
      <c r="B5440" t="s">
        <v>408</v>
      </c>
      <c r="C5440">
        <v>1</v>
      </c>
      <c r="D5440">
        <v>4</v>
      </c>
      <c r="E5440">
        <v>1</v>
      </c>
      <c r="F5440">
        <v>0</v>
      </c>
      <c r="G5440">
        <v>0</v>
      </c>
      <c r="H5440">
        <v>144</v>
      </c>
      <c r="I5440">
        <v>2</v>
      </c>
      <c r="J5440" t="s">
        <v>931</v>
      </c>
      <c r="L5440" t="e">
        <f t="shared" si="93"/>
        <v>#N/A</v>
      </c>
    </row>
    <row r="5441" spans="1:12">
      <c r="A5441">
        <v>3048</v>
      </c>
      <c r="B5441" t="s">
        <v>408</v>
      </c>
      <c r="C5441">
        <v>1</v>
      </c>
      <c r="D5441">
        <v>53</v>
      </c>
      <c r="E5441">
        <v>0</v>
      </c>
      <c r="F5441">
        <v>1</v>
      </c>
      <c r="G5441">
        <v>0</v>
      </c>
      <c r="H5441">
        <v>522</v>
      </c>
      <c r="I5441">
        <v>1</v>
      </c>
      <c r="J5441" t="s">
        <v>445</v>
      </c>
      <c r="L5441">
        <f t="shared" si="93"/>
        <v>37</v>
      </c>
    </row>
    <row r="5442" spans="1:12">
      <c r="A5442">
        <v>3475</v>
      </c>
      <c r="B5442" t="s">
        <v>408</v>
      </c>
      <c r="C5442">
        <v>1</v>
      </c>
      <c r="D5442">
        <v>8</v>
      </c>
      <c r="E5442">
        <v>12</v>
      </c>
      <c r="F5442">
        <v>0</v>
      </c>
      <c r="G5442">
        <v>0</v>
      </c>
      <c r="H5442">
        <v>518</v>
      </c>
      <c r="I5442">
        <v>4</v>
      </c>
      <c r="J5442" t="s">
        <v>684</v>
      </c>
      <c r="L5442" t="e">
        <f t="shared" si="93"/>
        <v>#N/A</v>
      </c>
    </row>
    <row r="5443" spans="1:12">
      <c r="A5443">
        <v>1388</v>
      </c>
      <c r="B5443" t="s">
        <v>408</v>
      </c>
      <c r="C5443">
        <v>1</v>
      </c>
      <c r="D5443">
        <v>9</v>
      </c>
      <c r="E5443">
        <v>10</v>
      </c>
      <c r="F5443">
        <v>0</v>
      </c>
      <c r="G5443">
        <v>0</v>
      </c>
      <c r="H5443">
        <v>504</v>
      </c>
      <c r="I5443">
        <v>6</v>
      </c>
      <c r="J5443" t="s">
        <v>909</v>
      </c>
      <c r="L5443" t="e">
        <f t="shared" si="93"/>
        <v>#N/A</v>
      </c>
    </row>
    <row r="5444" spans="1:12">
      <c r="A5444">
        <v>4969</v>
      </c>
      <c r="B5444" t="s">
        <v>408</v>
      </c>
      <c r="C5444">
        <v>1</v>
      </c>
      <c r="D5444">
        <v>14</v>
      </c>
      <c r="E5444">
        <v>34</v>
      </c>
      <c r="F5444">
        <v>0</v>
      </c>
      <c r="G5444">
        <v>0</v>
      </c>
      <c r="H5444">
        <v>533</v>
      </c>
      <c r="I5444">
        <v>9</v>
      </c>
      <c r="J5444" t="s">
        <v>637</v>
      </c>
      <c r="L5444">
        <f t="shared" ref="L5444:L5507" si="94">VLOOKUP($J5444,$AA$3:$AB$127,2,FALSE)</f>
        <v>35</v>
      </c>
    </row>
    <row r="5445" spans="1:12">
      <c r="A5445">
        <v>5633</v>
      </c>
      <c r="B5445" t="s">
        <v>408</v>
      </c>
      <c r="C5445">
        <v>1</v>
      </c>
      <c r="D5445">
        <v>37</v>
      </c>
      <c r="E5445">
        <v>45</v>
      </c>
      <c r="F5445">
        <v>0</v>
      </c>
      <c r="G5445">
        <v>0</v>
      </c>
      <c r="H5445">
        <v>571</v>
      </c>
      <c r="I5445">
        <v>9</v>
      </c>
      <c r="J5445" t="s">
        <v>784</v>
      </c>
      <c r="L5445">
        <f t="shared" si="94"/>
        <v>51</v>
      </c>
    </row>
    <row r="5446" spans="1:12">
      <c r="A5446">
        <v>890</v>
      </c>
      <c r="B5446" t="s">
        <v>408</v>
      </c>
      <c r="C5446">
        <v>1</v>
      </c>
      <c r="D5446">
        <v>1</v>
      </c>
      <c r="E5446">
        <v>1</v>
      </c>
      <c r="F5446">
        <v>0</v>
      </c>
      <c r="G5446">
        <v>0</v>
      </c>
      <c r="H5446">
        <v>467</v>
      </c>
      <c r="I5446">
        <v>2</v>
      </c>
      <c r="J5446" t="s">
        <v>890</v>
      </c>
      <c r="L5446" t="e">
        <f t="shared" si="94"/>
        <v>#N/A</v>
      </c>
    </row>
    <row r="5447" spans="1:12">
      <c r="A5447">
        <v>4210</v>
      </c>
      <c r="B5447" t="s">
        <v>408</v>
      </c>
      <c r="C5447">
        <v>2</v>
      </c>
      <c r="D5447">
        <v>5</v>
      </c>
      <c r="E5447">
        <v>2</v>
      </c>
      <c r="F5447">
        <v>0</v>
      </c>
      <c r="G5447">
        <v>0</v>
      </c>
      <c r="H5447">
        <v>120</v>
      </c>
      <c r="I5447">
        <v>2</v>
      </c>
      <c r="J5447" t="s">
        <v>930</v>
      </c>
      <c r="L5447" t="e">
        <f t="shared" si="94"/>
        <v>#N/A</v>
      </c>
    </row>
    <row r="5448" spans="1:12">
      <c r="A5448">
        <v>1554</v>
      </c>
      <c r="B5448" t="s">
        <v>408</v>
      </c>
      <c r="C5448">
        <v>2</v>
      </c>
      <c r="D5448">
        <v>1</v>
      </c>
      <c r="E5448">
        <v>2</v>
      </c>
      <c r="F5448">
        <v>0</v>
      </c>
      <c r="G5448">
        <v>0</v>
      </c>
      <c r="H5448">
        <v>445</v>
      </c>
      <c r="I5448">
        <v>1</v>
      </c>
      <c r="J5448" t="s">
        <v>266</v>
      </c>
      <c r="L5448" t="e">
        <f t="shared" si="94"/>
        <v>#N/A</v>
      </c>
    </row>
    <row r="5449" spans="1:12">
      <c r="A5449">
        <v>4471</v>
      </c>
      <c r="B5449" t="s">
        <v>408</v>
      </c>
      <c r="C5449">
        <v>2</v>
      </c>
      <c r="D5449">
        <v>10</v>
      </c>
      <c r="E5449">
        <v>2</v>
      </c>
      <c r="F5449">
        <v>0</v>
      </c>
      <c r="G5449">
        <v>0</v>
      </c>
      <c r="H5449">
        <v>110</v>
      </c>
      <c r="I5449">
        <v>1</v>
      </c>
      <c r="J5449" t="s">
        <v>929</v>
      </c>
      <c r="L5449">
        <f t="shared" si="94"/>
        <v>11</v>
      </c>
    </row>
    <row r="5450" spans="1:12">
      <c r="A5450">
        <v>131</v>
      </c>
      <c r="B5450" t="s">
        <v>408</v>
      </c>
      <c r="C5450">
        <v>1</v>
      </c>
      <c r="D5450">
        <v>12</v>
      </c>
      <c r="E5450">
        <v>1</v>
      </c>
      <c r="F5450">
        <v>0</v>
      </c>
      <c r="G5450">
        <v>0</v>
      </c>
      <c r="H5450">
        <v>437</v>
      </c>
      <c r="I5450">
        <v>1</v>
      </c>
      <c r="J5450" t="s">
        <v>914</v>
      </c>
      <c r="L5450" t="e">
        <f t="shared" si="94"/>
        <v>#N/A</v>
      </c>
    </row>
    <row r="5451" spans="1:12">
      <c r="A5451">
        <v>3807</v>
      </c>
      <c r="B5451" t="s">
        <v>408</v>
      </c>
      <c r="C5451">
        <v>1</v>
      </c>
      <c r="D5451">
        <v>7</v>
      </c>
      <c r="E5451">
        <v>1</v>
      </c>
      <c r="F5451">
        <v>0</v>
      </c>
      <c r="G5451">
        <v>0</v>
      </c>
      <c r="H5451">
        <v>116</v>
      </c>
      <c r="I5451">
        <v>1</v>
      </c>
      <c r="J5451" t="s">
        <v>928</v>
      </c>
      <c r="L5451" t="e">
        <f t="shared" si="94"/>
        <v>#N/A</v>
      </c>
    </row>
    <row r="5452" spans="1:12">
      <c r="A5452">
        <v>2550</v>
      </c>
      <c r="B5452" t="s">
        <v>408</v>
      </c>
      <c r="C5452">
        <v>1</v>
      </c>
      <c r="D5452">
        <v>3</v>
      </c>
      <c r="E5452">
        <v>1</v>
      </c>
      <c r="F5452">
        <v>0</v>
      </c>
      <c r="G5452">
        <v>0</v>
      </c>
      <c r="H5452">
        <v>603</v>
      </c>
      <c r="I5452">
        <v>3</v>
      </c>
      <c r="J5452" t="s">
        <v>927</v>
      </c>
      <c r="L5452" t="e">
        <f t="shared" si="94"/>
        <v>#N/A</v>
      </c>
    </row>
    <row r="5453" spans="1:12">
      <c r="A5453">
        <v>2384</v>
      </c>
      <c r="B5453" t="s">
        <v>408</v>
      </c>
      <c r="C5453">
        <v>1</v>
      </c>
      <c r="D5453">
        <v>33</v>
      </c>
      <c r="E5453">
        <v>1</v>
      </c>
      <c r="F5453">
        <v>0</v>
      </c>
      <c r="G5453">
        <v>0</v>
      </c>
      <c r="H5453">
        <v>327</v>
      </c>
      <c r="I5453">
        <v>1</v>
      </c>
      <c r="J5453" t="s">
        <v>688</v>
      </c>
      <c r="L5453">
        <f t="shared" si="94"/>
        <v>53</v>
      </c>
    </row>
    <row r="5454" spans="1:12">
      <c r="A5454">
        <v>4044</v>
      </c>
      <c r="B5454" t="s">
        <v>408</v>
      </c>
      <c r="C5454">
        <v>2</v>
      </c>
      <c r="D5454">
        <v>13</v>
      </c>
      <c r="E5454">
        <v>2</v>
      </c>
      <c r="F5454">
        <v>0</v>
      </c>
      <c r="G5454">
        <v>0</v>
      </c>
      <c r="H5454">
        <v>259</v>
      </c>
      <c r="I5454">
        <v>2</v>
      </c>
      <c r="J5454" t="s">
        <v>926</v>
      </c>
      <c r="L5454" t="e">
        <f t="shared" si="94"/>
        <v>#N/A</v>
      </c>
    </row>
    <row r="5455" spans="1:12">
      <c r="A5455">
        <v>3973</v>
      </c>
      <c r="B5455" t="s">
        <v>408</v>
      </c>
      <c r="C5455">
        <v>2</v>
      </c>
      <c r="D5455">
        <v>5</v>
      </c>
      <c r="E5455">
        <v>2</v>
      </c>
      <c r="F5455">
        <v>0</v>
      </c>
      <c r="G5455">
        <v>0</v>
      </c>
      <c r="H5455">
        <v>113</v>
      </c>
      <c r="I5455">
        <v>2</v>
      </c>
      <c r="J5455" t="s">
        <v>925</v>
      </c>
      <c r="L5455" t="e">
        <f t="shared" si="94"/>
        <v>#N/A</v>
      </c>
    </row>
    <row r="5456" spans="1:12">
      <c r="A5456">
        <v>4542</v>
      </c>
      <c r="B5456" t="s">
        <v>408</v>
      </c>
      <c r="C5456">
        <v>4</v>
      </c>
      <c r="D5456">
        <v>7</v>
      </c>
      <c r="E5456">
        <v>4</v>
      </c>
      <c r="F5456">
        <v>0</v>
      </c>
      <c r="G5456">
        <v>0</v>
      </c>
      <c r="H5456">
        <v>133</v>
      </c>
      <c r="I5456">
        <v>2</v>
      </c>
      <c r="J5456" t="s">
        <v>877</v>
      </c>
      <c r="L5456">
        <f t="shared" si="94"/>
        <v>12</v>
      </c>
    </row>
    <row r="5457" spans="1:12">
      <c r="A5457">
        <v>2052</v>
      </c>
      <c r="B5457" t="s">
        <v>408</v>
      </c>
      <c r="C5457">
        <v>1</v>
      </c>
      <c r="D5457">
        <v>3</v>
      </c>
      <c r="E5457">
        <v>9</v>
      </c>
      <c r="F5457">
        <v>0</v>
      </c>
      <c r="G5457">
        <v>0</v>
      </c>
      <c r="H5457">
        <v>528</v>
      </c>
      <c r="I5457">
        <v>6</v>
      </c>
      <c r="J5457" t="s">
        <v>652</v>
      </c>
      <c r="L5457" t="e">
        <f t="shared" si="94"/>
        <v>#N/A</v>
      </c>
    </row>
    <row r="5458" spans="1:12">
      <c r="A5458">
        <v>392</v>
      </c>
      <c r="B5458" t="s">
        <v>408</v>
      </c>
      <c r="C5458">
        <v>2</v>
      </c>
      <c r="D5458">
        <v>4</v>
      </c>
      <c r="E5458">
        <v>2</v>
      </c>
      <c r="F5458">
        <v>0</v>
      </c>
      <c r="G5458">
        <v>0</v>
      </c>
      <c r="H5458">
        <v>302</v>
      </c>
      <c r="I5458">
        <v>1</v>
      </c>
      <c r="J5458" t="s">
        <v>423</v>
      </c>
      <c r="L5458">
        <f t="shared" si="94"/>
        <v>32</v>
      </c>
    </row>
    <row r="5459" spans="1:12">
      <c r="A5459">
        <v>3546</v>
      </c>
      <c r="B5459" t="s">
        <v>408</v>
      </c>
      <c r="C5459">
        <v>1</v>
      </c>
      <c r="D5459">
        <v>5</v>
      </c>
      <c r="E5459">
        <v>1</v>
      </c>
      <c r="F5459">
        <v>0</v>
      </c>
      <c r="G5459">
        <v>0</v>
      </c>
      <c r="H5459">
        <v>331</v>
      </c>
      <c r="I5459">
        <v>1</v>
      </c>
      <c r="J5459" t="s">
        <v>886</v>
      </c>
      <c r="L5459" t="e">
        <f t="shared" si="94"/>
        <v>#N/A</v>
      </c>
    </row>
    <row r="5460" spans="1:12">
      <c r="A5460">
        <v>6131</v>
      </c>
      <c r="B5460" t="s">
        <v>408</v>
      </c>
      <c r="C5460">
        <v>2</v>
      </c>
      <c r="D5460">
        <v>6</v>
      </c>
      <c r="E5460">
        <v>20</v>
      </c>
      <c r="F5460">
        <v>0</v>
      </c>
      <c r="G5460">
        <v>0</v>
      </c>
      <c r="H5460">
        <v>243</v>
      </c>
      <c r="I5460">
        <v>5</v>
      </c>
      <c r="J5460" t="s">
        <v>924</v>
      </c>
      <c r="L5460" t="e">
        <f t="shared" si="94"/>
        <v>#N/A</v>
      </c>
    </row>
    <row r="5461" spans="1:12">
      <c r="A5461">
        <v>1886</v>
      </c>
      <c r="B5461" t="s">
        <v>408</v>
      </c>
      <c r="C5461">
        <v>1</v>
      </c>
      <c r="D5461">
        <v>4</v>
      </c>
      <c r="E5461">
        <v>1</v>
      </c>
      <c r="F5461">
        <v>0</v>
      </c>
      <c r="G5461">
        <v>0</v>
      </c>
      <c r="H5461">
        <v>345</v>
      </c>
      <c r="I5461" t="s">
        <v>408</v>
      </c>
      <c r="J5461" t="s">
        <v>619</v>
      </c>
      <c r="L5461" t="e">
        <f t="shared" si="94"/>
        <v>#N/A</v>
      </c>
    </row>
    <row r="5462" spans="1:12">
      <c r="A5462">
        <v>2954</v>
      </c>
      <c r="B5462" t="s">
        <v>408</v>
      </c>
      <c r="C5462">
        <v>1</v>
      </c>
      <c r="D5462">
        <v>2</v>
      </c>
      <c r="E5462">
        <v>14</v>
      </c>
      <c r="F5462">
        <v>0</v>
      </c>
      <c r="G5462">
        <v>0</v>
      </c>
      <c r="H5462">
        <v>509</v>
      </c>
      <c r="I5462">
        <v>5</v>
      </c>
      <c r="J5462" t="s">
        <v>776</v>
      </c>
      <c r="L5462">
        <f t="shared" si="94"/>
        <v>42</v>
      </c>
    </row>
    <row r="5463" spans="1:12">
      <c r="A5463">
        <v>5112</v>
      </c>
      <c r="B5463" t="s">
        <v>408</v>
      </c>
      <c r="C5463">
        <v>1</v>
      </c>
      <c r="D5463">
        <v>6</v>
      </c>
      <c r="E5463">
        <v>16</v>
      </c>
      <c r="F5463">
        <v>0</v>
      </c>
      <c r="G5463">
        <v>0</v>
      </c>
      <c r="H5463">
        <v>166</v>
      </c>
      <c r="I5463">
        <v>7</v>
      </c>
      <c r="J5463" t="s">
        <v>789</v>
      </c>
      <c r="L5463" t="e">
        <f t="shared" si="94"/>
        <v>#N/A</v>
      </c>
    </row>
    <row r="5464" spans="1:12">
      <c r="A5464">
        <v>3901</v>
      </c>
      <c r="B5464" t="s">
        <v>408</v>
      </c>
      <c r="C5464">
        <v>1</v>
      </c>
      <c r="D5464">
        <v>3</v>
      </c>
      <c r="E5464">
        <v>1</v>
      </c>
      <c r="F5464">
        <v>0</v>
      </c>
      <c r="G5464">
        <v>0</v>
      </c>
      <c r="H5464">
        <v>123</v>
      </c>
      <c r="I5464">
        <v>1</v>
      </c>
      <c r="J5464" t="s">
        <v>923</v>
      </c>
      <c r="L5464" t="e">
        <f t="shared" si="94"/>
        <v>#N/A</v>
      </c>
    </row>
    <row r="5465" spans="1:12">
      <c r="A5465">
        <v>1411</v>
      </c>
      <c r="B5465" t="s">
        <v>408</v>
      </c>
      <c r="C5465">
        <v>1</v>
      </c>
      <c r="D5465">
        <v>44</v>
      </c>
      <c r="E5465">
        <v>1</v>
      </c>
      <c r="F5465">
        <v>0</v>
      </c>
      <c r="G5465">
        <v>0</v>
      </c>
      <c r="H5465">
        <v>532</v>
      </c>
      <c r="I5465">
        <v>1</v>
      </c>
      <c r="J5465" t="s">
        <v>638</v>
      </c>
      <c r="L5465">
        <f t="shared" si="94"/>
        <v>36</v>
      </c>
    </row>
    <row r="5466" spans="1:12">
      <c r="A5466">
        <v>3452</v>
      </c>
      <c r="B5466" t="s">
        <v>408</v>
      </c>
      <c r="C5466">
        <v>1</v>
      </c>
      <c r="D5466">
        <v>5</v>
      </c>
      <c r="E5466">
        <v>18</v>
      </c>
      <c r="F5466">
        <v>1</v>
      </c>
      <c r="G5466">
        <v>0</v>
      </c>
      <c r="H5466">
        <v>606</v>
      </c>
      <c r="I5466">
        <v>6</v>
      </c>
      <c r="J5466" t="s">
        <v>881</v>
      </c>
      <c r="L5466" t="e">
        <f t="shared" si="94"/>
        <v>#N/A</v>
      </c>
    </row>
    <row r="5467" spans="1:12">
      <c r="A5467">
        <v>4116</v>
      </c>
      <c r="B5467" t="s">
        <v>408</v>
      </c>
      <c r="C5467">
        <v>2</v>
      </c>
      <c r="D5467">
        <v>19</v>
      </c>
      <c r="E5467">
        <v>2</v>
      </c>
      <c r="F5467">
        <v>0</v>
      </c>
      <c r="G5467">
        <v>0</v>
      </c>
      <c r="H5467">
        <v>127</v>
      </c>
      <c r="I5467">
        <v>1</v>
      </c>
      <c r="J5467" t="s">
        <v>752</v>
      </c>
      <c r="L5467">
        <f t="shared" si="94"/>
        <v>11</v>
      </c>
    </row>
    <row r="5468" spans="1:12">
      <c r="A5468">
        <v>4614</v>
      </c>
      <c r="B5468" t="s">
        <v>408</v>
      </c>
      <c r="C5468">
        <v>1</v>
      </c>
      <c r="D5468">
        <v>4</v>
      </c>
      <c r="E5468">
        <v>21</v>
      </c>
      <c r="F5468">
        <v>0</v>
      </c>
      <c r="G5468">
        <v>0</v>
      </c>
      <c r="H5468">
        <v>670</v>
      </c>
      <c r="I5468">
        <v>9</v>
      </c>
      <c r="J5468" t="s">
        <v>781</v>
      </c>
      <c r="L5468" t="e">
        <f t="shared" si="94"/>
        <v>#N/A</v>
      </c>
    </row>
    <row r="5469" spans="1:12">
      <c r="A5469">
        <v>4399</v>
      </c>
      <c r="B5469" t="s">
        <v>408</v>
      </c>
      <c r="C5469">
        <v>2</v>
      </c>
      <c r="D5469">
        <v>6</v>
      </c>
      <c r="E5469">
        <v>2</v>
      </c>
      <c r="F5469">
        <v>0</v>
      </c>
      <c r="G5469">
        <v>0</v>
      </c>
      <c r="H5469">
        <v>257</v>
      </c>
      <c r="I5469">
        <v>2</v>
      </c>
      <c r="J5469" t="s">
        <v>922</v>
      </c>
      <c r="L5469" t="e">
        <f t="shared" si="94"/>
        <v>#N/A</v>
      </c>
    </row>
    <row r="5470" spans="1:12">
      <c r="A5470">
        <v>1743</v>
      </c>
      <c r="B5470" t="s">
        <v>408</v>
      </c>
      <c r="C5470">
        <v>1</v>
      </c>
      <c r="D5470">
        <v>90</v>
      </c>
      <c r="E5470">
        <v>1</v>
      </c>
      <c r="F5470">
        <v>0</v>
      </c>
      <c r="G5470">
        <v>0</v>
      </c>
      <c r="H5470">
        <v>420</v>
      </c>
      <c r="I5470">
        <v>1</v>
      </c>
      <c r="J5470" t="s">
        <v>435</v>
      </c>
      <c r="L5470">
        <f t="shared" si="94"/>
        <v>21</v>
      </c>
    </row>
    <row r="5471" spans="1:12">
      <c r="A5471">
        <v>249</v>
      </c>
      <c r="B5471" t="s">
        <v>408</v>
      </c>
      <c r="C5471">
        <v>2</v>
      </c>
      <c r="D5471">
        <v>6</v>
      </c>
      <c r="E5471">
        <v>2</v>
      </c>
      <c r="F5471">
        <v>0</v>
      </c>
      <c r="G5471">
        <v>0</v>
      </c>
      <c r="H5471">
        <v>448</v>
      </c>
      <c r="I5471">
        <v>1</v>
      </c>
      <c r="J5471" t="s">
        <v>879</v>
      </c>
      <c r="L5471" t="e">
        <f t="shared" si="94"/>
        <v>#N/A</v>
      </c>
    </row>
    <row r="5472" spans="1:12">
      <c r="A5472">
        <v>747</v>
      </c>
      <c r="B5472" t="s">
        <v>408</v>
      </c>
      <c r="C5472">
        <v>2</v>
      </c>
      <c r="D5472">
        <v>6</v>
      </c>
      <c r="E5472">
        <v>2</v>
      </c>
      <c r="F5472">
        <v>0</v>
      </c>
      <c r="G5472">
        <v>0</v>
      </c>
      <c r="H5472">
        <v>418</v>
      </c>
      <c r="I5472">
        <v>1</v>
      </c>
      <c r="J5472" t="s">
        <v>659</v>
      </c>
      <c r="L5472" t="e">
        <f t="shared" si="94"/>
        <v>#N/A</v>
      </c>
    </row>
    <row r="5473" spans="1:12">
      <c r="A5473">
        <v>4067</v>
      </c>
      <c r="B5473" t="s">
        <v>408</v>
      </c>
      <c r="C5473">
        <v>2</v>
      </c>
      <c r="D5473">
        <v>3</v>
      </c>
      <c r="E5473">
        <v>2</v>
      </c>
      <c r="F5473">
        <v>0</v>
      </c>
      <c r="G5473">
        <v>0</v>
      </c>
      <c r="H5473">
        <v>131</v>
      </c>
      <c r="I5473">
        <v>2</v>
      </c>
      <c r="J5473" t="s">
        <v>888</v>
      </c>
      <c r="L5473" t="e">
        <f t="shared" si="94"/>
        <v>#N/A</v>
      </c>
    </row>
    <row r="5474" spans="1:12">
      <c r="A5474">
        <v>2407</v>
      </c>
      <c r="B5474" t="s">
        <v>390</v>
      </c>
      <c r="C5474">
        <v>1</v>
      </c>
      <c r="D5474">
        <v>5</v>
      </c>
      <c r="E5474">
        <v>1</v>
      </c>
      <c r="F5474">
        <v>0</v>
      </c>
      <c r="G5474">
        <v>0</v>
      </c>
      <c r="H5474">
        <v>361</v>
      </c>
      <c r="I5474">
        <v>1</v>
      </c>
      <c r="J5474" t="s">
        <v>780</v>
      </c>
      <c r="L5474" t="e">
        <f t="shared" si="94"/>
        <v>#N/A</v>
      </c>
    </row>
    <row r="5475" spans="1:12">
      <c r="A5475">
        <v>6274</v>
      </c>
      <c r="B5475" t="s">
        <v>408</v>
      </c>
      <c r="C5475">
        <v>2</v>
      </c>
      <c r="D5475">
        <v>9</v>
      </c>
      <c r="E5475">
        <v>2</v>
      </c>
      <c r="F5475">
        <v>0</v>
      </c>
      <c r="G5475">
        <v>0</v>
      </c>
      <c r="H5475">
        <v>623</v>
      </c>
      <c r="I5475">
        <v>2</v>
      </c>
      <c r="J5475" t="s">
        <v>921</v>
      </c>
      <c r="L5475" t="e">
        <f t="shared" si="94"/>
        <v>#N/A</v>
      </c>
    </row>
    <row r="5476" spans="1:12">
      <c r="A5476">
        <v>4448</v>
      </c>
      <c r="B5476" t="s">
        <v>408</v>
      </c>
      <c r="C5476">
        <v>2</v>
      </c>
      <c r="D5476">
        <v>11</v>
      </c>
      <c r="E5476">
        <v>2</v>
      </c>
      <c r="F5476">
        <v>0</v>
      </c>
      <c r="G5476">
        <v>0</v>
      </c>
      <c r="H5476">
        <v>151</v>
      </c>
      <c r="I5476">
        <v>1</v>
      </c>
      <c r="J5476" t="s">
        <v>863</v>
      </c>
      <c r="L5476">
        <f t="shared" si="94"/>
        <v>12</v>
      </c>
    </row>
    <row r="5477" spans="1:12">
      <c r="A5477">
        <v>4565</v>
      </c>
      <c r="B5477" t="s">
        <v>408</v>
      </c>
      <c r="C5477">
        <v>6</v>
      </c>
      <c r="D5477">
        <v>13</v>
      </c>
      <c r="E5477">
        <v>6</v>
      </c>
      <c r="F5477">
        <v>0</v>
      </c>
      <c r="G5477">
        <v>0</v>
      </c>
      <c r="H5477">
        <v>133</v>
      </c>
      <c r="I5477">
        <v>2</v>
      </c>
      <c r="J5477" t="s">
        <v>877</v>
      </c>
      <c r="L5477">
        <f t="shared" si="94"/>
        <v>12</v>
      </c>
    </row>
    <row r="5478" spans="1:12">
      <c r="A5478">
        <v>913</v>
      </c>
      <c r="B5478" t="s">
        <v>865</v>
      </c>
      <c r="C5478">
        <v>1</v>
      </c>
      <c r="D5478">
        <v>85</v>
      </c>
      <c r="E5478">
        <v>1</v>
      </c>
      <c r="F5478">
        <v>0</v>
      </c>
      <c r="G5478">
        <v>0</v>
      </c>
      <c r="H5478">
        <v>420</v>
      </c>
      <c r="I5478">
        <v>1</v>
      </c>
      <c r="J5478" t="s">
        <v>435</v>
      </c>
      <c r="L5478">
        <f t="shared" si="94"/>
        <v>21</v>
      </c>
    </row>
    <row r="5479" spans="1:12">
      <c r="A5479">
        <v>1909</v>
      </c>
      <c r="B5479" t="s">
        <v>408</v>
      </c>
      <c r="C5479">
        <v>2</v>
      </c>
      <c r="D5479">
        <v>3</v>
      </c>
      <c r="E5479">
        <v>2</v>
      </c>
      <c r="F5479">
        <v>0</v>
      </c>
      <c r="G5479">
        <v>0</v>
      </c>
      <c r="H5479">
        <v>395</v>
      </c>
      <c r="I5479">
        <v>2</v>
      </c>
      <c r="J5479" t="s">
        <v>920</v>
      </c>
      <c r="L5479" t="e">
        <f t="shared" si="94"/>
        <v>#N/A</v>
      </c>
    </row>
    <row r="5480" spans="1:12">
      <c r="A5480">
        <v>2905</v>
      </c>
      <c r="B5480" t="s">
        <v>408</v>
      </c>
      <c r="C5480">
        <v>4</v>
      </c>
      <c r="D5480">
        <v>17</v>
      </c>
      <c r="E5480">
        <v>4</v>
      </c>
      <c r="F5480">
        <v>0</v>
      </c>
      <c r="G5480">
        <v>0</v>
      </c>
      <c r="H5480">
        <v>387</v>
      </c>
      <c r="I5480">
        <v>3</v>
      </c>
      <c r="J5480" t="s">
        <v>409</v>
      </c>
      <c r="L5480">
        <f t="shared" si="94"/>
        <v>43</v>
      </c>
    </row>
    <row r="5481" spans="1:12">
      <c r="A5481">
        <v>3618</v>
      </c>
      <c r="B5481" t="s">
        <v>408</v>
      </c>
      <c r="C5481">
        <v>1</v>
      </c>
      <c r="D5481">
        <v>3</v>
      </c>
      <c r="E5481">
        <v>1</v>
      </c>
      <c r="F5481">
        <v>0</v>
      </c>
      <c r="G5481">
        <v>0</v>
      </c>
      <c r="H5481">
        <v>580</v>
      </c>
      <c r="I5481">
        <v>2</v>
      </c>
      <c r="J5481" t="s">
        <v>919</v>
      </c>
      <c r="L5481" t="e">
        <f t="shared" si="94"/>
        <v>#N/A</v>
      </c>
    </row>
    <row r="5482" spans="1:12">
      <c r="A5482">
        <v>1245</v>
      </c>
      <c r="B5482" t="s">
        <v>408</v>
      </c>
      <c r="C5482">
        <v>1</v>
      </c>
      <c r="D5482">
        <v>6</v>
      </c>
      <c r="E5482">
        <v>1</v>
      </c>
      <c r="F5482">
        <v>0</v>
      </c>
      <c r="G5482">
        <v>0</v>
      </c>
      <c r="H5482">
        <v>501</v>
      </c>
      <c r="I5482">
        <v>1</v>
      </c>
      <c r="J5482" t="s">
        <v>918</v>
      </c>
      <c r="L5482">
        <f t="shared" si="94"/>
        <v>35</v>
      </c>
    </row>
    <row r="5483" spans="1:12">
      <c r="A5483">
        <v>3403</v>
      </c>
      <c r="B5483" t="s">
        <v>408</v>
      </c>
      <c r="C5483">
        <v>1</v>
      </c>
      <c r="D5483">
        <v>17</v>
      </c>
      <c r="E5483">
        <v>4</v>
      </c>
      <c r="F5483">
        <v>0</v>
      </c>
      <c r="G5483">
        <v>0</v>
      </c>
      <c r="H5483">
        <v>316</v>
      </c>
      <c r="I5483">
        <v>4</v>
      </c>
      <c r="J5483" t="s">
        <v>467</v>
      </c>
      <c r="L5483">
        <f t="shared" si="94"/>
        <v>51</v>
      </c>
    </row>
    <row r="5484" spans="1:12">
      <c r="A5484">
        <v>3569</v>
      </c>
      <c r="B5484" t="s">
        <v>408</v>
      </c>
      <c r="C5484">
        <v>2</v>
      </c>
      <c r="D5484">
        <v>15</v>
      </c>
      <c r="E5484">
        <v>2</v>
      </c>
      <c r="F5484">
        <v>0</v>
      </c>
      <c r="G5484">
        <v>0</v>
      </c>
      <c r="H5484">
        <v>138</v>
      </c>
      <c r="I5484">
        <v>2</v>
      </c>
      <c r="J5484" t="s">
        <v>917</v>
      </c>
      <c r="L5484">
        <f t="shared" si="94"/>
        <v>54</v>
      </c>
    </row>
    <row r="5485" spans="1:12">
      <c r="A5485">
        <v>6108</v>
      </c>
      <c r="B5485" t="s">
        <v>408</v>
      </c>
      <c r="C5485">
        <v>1</v>
      </c>
      <c r="D5485">
        <v>8</v>
      </c>
      <c r="E5485">
        <v>9</v>
      </c>
      <c r="F5485">
        <v>0</v>
      </c>
      <c r="G5485">
        <v>0</v>
      </c>
      <c r="H5485">
        <v>233</v>
      </c>
      <c r="I5485">
        <v>6</v>
      </c>
      <c r="J5485" t="s">
        <v>916</v>
      </c>
      <c r="L5485" t="e">
        <f t="shared" si="94"/>
        <v>#N/A</v>
      </c>
    </row>
    <row r="5486" spans="1:12">
      <c r="A5486">
        <v>2172</v>
      </c>
      <c r="B5486" t="s">
        <v>408</v>
      </c>
      <c r="C5486">
        <v>2</v>
      </c>
      <c r="D5486">
        <v>37</v>
      </c>
      <c r="E5486">
        <v>6</v>
      </c>
      <c r="F5486">
        <v>0</v>
      </c>
      <c r="G5486">
        <v>0</v>
      </c>
      <c r="H5486">
        <v>522</v>
      </c>
      <c r="I5486">
        <v>3</v>
      </c>
      <c r="J5486" t="s">
        <v>445</v>
      </c>
      <c r="L5486">
        <f t="shared" si="94"/>
        <v>37</v>
      </c>
    </row>
    <row r="5487" spans="1:12">
      <c r="A5487">
        <v>3426</v>
      </c>
      <c r="B5487" t="s">
        <v>408</v>
      </c>
      <c r="C5487">
        <v>1</v>
      </c>
      <c r="D5487">
        <v>9</v>
      </c>
      <c r="E5487">
        <v>2</v>
      </c>
      <c r="F5487">
        <v>0</v>
      </c>
      <c r="G5487">
        <v>0</v>
      </c>
      <c r="H5487">
        <v>609</v>
      </c>
      <c r="I5487">
        <v>1</v>
      </c>
      <c r="J5487" t="s">
        <v>915</v>
      </c>
      <c r="L5487" t="e">
        <f t="shared" si="94"/>
        <v>#N/A</v>
      </c>
    </row>
    <row r="5488" spans="1:12">
      <c r="A5488">
        <v>5418</v>
      </c>
      <c r="B5488" t="s">
        <v>408</v>
      </c>
      <c r="C5488">
        <v>2</v>
      </c>
      <c r="D5488">
        <v>24</v>
      </c>
      <c r="E5488">
        <v>2</v>
      </c>
      <c r="F5488">
        <v>0</v>
      </c>
      <c r="G5488">
        <v>0</v>
      </c>
      <c r="H5488">
        <v>317</v>
      </c>
      <c r="I5488">
        <v>2</v>
      </c>
      <c r="J5488" t="s">
        <v>804</v>
      </c>
      <c r="L5488" t="e">
        <f t="shared" si="94"/>
        <v>#N/A</v>
      </c>
    </row>
    <row r="5489" spans="1:12">
      <c r="A5489">
        <v>3758</v>
      </c>
      <c r="B5489" t="s">
        <v>408</v>
      </c>
      <c r="C5489">
        <v>5</v>
      </c>
      <c r="D5489">
        <v>11</v>
      </c>
      <c r="E5489">
        <v>0</v>
      </c>
      <c r="F5489">
        <v>4</v>
      </c>
      <c r="G5489">
        <v>0</v>
      </c>
      <c r="H5489">
        <v>205</v>
      </c>
      <c r="I5489">
        <v>1</v>
      </c>
      <c r="J5489" t="s">
        <v>430</v>
      </c>
      <c r="L5489" t="e">
        <f t="shared" si="94"/>
        <v>#N/A</v>
      </c>
    </row>
    <row r="5490" spans="1:12">
      <c r="A5490">
        <v>1176</v>
      </c>
      <c r="B5490" t="s">
        <v>408</v>
      </c>
      <c r="C5490">
        <v>1</v>
      </c>
      <c r="D5490">
        <v>16</v>
      </c>
      <c r="E5490">
        <v>20</v>
      </c>
      <c r="F5490">
        <v>0</v>
      </c>
      <c r="G5490">
        <v>0</v>
      </c>
      <c r="H5490">
        <v>523</v>
      </c>
      <c r="I5490">
        <v>5</v>
      </c>
      <c r="J5490" t="s">
        <v>428</v>
      </c>
      <c r="L5490">
        <f t="shared" si="94"/>
        <v>33</v>
      </c>
    </row>
    <row r="5491" spans="1:12">
      <c r="A5491">
        <v>2836</v>
      </c>
      <c r="B5491" t="s">
        <v>408</v>
      </c>
      <c r="C5491">
        <v>1</v>
      </c>
      <c r="D5491">
        <v>24</v>
      </c>
      <c r="E5491">
        <v>10</v>
      </c>
      <c r="F5491">
        <v>4</v>
      </c>
      <c r="G5491">
        <v>0</v>
      </c>
      <c r="H5491">
        <v>571</v>
      </c>
      <c r="I5491">
        <v>6</v>
      </c>
      <c r="J5491" t="s">
        <v>784</v>
      </c>
      <c r="L5491">
        <f t="shared" si="94"/>
        <v>51</v>
      </c>
    </row>
    <row r="5492" spans="1:12">
      <c r="A5492">
        <v>6251</v>
      </c>
      <c r="B5492" t="s">
        <v>408</v>
      </c>
      <c r="C5492">
        <v>1</v>
      </c>
      <c r="D5492">
        <v>11</v>
      </c>
      <c r="E5492">
        <v>1</v>
      </c>
      <c r="F5492">
        <v>0</v>
      </c>
      <c r="G5492">
        <v>0</v>
      </c>
      <c r="H5492">
        <v>437</v>
      </c>
      <c r="I5492">
        <v>1</v>
      </c>
      <c r="J5492" t="s">
        <v>914</v>
      </c>
      <c r="L5492" t="e">
        <f t="shared" si="94"/>
        <v>#N/A</v>
      </c>
    </row>
    <row r="5493" spans="1:12">
      <c r="A5493">
        <v>180</v>
      </c>
      <c r="B5493" t="s">
        <v>408</v>
      </c>
      <c r="C5493">
        <v>1</v>
      </c>
      <c r="D5493">
        <v>13</v>
      </c>
      <c r="E5493">
        <v>1</v>
      </c>
      <c r="F5493">
        <v>0</v>
      </c>
      <c r="G5493">
        <v>0</v>
      </c>
      <c r="H5493">
        <v>437</v>
      </c>
      <c r="I5493">
        <v>2</v>
      </c>
      <c r="J5493" t="s">
        <v>914</v>
      </c>
      <c r="L5493" t="e">
        <f t="shared" si="94"/>
        <v>#N/A</v>
      </c>
    </row>
    <row r="5494" spans="1:12">
      <c r="A5494">
        <v>1935</v>
      </c>
      <c r="B5494" t="s">
        <v>408</v>
      </c>
      <c r="C5494">
        <v>2</v>
      </c>
      <c r="D5494">
        <v>52</v>
      </c>
      <c r="E5494">
        <v>2</v>
      </c>
      <c r="F5494">
        <v>0</v>
      </c>
      <c r="G5494">
        <v>0</v>
      </c>
      <c r="H5494">
        <v>322</v>
      </c>
      <c r="I5494">
        <v>2</v>
      </c>
      <c r="J5494" t="s">
        <v>815</v>
      </c>
      <c r="L5494">
        <f t="shared" si="94"/>
        <v>31</v>
      </c>
    </row>
    <row r="5495" spans="1:12">
      <c r="A5495">
        <v>2599</v>
      </c>
      <c r="B5495" t="s">
        <v>408</v>
      </c>
      <c r="C5495">
        <v>1</v>
      </c>
      <c r="D5495">
        <v>53</v>
      </c>
      <c r="E5495">
        <v>7</v>
      </c>
      <c r="F5495">
        <v>0</v>
      </c>
      <c r="G5495">
        <v>0</v>
      </c>
      <c r="H5495">
        <v>302</v>
      </c>
      <c r="I5495">
        <v>4</v>
      </c>
      <c r="J5495" t="s">
        <v>423</v>
      </c>
      <c r="L5495">
        <f t="shared" si="94"/>
        <v>32</v>
      </c>
    </row>
    <row r="5496" spans="1:12">
      <c r="A5496">
        <v>4259</v>
      </c>
      <c r="B5496" t="s">
        <v>408</v>
      </c>
      <c r="C5496">
        <v>1</v>
      </c>
      <c r="D5496">
        <v>7</v>
      </c>
      <c r="E5496">
        <v>0</v>
      </c>
      <c r="F5496">
        <v>1</v>
      </c>
      <c r="G5496">
        <v>0</v>
      </c>
      <c r="H5496">
        <v>111</v>
      </c>
      <c r="I5496">
        <v>2</v>
      </c>
      <c r="J5496" t="s">
        <v>511</v>
      </c>
      <c r="L5496">
        <f t="shared" si="94"/>
        <v>11</v>
      </c>
    </row>
    <row r="5497" spans="1:12">
      <c r="A5497">
        <v>1766</v>
      </c>
      <c r="B5497" t="s">
        <v>408</v>
      </c>
      <c r="C5497">
        <v>1</v>
      </c>
      <c r="D5497">
        <v>131</v>
      </c>
      <c r="E5497">
        <v>24</v>
      </c>
      <c r="F5497">
        <v>0</v>
      </c>
      <c r="G5497">
        <v>0</v>
      </c>
      <c r="H5497">
        <v>420</v>
      </c>
      <c r="I5497">
        <v>6</v>
      </c>
      <c r="J5497" t="s">
        <v>435</v>
      </c>
      <c r="L5497">
        <f t="shared" si="94"/>
        <v>21</v>
      </c>
    </row>
    <row r="5498" spans="1:12">
      <c r="A5498">
        <v>1505</v>
      </c>
      <c r="B5498" t="s">
        <v>408</v>
      </c>
      <c r="C5498">
        <v>1</v>
      </c>
      <c r="D5498">
        <v>1</v>
      </c>
      <c r="E5498">
        <v>1</v>
      </c>
      <c r="F5498">
        <v>0</v>
      </c>
      <c r="G5498">
        <v>0</v>
      </c>
      <c r="H5498">
        <v>427</v>
      </c>
      <c r="I5498">
        <v>1</v>
      </c>
      <c r="J5498" t="s">
        <v>897</v>
      </c>
      <c r="L5498" t="e">
        <f t="shared" si="94"/>
        <v>#N/A</v>
      </c>
    </row>
    <row r="5499" spans="1:12">
      <c r="A5499">
        <v>5845</v>
      </c>
      <c r="B5499" t="s">
        <v>408</v>
      </c>
      <c r="C5499">
        <v>2</v>
      </c>
      <c r="D5499">
        <v>10</v>
      </c>
      <c r="E5499">
        <v>2</v>
      </c>
      <c r="F5499">
        <v>0</v>
      </c>
      <c r="G5499">
        <v>0</v>
      </c>
      <c r="H5499">
        <v>283</v>
      </c>
      <c r="I5499">
        <v>2</v>
      </c>
      <c r="J5499" t="s">
        <v>766</v>
      </c>
      <c r="L5499" t="e">
        <f t="shared" si="94"/>
        <v>#N/A</v>
      </c>
    </row>
    <row r="5500" spans="1:12">
      <c r="A5500">
        <v>1837</v>
      </c>
      <c r="B5500" t="s">
        <v>408</v>
      </c>
      <c r="C5500">
        <v>1</v>
      </c>
      <c r="D5500">
        <v>1</v>
      </c>
      <c r="E5500">
        <v>1</v>
      </c>
      <c r="F5500">
        <v>0</v>
      </c>
      <c r="G5500">
        <v>0</v>
      </c>
      <c r="H5500">
        <v>588</v>
      </c>
      <c r="I5500">
        <v>2</v>
      </c>
      <c r="J5500" t="s">
        <v>913</v>
      </c>
      <c r="L5500" t="e">
        <f t="shared" si="94"/>
        <v>#N/A</v>
      </c>
    </row>
    <row r="5501" spans="1:12">
      <c r="A5501">
        <v>5255</v>
      </c>
      <c r="B5501" t="s">
        <v>408</v>
      </c>
      <c r="C5501">
        <v>2</v>
      </c>
      <c r="D5501">
        <v>141</v>
      </c>
      <c r="E5501">
        <v>2</v>
      </c>
      <c r="F5501">
        <v>0</v>
      </c>
      <c r="G5501">
        <v>0</v>
      </c>
      <c r="H5501">
        <v>302</v>
      </c>
      <c r="I5501">
        <v>2</v>
      </c>
      <c r="J5501" t="s">
        <v>423</v>
      </c>
      <c r="L5501">
        <f t="shared" si="94"/>
        <v>32</v>
      </c>
    </row>
    <row r="5502" spans="1:12">
      <c r="A5502">
        <v>6180</v>
      </c>
      <c r="B5502" t="s">
        <v>408</v>
      </c>
      <c r="C5502">
        <v>2</v>
      </c>
      <c r="D5502">
        <v>7</v>
      </c>
      <c r="E5502">
        <v>24</v>
      </c>
      <c r="F5502">
        <v>0</v>
      </c>
      <c r="G5502">
        <v>0</v>
      </c>
      <c r="H5502">
        <v>250</v>
      </c>
      <c r="I5502">
        <v>6</v>
      </c>
      <c r="J5502" t="s">
        <v>670</v>
      </c>
      <c r="L5502" t="e">
        <f t="shared" si="94"/>
        <v>#N/A</v>
      </c>
    </row>
    <row r="5503" spans="1:12">
      <c r="A5503">
        <v>6082</v>
      </c>
      <c r="B5503" t="s">
        <v>412</v>
      </c>
      <c r="C5503">
        <v>2</v>
      </c>
      <c r="D5503">
        <v>27</v>
      </c>
      <c r="E5503">
        <v>2</v>
      </c>
      <c r="F5503">
        <v>0</v>
      </c>
      <c r="G5503">
        <v>0</v>
      </c>
      <c r="H5503">
        <v>232</v>
      </c>
      <c r="I5503">
        <v>2</v>
      </c>
      <c r="J5503" t="s">
        <v>896</v>
      </c>
      <c r="L5503">
        <f t="shared" si="94"/>
        <v>13</v>
      </c>
    </row>
    <row r="5504" spans="1:12">
      <c r="A5504">
        <v>4591</v>
      </c>
      <c r="B5504" t="s">
        <v>408</v>
      </c>
      <c r="C5504">
        <v>2</v>
      </c>
      <c r="D5504">
        <v>5</v>
      </c>
      <c r="E5504">
        <v>2</v>
      </c>
      <c r="F5504">
        <v>0</v>
      </c>
      <c r="G5504">
        <v>0</v>
      </c>
      <c r="H5504">
        <v>151</v>
      </c>
      <c r="I5504">
        <v>1</v>
      </c>
      <c r="J5504" t="s">
        <v>863</v>
      </c>
      <c r="L5504">
        <f t="shared" si="94"/>
        <v>12</v>
      </c>
    </row>
    <row r="5505" spans="1:12">
      <c r="A5505">
        <v>841</v>
      </c>
      <c r="B5505" t="s">
        <v>871</v>
      </c>
      <c r="C5505">
        <v>1</v>
      </c>
      <c r="D5505">
        <v>17</v>
      </c>
      <c r="E5505">
        <v>1</v>
      </c>
      <c r="F5505">
        <v>0</v>
      </c>
      <c r="G5505">
        <v>0</v>
      </c>
      <c r="H5505">
        <v>430</v>
      </c>
      <c r="I5505">
        <v>1</v>
      </c>
      <c r="J5505" t="s">
        <v>267</v>
      </c>
      <c r="L5505" t="e">
        <f t="shared" si="94"/>
        <v>#N/A</v>
      </c>
    </row>
    <row r="5506" spans="1:12">
      <c r="A5506">
        <v>3595</v>
      </c>
      <c r="B5506" t="s">
        <v>408</v>
      </c>
      <c r="C5506">
        <v>1</v>
      </c>
      <c r="D5506">
        <v>43</v>
      </c>
      <c r="E5506">
        <v>1</v>
      </c>
      <c r="F5506">
        <v>0</v>
      </c>
      <c r="G5506">
        <v>0</v>
      </c>
      <c r="H5506">
        <v>852</v>
      </c>
      <c r="I5506">
        <v>3</v>
      </c>
      <c r="J5506" t="s">
        <v>726</v>
      </c>
      <c r="L5506">
        <f t="shared" si="94"/>
        <v>56</v>
      </c>
    </row>
    <row r="5507" spans="1:12">
      <c r="A5507">
        <v>512</v>
      </c>
      <c r="B5507" t="s">
        <v>408</v>
      </c>
      <c r="C5507">
        <v>1</v>
      </c>
      <c r="D5507">
        <v>9</v>
      </c>
      <c r="E5507">
        <v>1</v>
      </c>
      <c r="F5507">
        <v>0</v>
      </c>
      <c r="G5507">
        <v>0</v>
      </c>
      <c r="H5507">
        <v>440</v>
      </c>
      <c r="I5507">
        <v>2</v>
      </c>
      <c r="J5507" t="s">
        <v>812</v>
      </c>
      <c r="L5507">
        <f t="shared" si="94"/>
        <v>22</v>
      </c>
    </row>
    <row r="5508" spans="1:12">
      <c r="A5508">
        <v>1102</v>
      </c>
      <c r="B5508" t="s">
        <v>408</v>
      </c>
      <c r="C5508">
        <v>2</v>
      </c>
      <c r="D5508">
        <v>59</v>
      </c>
      <c r="E5508">
        <v>2</v>
      </c>
      <c r="F5508">
        <v>0</v>
      </c>
      <c r="G5508">
        <v>0</v>
      </c>
      <c r="H5508">
        <v>313</v>
      </c>
      <c r="I5508">
        <v>2</v>
      </c>
      <c r="J5508" t="s">
        <v>407</v>
      </c>
      <c r="L5508">
        <f t="shared" ref="L5508:L5571" si="95">VLOOKUP($J5508,$AA$3:$AB$127,2,FALSE)</f>
        <v>33</v>
      </c>
    </row>
    <row r="5509" spans="1:12">
      <c r="A5509">
        <v>2762</v>
      </c>
      <c r="B5509" t="s">
        <v>408</v>
      </c>
      <c r="C5509">
        <v>1</v>
      </c>
      <c r="D5509">
        <v>17</v>
      </c>
      <c r="E5509">
        <v>1</v>
      </c>
      <c r="F5509">
        <v>0</v>
      </c>
      <c r="G5509">
        <v>0</v>
      </c>
      <c r="H5509">
        <v>326</v>
      </c>
      <c r="I5509">
        <v>1</v>
      </c>
      <c r="J5509" t="s">
        <v>415</v>
      </c>
      <c r="L5509" t="e">
        <f t="shared" si="95"/>
        <v>#N/A</v>
      </c>
    </row>
    <row r="5510" spans="1:12">
      <c r="A5510">
        <v>4422</v>
      </c>
      <c r="B5510" t="s">
        <v>408</v>
      </c>
      <c r="C5510">
        <v>1</v>
      </c>
      <c r="D5510">
        <v>18</v>
      </c>
      <c r="E5510">
        <v>8</v>
      </c>
      <c r="F5510">
        <v>0</v>
      </c>
      <c r="G5510">
        <v>0</v>
      </c>
      <c r="H5510">
        <v>148</v>
      </c>
      <c r="I5510">
        <v>4</v>
      </c>
      <c r="J5510" t="s">
        <v>912</v>
      </c>
      <c r="L5510">
        <f t="shared" si="95"/>
        <v>12</v>
      </c>
    </row>
    <row r="5511" spans="1:12">
      <c r="A5511">
        <v>2195</v>
      </c>
      <c r="B5511" t="s">
        <v>408</v>
      </c>
      <c r="C5511">
        <v>1</v>
      </c>
      <c r="D5511">
        <v>7</v>
      </c>
      <c r="E5511">
        <v>9</v>
      </c>
      <c r="F5511">
        <v>0</v>
      </c>
      <c r="G5511">
        <v>0</v>
      </c>
      <c r="H5511">
        <v>534</v>
      </c>
      <c r="I5511">
        <v>5</v>
      </c>
      <c r="J5511" t="s">
        <v>662</v>
      </c>
      <c r="L5511">
        <f t="shared" si="95"/>
        <v>52</v>
      </c>
    </row>
    <row r="5512" spans="1:12">
      <c r="A5512">
        <v>3781</v>
      </c>
      <c r="B5512" t="s">
        <v>408</v>
      </c>
      <c r="C5512">
        <v>1</v>
      </c>
      <c r="D5512">
        <v>28</v>
      </c>
      <c r="E5512">
        <v>1</v>
      </c>
      <c r="F5512">
        <v>0</v>
      </c>
      <c r="G5512">
        <v>0</v>
      </c>
      <c r="H5512">
        <v>101</v>
      </c>
      <c r="I5512">
        <v>1</v>
      </c>
      <c r="J5512" t="s">
        <v>911</v>
      </c>
      <c r="L5512" t="e">
        <f t="shared" si="95"/>
        <v>#N/A</v>
      </c>
    </row>
    <row r="5513" spans="1:12">
      <c r="A5513">
        <v>2121</v>
      </c>
      <c r="B5513" t="s">
        <v>408</v>
      </c>
      <c r="C5513">
        <v>1</v>
      </c>
      <c r="D5513">
        <v>19</v>
      </c>
      <c r="E5513">
        <v>20</v>
      </c>
      <c r="F5513">
        <v>0</v>
      </c>
      <c r="G5513">
        <v>0</v>
      </c>
      <c r="H5513">
        <v>521</v>
      </c>
      <c r="I5513">
        <v>5</v>
      </c>
      <c r="J5513" t="s">
        <v>910</v>
      </c>
      <c r="L5513">
        <f t="shared" si="95"/>
        <v>36</v>
      </c>
    </row>
    <row r="5514" spans="1:12">
      <c r="A5514">
        <v>2244</v>
      </c>
      <c r="B5514" t="s">
        <v>408</v>
      </c>
      <c r="C5514">
        <v>1</v>
      </c>
      <c r="D5514">
        <v>21</v>
      </c>
      <c r="E5514">
        <v>28</v>
      </c>
      <c r="F5514">
        <v>0</v>
      </c>
      <c r="G5514">
        <v>0</v>
      </c>
      <c r="H5514">
        <v>504</v>
      </c>
      <c r="I5514">
        <v>7</v>
      </c>
      <c r="J5514" t="s">
        <v>909</v>
      </c>
      <c r="L5514" t="e">
        <f t="shared" si="95"/>
        <v>#N/A</v>
      </c>
    </row>
    <row r="5515" spans="1:12">
      <c r="A5515">
        <v>2785</v>
      </c>
      <c r="B5515" t="s">
        <v>408</v>
      </c>
      <c r="C5515">
        <v>1</v>
      </c>
      <c r="D5515">
        <v>21</v>
      </c>
      <c r="E5515">
        <v>25</v>
      </c>
      <c r="F5515">
        <v>0</v>
      </c>
      <c r="G5515">
        <v>0</v>
      </c>
      <c r="H5515">
        <v>571</v>
      </c>
      <c r="I5515">
        <v>7</v>
      </c>
      <c r="J5515" t="s">
        <v>784</v>
      </c>
      <c r="L5515">
        <f t="shared" si="95"/>
        <v>51</v>
      </c>
    </row>
    <row r="5516" spans="1:12">
      <c r="A5516">
        <v>6437</v>
      </c>
      <c r="B5516" t="s">
        <v>412</v>
      </c>
      <c r="C5516">
        <v>1</v>
      </c>
      <c r="D5516">
        <v>35</v>
      </c>
      <c r="E5516">
        <v>1</v>
      </c>
      <c r="F5516">
        <v>0</v>
      </c>
      <c r="G5516">
        <v>0</v>
      </c>
      <c r="H5516">
        <v>109</v>
      </c>
      <c r="I5516">
        <v>1</v>
      </c>
      <c r="J5516" t="s">
        <v>807</v>
      </c>
      <c r="L5516">
        <f t="shared" si="95"/>
        <v>45</v>
      </c>
    </row>
    <row r="5517" spans="1:12">
      <c r="A5517">
        <v>5822</v>
      </c>
      <c r="B5517" t="s">
        <v>408</v>
      </c>
      <c r="C5517">
        <v>2</v>
      </c>
      <c r="D5517">
        <v>12</v>
      </c>
      <c r="E5517">
        <v>2</v>
      </c>
      <c r="F5517">
        <v>0</v>
      </c>
      <c r="G5517">
        <v>0</v>
      </c>
      <c r="H5517">
        <v>119</v>
      </c>
      <c r="I5517">
        <v>2</v>
      </c>
      <c r="J5517" t="s">
        <v>900</v>
      </c>
      <c r="L5517" t="e">
        <f t="shared" si="95"/>
        <v>#N/A</v>
      </c>
    </row>
    <row r="5518" spans="1:12">
      <c r="A5518">
        <v>5773</v>
      </c>
      <c r="B5518" t="s">
        <v>408</v>
      </c>
      <c r="C5518">
        <v>1</v>
      </c>
      <c r="D5518">
        <v>5</v>
      </c>
      <c r="E5518">
        <v>1</v>
      </c>
      <c r="F5518">
        <v>0</v>
      </c>
      <c r="G5518">
        <v>0</v>
      </c>
      <c r="H5518">
        <v>223</v>
      </c>
      <c r="I5518">
        <v>2</v>
      </c>
      <c r="J5518" t="s">
        <v>908</v>
      </c>
      <c r="L5518" t="e">
        <f t="shared" si="95"/>
        <v>#N/A</v>
      </c>
    </row>
    <row r="5519" spans="1:12">
      <c r="A5519">
        <v>1580</v>
      </c>
      <c r="B5519" t="s">
        <v>408</v>
      </c>
      <c r="C5519">
        <v>5</v>
      </c>
      <c r="D5519">
        <v>10</v>
      </c>
      <c r="E5519">
        <v>8</v>
      </c>
      <c r="F5519">
        <v>0</v>
      </c>
      <c r="G5519">
        <v>0</v>
      </c>
      <c r="H5519">
        <v>442</v>
      </c>
      <c r="I5519">
        <v>2</v>
      </c>
      <c r="J5519" t="s">
        <v>579</v>
      </c>
      <c r="L5519">
        <f t="shared" si="95"/>
        <v>21</v>
      </c>
    </row>
    <row r="5520" spans="1:12">
      <c r="A5520">
        <v>1531</v>
      </c>
      <c r="B5520" t="s">
        <v>408</v>
      </c>
      <c r="C5520">
        <v>1</v>
      </c>
      <c r="D5520">
        <v>10</v>
      </c>
      <c r="E5520">
        <v>1</v>
      </c>
      <c r="F5520">
        <v>0</v>
      </c>
      <c r="G5520">
        <v>0</v>
      </c>
      <c r="H5520">
        <v>444</v>
      </c>
      <c r="I5520">
        <v>2</v>
      </c>
      <c r="J5520" t="s">
        <v>824</v>
      </c>
      <c r="L5520" t="e">
        <f t="shared" si="95"/>
        <v>#N/A</v>
      </c>
    </row>
    <row r="5521" spans="1:12">
      <c r="A5521">
        <v>5896</v>
      </c>
      <c r="B5521" t="s">
        <v>408</v>
      </c>
      <c r="C5521">
        <v>2</v>
      </c>
      <c r="D5521">
        <v>37</v>
      </c>
      <c r="E5521">
        <v>2</v>
      </c>
      <c r="F5521">
        <v>0</v>
      </c>
      <c r="G5521">
        <v>0</v>
      </c>
      <c r="H5521">
        <v>127</v>
      </c>
      <c r="I5521">
        <v>2</v>
      </c>
      <c r="J5521" t="s">
        <v>752</v>
      </c>
      <c r="L5521">
        <f t="shared" si="95"/>
        <v>11</v>
      </c>
    </row>
    <row r="5522" spans="1:12">
      <c r="A5522">
        <v>5232</v>
      </c>
      <c r="B5522" t="s">
        <v>408</v>
      </c>
      <c r="C5522">
        <v>2</v>
      </c>
      <c r="D5522">
        <v>14</v>
      </c>
      <c r="E5522">
        <v>2</v>
      </c>
      <c r="F5522">
        <v>0</v>
      </c>
      <c r="G5522">
        <v>0</v>
      </c>
      <c r="H5522">
        <v>622</v>
      </c>
      <c r="I5522">
        <v>2</v>
      </c>
      <c r="J5522" t="s">
        <v>907</v>
      </c>
      <c r="L5522" t="e">
        <f t="shared" si="95"/>
        <v>#N/A</v>
      </c>
    </row>
    <row r="5523" spans="1:12">
      <c r="A5523">
        <v>5490</v>
      </c>
      <c r="B5523" t="s">
        <v>408</v>
      </c>
      <c r="C5523">
        <v>2</v>
      </c>
      <c r="D5523">
        <v>86</v>
      </c>
      <c r="E5523">
        <v>2</v>
      </c>
      <c r="F5523">
        <v>0</v>
      </c>
      <c r="G5523">
        <v>0</v>
      </c>
      <c r="H5523">
        <v>852</v>
      </c>
      <c r="I5523">
        <v>2</v>
      </c>
      <c r="J5523" t="s">
        <v>726</v>
      </c>
      <c r="L5523">
        <f t="shared" si="95"/>
        <v>56</v>
      </c>
    </row>
    <row r="5524" spans="1:12">
      <c r="A5524">
        <v>4826</v>
      </c>
      <c r="B5524" t="s">
        <v>408</v>
      </c>
      <c r="C5524">
        <v>2</v>
      </c>
      <c r="D5524">
        <v>15</v>
      </c>
      <c r="E5524">
        <v>2</v>
      </c>
      <c r="F5524">
        <v>0</v>
      </c>
      <c r="G5524">
        <v>0</v>
      </c>
      <c r="H5524">
        <v>415</v>
      </c>
      <c r="I5524">
        <v>2</v>
      </c>
      <c r="J5524" t="s">
        <v>819</v>
      </c>
      <c r="L5524" t="e">
        <f t="shared" si="95"/>
        <v>#N/A</v>
      </c>
    </row>
    <row r="5525" spans="1:12">
      <c r="A5525">
        <v>3117</v>
      </c>
      <c r="B5525" t="s">
        <v>408</v>
      </c>
      <c r="C5525">
        <v>1</v>
      </c>
      <c r="D5525">
        <v>73</v>
      </c>
      <c r="E5525">
        <v>6</v>
      </c>
      <c r="F5525">
        <v>0</v>
      </c>
      <c r="G5525">
        <v>0</v>
      </c>
      <c r="H5525">
        <v>302</v>
      </c>
      <c r="I5525">
        <v>5</v>
      </c>
      <c r="J5525" t="s">
        <v>423</v>
      </c>
      <c r="L5525">
        <f t="shared" si="95"/>
        <v>32</v>
      </c>
    </row>
    <row r="5526" spans="1:12">
      <c r="A5526">
        <v>4236</v>
      </c>
      <c r="B5526" t="s">
        <v>408</v>
      </c>
      <c r="C5526">
        <v>1</v>
      </c>
      <c r="D5526">
        <v>3</v>
      </c>
      <c r="E5526">
        <v>1</v>
      </c>
      <c r="F5526">
        <v>0</v>
      </c>
      <c r="G5526">
        <v>0</v>
      </c>
      <c r="H5526">
        <v>112</v>
      </c>
      <c r="I5526">
        <v>1</v>
      </c>
      <c r="J5526" t="s">
        <v>817</v>
      </c>
      <c r="L5526" t="e">
        <f t="shared" si="95"/>
        <v>#N/A</v>
      </c>
    </row>
    <row r="5527" spans="1:12">
      <c r="A5527">
        <v>4777</v>
      </c>
      <c r="B5527" t="s">
        <v>408</v>
      </c>
      <c r="C5527">
        <v>2</v>
      </c>
      <c r="D5527">
        <v>11</v>
      </c>
      <c r="E5527">
        <v>26</v>
      </c>
      <c r="F5527">
        <v>0</v>
      </c>
      <c r="G5527">
        <v>0</v>
      </c>
      <c r="H5527">
        <v>454</v>
      </c>
      <c r="I5527">
        <v>7</v>
      </c>
      <c r="J5527" t="s">
        <v>660</v>
      </c>
      <c r="L5527" t="e">
        <f t="shared" si="95"/>
        <v>#N/A</v>
      </c>
    </row>
    <row r="5528" spans="1:12">
      <c r="A5528">
        <v>486</v>
      </c>
      <c r="B5528" t="s">
        <v>408</v>
      </c>
      <c r="C5528">
        <v>2</v>
      </c>
      <c r="D5528">
        <v>9</v>
      </c>
      <c r="E5528">
        <v>2</v>
      </c>
      <c r="F5528">
        <v>0</v>
      </c>
      <c r="G5528">
        <v>0</v>
      </c>
      <c r="H5528">
        <v>446</v>
      </c>
      <c r="I5528">
        <v>1</v>
      </c>
      <c r="J5528" t="s">
        <v>470</v>
      </c>
      <c r="L5528">
        <f t="shared" si="95"/>
        <v>22</v>
      </c>
    </row>
    <row r="5529" spans="1:12">
      <c r="A5529">
        <v>3240</v>
      </c>
      <c r="B5529" t="s">
        <v>408</v>
      </c>
      <c r="C5529">
        <v>4</v>
      </c>
      <c r="D5529">
        <v>73</v>
      </c>
      <c r="E5529">
        <v>4</v>
      </c>
      <c r="F5529">
        <v>0</v>
      </c>
      <c r="G5529">
        <v>0</v>
      </c>
      <c r="H5529">
        <v>374</v>
      </c>
      <c r="I5529">
        <v>3</v>
      </c>
      <c r="J5529" t="s">
        <v>440</v>
      </c>
      <c r="L5529">
        <f t="shared" si="95"/>
        <v>16</v>
      </c>
    </row>
    <row r="5530" spans="1:12">
      <c r="A5530">
        <v>3191</v>
      </c>
      <c r="B5530" t="s">
        <v>390</v>
      </c>
      <c r="C5530">
        <v>1</v>
      </c>
      <c r="D5530">
        <v>8</v>
      </c>
      <c r="E5530">
        <v>1</v>
      </c>
      <c r="F5530">
        <v>0</v>
      </c>
      <c r="G5530">
        <v>0</v>
      </c>
      <c r="H5530">
        <v>350</v>
      </c>
      <c r="I5530">
        <v>1</v>
      </c>
      <c r="J5530" t="s">
        <v>713</v>
      </c>
      <c r="L5530" t="e">
        <f t="shared" si="95"/>
        <v>#N/A</v>
      </c>
    </row>
    <row r="5531" spans="1:12">
      <c r="A5531">
        <v>535</v>
      </c>
      <c r="B5531" t="s">
        <v>408</v>
      </c>
      <c r="C5531">
        <v>2</v>
      </c>
      <c r="D5531">
        <v>22</v>
      </c>
      <c r="E5531">
        <v>2</v>
      </c>
      <c r="F5531">
        <v>0</v>
      </c>
      <c r="G5531">
        <v>0</v>
      </c>
      <c r="H5531">
        <v>429</v>
      </c>
      <c r="I5531">
        <v>2</v>
      </c>
      <c r="J5531" t="s">
        <v>739</v>
      </c>
      <c r="L5531" t="e">
        <f t="shared" si="95"/>
        <v>#N/A</v>
      </c>
    </row>
    <row r="5532" spans="1:12">
      <c r="A5532">
        <v>2527</v>
      </c>
      <c r="B5532" t="s">
        <v>408</v>
      </c>
      <c r="C5532">
        <v>1</v>
      </c>
      <c r="D5532">
        <v>12</v>
      </c>
      <c r="E5532">
        <v>1</v>
      </c>
      <c r="F5532">
        <v>0</v>
      </c>
      <c r="G5532">
        <v>0</v>
      </c>
      <c r="H5532">
        <v>354</v>
      </c>
      <c r="I5532">
        <v>2</v>
      </c>
      <c r="J5532" t="s">
        <v>893</v>
      </c>
      <c r="L5532" t="e">
        <f t="shared" si="95"/>
        <v>#N/A</v>
      </c>
    </row>
    <row r="5533" spans="1:12">
      <c r="A5533">
        <v>2576</v>
      </c>
      <c r="B5533" t="s">
        <v>408</v>
      </c>
      <c r="C5533">
        <v>2</v>
      </c>
      <c r="D5533">
        <v>25</v>
      </c>
      <c r="E5533">
        <v>2</v>
      </c>
      <c r="F5533">
        <v>0</v>
      </c>
      <c r="G5533">
        <v>0</v>
      </c>
      <c r="H5533">
        <v>310</v>
      </c>
      <c r="I5533">
        <v>2</v>
      </c>
      <c r="J5533" t="s">
        <v>421</v>
      </c>
      <c r="L5533">
        <f t="shared" si="95"/>
        <v>16</v>
      </c>
    </row>
    <row r="5534" spans="1:12">
      <c r="A5534">
        <v>5132</v>
      </c>
      <c r="B5534" t="s">
        <v>408</v>
      </c>
      <c r="C5534">
        <v>1</v>
      </c>
      <c r="D5534">
        <v>3</v>
      </c>
      <c r="E5534">
        <v>1</v>
      </c>
      <c r="F5534">
        <v>0</v>
      </c>
      <c r="G5534">
        <v>0</v>
      </c>
      <c r="H5534">
        <v>105</v>
      </c>
      <c r="I5534">
        <v>1</v>
      </c>
      <c r="J5534" t="s">
        <v>866</v>
      </c>
      <c r="L5534">
        <f t="shared" si="95"/>
        <v>45</v>
      </c>
    </row>
    <row r="5535" spans="1:12">
      <c r="A5535">
        <v>2221</v>
      </c>
      <c r="B5535" t="s">
        <v>408</v>
      </c>
      <c r="C5535">
        <v>1</v>
      </c>
      <c r="D5535">
        <v>15</v>
      </c>
      <c r="E5535">
        <v>10</v>
      </c>
      <c r="F5535">
        <v>0</v>
      </c>
      <c r="G5535">
        <v>0</v>
      </c>
      <c r="H5535">
        <v>507</v>
      </c>
      <c r="I5535">
        <v>4</v>
      </c>
      <c r="J5535" t="s">
        <v>282</v>
      </c>
      <c r="L5535">
        <f t="shared" si="95"/>
        <v>37</v>
      </c>
    </row>
    <row r="5536" spans="1:12">
      <c r="A5536">
        <v>1296</v>
      </c>
      <c r="B5536" t="s">
        <v>408</v>
      </c>
      <c r="C5536">
        <v>2</v>
      </c>
      <c r="D5536">
        <v>28</v>
      </c>
      <c r="E5536">
        <v>22</v>
      </c>
      <c r="F5536">
        <v>1</v>
      </c>
      <c r="G5536">
        <v>0</v>
      </c>
      <c r="H5536">
        <v>512</v>
      </c>
      <c r="I5536">
        <v>7</v>
      </c>
      <c r="J5536" t="s">
        <v>476</v>
      </c>
      <c r="L5536" t="e">
        <f t="shared" si="95"/>
        <v>#N/A</v>
      </c>
    </row>
    <row r="5537" spans="1:12">
      <c r="A5537">
        <v>2885</v>
      </c>
      <c r="B5537" t="s">
        <v>408</v>
      </c>
      <c r="C5537">
        <v>1</v>
      </c>
      <c r="D5537">
        <v>108</v>
      </c>
      <c r="E5537">
        <v>5</v>
      </c>
      <c r="F5537">
        <v>7</v>
      </c>
      <c r="G5537">
        <v>0</v>
      </c>
      <c r="H5537">
        <v>523</v>
      </c>
      <c r="I5537">
        <v>5</v>
      </c>
      <c r="J5537" t="s">
        <v>428</v>
      </c>
      <c r="L5537">
        <f t="shared" si="95"/>
        <v>33</v>
      </c>
    </row>
    <row r="5538" spans="1:12">
      <c r="A5538">
        <v>555</v>
      </c>
      <c r="B5538" t="s">
        <v>408</v>
      </c>
      <c r="C5538">
        <v>1</v>
      </c>
      <c r="D5538">
        <v>14</v>
      </c>
      <c r="E5538">
        <v>0</v>
      </c>
      <c r="F5538">
        <v>1</v>
      </c>
      <c r="G5538">
        <v>0</v>
      </c>
      <c r="H5538">
        <v>529</v>
      </c>
      <c r="I5538">
        <v>1</v>
      </c>
      <c r="J5538" t="s">
        <v>519</v>
      </c>
      <c r="L5538" t="e">
        <f t="shared" si="95"/>
        <v>#N/A</v>
      </c>
    </row>
    <row r="5539" spans="1:12">
      <c r="A5539">
        <v>3383</v>
      </c>
      <c r="B5539" t="s">
        <v>408</v>
      </c>
      <c r="C5539">
        <v>2</v>
      </c>
      <c r="D5539">
        <v>8</v>
      </c>
      <c r="E5539">
        <v>2</v>
      </c>
      <c r="F5539">
        <v>0</v>
      </c>
      <c r="G5539">
        <v>0</v>
      </c>
      <c r="H5539">
        <v>323</v>
      </c>
      <c r="I5539">
        <v>2</v>
      </c>
      <c r="J5539" t="s">
        <v>486</v>
      </c>
      <c r="L5539" t="e">
        <f t="shared" si="95"/>
        <v>#N/A</v>
      </c>
    </row>
    <row r="5540" spans="1:12">
      <c r="A5540">
        <v>727</v>
      </c>
      <c r="B5540" t="s">
        <v>408</v>
      </c>
      <c r="C5540">
        <v>1</v>
      </c>
      <c r="D5540">
        <v>20</v>
      </c>
      <c r="E5540">
        <v>1</v>
      </c>
      <c r="F5540">
        <v>0</v>
      </c>
      <c r="G5540">
        <v>0</v>
      </c>
      <c r="H5540">
        <v>422</v>
      </c>
      <c r="I5540">
        <v>1</v>
      </c>
      <c r="J5540" t="s">
        <v>579</v>
      </c>
      <c r="L5540">
        <f t="shared" si="95"/>
        <v>21</v>
      </c>
    </row>
    <row r="5541" spans="1:12">
      <c r="A5541">
        <v>721</v>
      </c>
      <c r="B5541" t="s">
        <v>408</v>
      </c>
      <c r="C5541">
        <v>3</v>
      </c>
      <c r="D5541">
        <v>3</v>
      </c>
      <c r="E5541">
        <v>3</v>
      </c>
      <c r="F5541">
        <v>0</v>
      </c>
      <c r="G5541">
        <v>0</v>
      </c>
      <c r="H5541">
        <v>418</v>
      </c>
      <c r="I5541">
        <v>1</v>
      </c>
      <c r="J5541" t="s">
        <v>659</v>
      </c>
      <c r="L5541" t="e">
        <f t="shared" si="95"/>
        <v>#N/A</v>
      </c>
    </row>
    <row r="5542" spans="1:12">
      <c r="A5542">
        <v>4640</v>
      </c>
      <c r="B5542" t="s">
        <v>408</v>
      </c>
      <c r="C5542">
        <v>1</v>
      </c>
      <c r="D5542">
        <v>8</v>
      </c>
      <c r="E5542">
        <v>21</v>
      </c>
      <c r="F5542">
        <v>0</v>
      </c>
      <c r="G5542">
        <v>0</v>
      </c>
      <c r="H5542">
        <v>690</v>
      </c>
      <c r="I5542">
        <v>9</v>
      </c>
      <c r="J5542" t="s">
        <v>906</v>
      </c>
      <c r="L5542" t="e">
        <f t="shared" si="95"/>
        <v>#N/A</v>
      </c>
    </row>
    <row r="5543" spans="1:12">
      <c r="A5543">
        <v>4634</v>
      </c>
      <c r="B5543" t="s">
        <v>408</v>
      </c>
      <c r="C5543">
        <v>2</v>
      </c>
      <c r="D5543">
        <v>38</v>
      </c>
      <c r="E5543">
        <v>28</v>
      </c>
      <c r="F5543">
        <v>0</v>
      </c>
      <c r="G5543">
        <v>0</v>
      </c>
      <c r="H5543">
        <v>671</v>
      </c>
      <c r="I5543">
        <v>9</v>
      </c>
      <c r="J5543" t="s">
        <v>661</v>
      </c>
      <c r="L5543" t="e">
        <f t="shared" si="95"/>
        <v>#N/A</v>
      </c>
    </row>
    <row r="5544" spans="1:12">
      <c r="A5544">
        <v>3140</v>
      </c>
      <c r="B5544" t="s">
        <v>408</v>
      </c>
      <c r="C5544">
        <v>2</v>
      </c>
      <c r="D5544">
        <v>70</v>
      </c>
      <c r="E5544">
        <v>2</v>
      </c>
      <c r="F5544">
        <v>0</v>
      </c>
      <c r="G5544">
        <v>0</v>
      </c>
      <c r="H5544">
        <v>302</v>
      </c>
      <c r="I5544">
        <v>2</v>
      </c>
      <c r="J5544" t="s">
        <v>423</v>
      </c>
      <c r="L5544">
        <f t="shared" si="95"/>
        <v>32</v>
      </c>
    </row>
    <row r="5545" spans="1:12">
      <c r="A5545">
        <v>4806</v>
      </c>
      <c r="B5545" t="s">
        <v>408</v>
      </c>
      <c r="C5545">
        <v>1</v>
      </c>
      <c r="D5545">
        <v>8</v>
      </c>
      <c r="E5545">
        <v>8</v>
      </c>
      <c r="F5545">
        <v>0</v>
      </c>
      <c r="G5545">
        <v>0</v>
      </c>
      <c r="H5545">
        <v>674</v>
      </c>
      <c r="I5545">
        <v>7</v>
      </c>
      <c r="J5545" t="s">
        <v>905</v>
      </c>
      <c r="L5545" t="e">
        <f t="shared" si="95"/>
        <v>#N/A</v>
      </c>
    </row>
    <row r="5546" spans="1:12">
      <c r="A5546">
        <v>5796</v>
      </c>
      <c r="B5546" t="s">
        <v>408</v>
      </c>
      <c r="C5546">
        <v>1</v>
      </c>
      <c r="D5546">
        <v>2</v>
      </c>
      <c r="E5546">
        <v>22</v>
      </c>
      <c r="F5546">
        <v>0</v>
      </c>
      <c r="G5546">
        <v>0</v>
      </c>
      <c r="H5546">
        <v>488</v>
      </c>
      <c r="I5546">
        <v>7</v>
      </c>
      <c r="J5546" t="s">
        <v>904</v>
      </c>
      <c r="L5546" t="e">
        <f t="shared" si="95"/>
        <v>#N/A</v>
      </c>
    </row>
    <row r="5547" spans="1:12">
      <c r="A5547">
        <v>1462</v>
      </c>
      <c r="B5547" t="s">
        <v>408</v>
      </c>
      <c r="C5547">
        <v>1</v>
      </c>
      <c r="D5547">
        <v>13</v>
      </c>
      <c r="E5547">
        <v>1</v>
      </c>
      <c r="F5547">
        <v>0</v>
      </c>
      <c r="G5547">
        <v>0</v>
      </c>
      <c r="H5547">
        <v>355</v>
      </c>
      <c r="I5547">
        <v>1</v>
      </c>
      <c r="J5547" t="s">
        <v>838</v>
      </c>
      <c r="L5547" t="e">
        <f t="shared" si="95"/>
        <v>#N/A</v>
      </c>
    </row>
    <row r="5548" spans="1:12">
      <c r="A5548">
        <v>798</v>
      </c>
      <c r="B5548" t="s">
        <v>408</v>
      </c>
      <c r="C5548">
        <v>2</v>
      </c>
      <c r="D5548">
        <v>45</v>
      </c>
      <c r="E5548">
        <v>2</v>
      </c>
      <c r="F5548">
        <v>0</v>
      </c>
      <c r="G5548">
        <v>0</v>
      </c>
      <c r="H5548">
        <v>442</v>
      </c>
      <c r="I5548">
        <v>1</v>
      </c>
      <c r="J5548" t="s">
        <v>579</v>
      </c>
      <c r="L5548">
        <f t="shared" si="95"/>
        <v>21</v>
      </c>
    </row>
    <row r="5549" spans="1:12">
      <c r="A5549">
        <v>2642</v>
      </c>
      <c r="B5549" t="s">
        <v>408</v>
      </c>
      <c r="C5549">
        <v>2</v>
      </c>
      <c r="D5549">
        <v>15</v>
      </c>
      <c r="E5549">
        <v>2</v>
      </c>
      <c r="F5549">
        <v>0</v>
      </c>
      <c r="G5549">
        <v>0</v>
      </c>
      <c r="H5549">
        <v>308</v>
      </c>
      <c r="I5549">
        <v>2</v>
      </c>
      <c r="J5549" t="s">
        <v>790</v>
      </c>
      <c r="L5549" t="e">
        <f t="shared" si="95"/>
        <v>#N/A</v>
      </c>
    </row>
    <row r="5550" spans="1:12">
      <c r="A5550">
        <v>3211</v>
      </c>
      <c r="B5550" t="s">
        <v>408</v>
      </c>
      <c r="C5550">
        <v>1</v>
      </c>
      <c r="D5550">
        <v>20</v>
      </c>
      <c r="E5550">
        <v>8</v>
      </c>
      <c r="F5550">
        <v>0</v>
      </c>
      <c r="G5550">
        <v>0</v>
      </c>
      <c r="H5550">
        <v>312</v>
      </c>
      <c r="I5550">
        <v>4</v>
      </c>
      <c r="J5550" t="s">
        <v>518</v>
      </c>
      <c r="L5550" t="e">
        <f t="shared" si="95"/>
        <v>#N/A</v>
      </c>
    </row>
    <row r="5551" spans="1:12">
      <c r="A5551">
        <v>2719</v>
      </c>
      <c r="B5551" t="s">
        <v>408</v>
      </c>
      <c r="C5551">
        <v>2</v>
      </c>
      <c r="D5551">
        <v>6</v>
      </c>
      <c r="E5551">
        <v>2</v>
      </c>
      <c r="F5551">
        <v>0</v>
      </c>
      <c r="G5551">
        <v>0</v>
      </c>
      <c r="H5551">
        <v>350</v>
      </c>
      <c r="I5551">
        <v>1</v>
      </c>
      <c r="J5551" t="s">
        <v>713</v>
      </c>
      <c r="L5551" t="e">
        <f t="shared" si="95"/>
        <v>#N/A</v>
      </c>
    </row>
    <row r="5552" spans="1:12">
      <c r="A5552">
        <v>2713</v>
      </c>
      <c r="B5552" t="s">
        <v>408</v>
      </c>
      <c r="C5552">
        <v>1</v>
      </c>
      <c r="D5552">
        <v>8</v>
      </c>
      <c r="E5552">
        <v>1</v>
      </c>
      <c r="F5552">
        <v>0</v>
      </c>
      <c r="G5552">
        <v>0</v>
      </c>
      <c r="H5552">
        <v>369</v>
      </c>
      <c r="I5552">
        <v>1</v>
      </c>
      <c r="J5552" t="s">
        <v>417</v>
      </c>
      <c r="L5552">
        <f t="shared" si="95"/>
        <v>55</v>
      </c>
    </row>
    <row r="5553" spans="1:12">
      <c r="A5553">
        <v>5541</v>
      </c>
      <c r="B5553" t="s">
        <v>408</v>
      </c>
      <c r="C5553">
        <v>2</v>
      </c>
      <c r="D5553">
        <v>4</v>
      </c>
      <c r="E5553">
        <v>4</v>
      </c>
      <c r="F5553">
        <v>0</v>
      </c>
      <c r="G5553">
        <v>0</v>
      </c>
      <c r="H5553">
        <v>334</v>
      </c>
      <c r="I5553">
        <v>2</v>
      </c>
      <c r="J5553" t="s">
        <v>669</v>
      </c>
      <c r="L5553">
        <f t="shared" si="95"/>
        <v>54</v>
      </c>
    </row>
    <row r="5554" spans="1:12">
      <c r="A5554">
        <v>2476</v>
      </c>
      <c r="B5554" t="s">
        <v>390</v>
      </c>
      <c r="C5554">
        <v>2</v>
      </c>
      <c r="D5554">
        <v>3</v>
      </c>
      <c r="E5554">
        <v>2</v>
      </c>
      <c r="F5554">
        <v>0</v>
      </c>
      <c r="G5554">
        <v>0</v>
      </c>
      <c r="H5554">
        <v>360</v>
      </c>
      <c r="I5554">
        <v>1</v>
      </c>
      <c r="J5554" t="s">
        <v>903</v>
      </c>
      <c r="L5554" t="e">
        <f t="shared" si="95"/>
        <v>#N/A</v>
      </c>
    </row>
    <row r="5555" spans="1:12">
      <c r="A5555">
        <v>3377</v>
      </c>
      <c r="B5555" t="s">
        <v>408</v>
      </c>
      <c r="C5555">
        <v>2</v>
      </c>
      <c r="D5555">
        <v>1</v>
      </c>
      <c r="E5555">
        <v>2</v>
      </c>
      <c r="F5555">
        <v>0</v>
      </c>
      <c r="G5555">
        <v>0</v>
      </c>
      <c r="H5555">
        <v>652</v>
      </c>
      <c r="I5555">
        <v>2</v>
      </c>
      <c r="J5555" t="s">
        <v>902</v>
      </c>
      <c r="L5555">
        <f t="shared" si="95"/>
        <v>55</v>
      </c>
    </row>
    <row r="5556" spans="1:12">
      <c r="A5556">
        <v>5375</v>
      </c>
      <c r="B5556" t="s">
        <v>408</v>
      </c>
      <c r="C5556">
        <v>2</v>
      </c>
      <c r="D5556">
        <v>9</v>
      </c>
      <c r="E5556">
        <v>2</v>
      </c>
      <c r="F5556">
        <v>0</v>
      </c>
      <c r="G5556">
        <v>0</v>
      </c>
      <c r="H5556">
        <v>630</v>
      </c>
      <c r="I5556">
        <v>2</v>
      </c>
      <c r="J5556" t="s">
        <v>901</v>
      </c>
      <c r="L5556" t="e">
        <f t="shared" si="95"/>
        <v>#N/A</v>
      </c>
    </row>
    <row r="5557" spans="1:12">
      <c r="A5557">
        <v>5304</v>
      </c>
      <c r="B5557" t="s">
        <v>408</v>
      </c>
      <c r="C5557">
        <v>2</v>
      </c>
      <c r="D5557">
        <v>41</v>
      </c>
      <c r="E5557">
        <v>2</v>
      </c>
      <c r="F5557">
        <v>0</v>
      </c>
      <c r="G5557">
        <v>0</v>
      </c>
      <c r="H5557">
        <v>620</v>
      </c>
      <c r="I5557">
        <v>2</v>
      </c>
      <c r="J5557" t="s">
        <v>827</v>
      </c>
      <c r="L5557">
        <f t="shared" si="95"/>
        <v>56</v>
      </c>
    </row>
    <row r="5558" spans="1:12">
      <c r="A5558">
        <v>5298</v>
      </c>
      <c r="B5558" t="s">
        <v>408</v>
      </c>
      <c r="C5558">
        <v>2</v>
      </c>
      <c r="D5558">
        <v>65</v>
      </c>
      <c r="E5558">
        <v>2</v>
      </c>
      <c r="F5558">
        <v>0</v>
      </c>
      <c r="G5558">
        <v>0</v>
      </c>
      <c r="H5558">
        <v>620</v>
      </c>
      <c r="I5558">
        <v>2</v>
      </c>
      <c r="J5558" t="s">
        <v>827</v>
      </c>
      <c r="L5558">
        <f t="shared" si="95"/>
        <v>56</v>
      </c>
    </row>
    <row r="5559" spans="1:12">
      <c r="A5559">
        <v>57</v>
      </c>
      <c r="B5559" t="s">
        <v>408</v>
      </c>
      <c r="C5559">
        <v>2</v>
      </c>
      <c r="D5559">
        <v>23</v>
      </c>
      <c r="E5559">
        <v>2</v>
      </c>
      <c r="F5559">
        <v>0</v>
      </c>
      <c r="G5559">
        <v>0</v>
      </c>
      <c r="H5559">
        <v>440</v>
      </c>
      <c r="I5559">
        <v>1</v>
      </c>
      <c r="J5559" t="s">
        <v>812</v>
      </c>
      <c r="L5559">
        <f t="shared" si="95"/>
        <v>22</v>
      </c>
    </row>
    <row r="5560" spans="1:12">
      <c r="A5560">
        <v>1219</v>
      </c>
      <c r="B5560" t="s">
        <v>408</v>
      </c>
      <c r="C5560">
        <v>1</v>
      </c>
      <c r="D5560">
        <v>27</v>
      </c>
      <c r="E5560">
        <v>1</v>
      </c>
      <c r="F5560">
        <v>0</v>
      </c>
      <c r="G5560">
        <v>0</v>
      </c>
      <c r="H5560">
        <v>313</v>
      </c>
      <c r="I5560">
        <v>1</v>
      </c>
      <c r="J5560" t="s">
        <v>407</v>
      </c>
      <c r="L5560">
        <f t="shared" si="95"/>
        <v>33</v>
      </c>
    </row>
    <row r="5561" spans="1:12">
      <c r="A5561">
        <v>1362</v>
      </c>
      <c r="B5561" t="s">
        <v>408</v>
      </c>
      <c r="C5561">
        <v>1</v>
      </c>
      <c r="D5561">
        <v>9</v>
      </c>
      <c r="E5561">
        <v>8</v>
      </c>
      <c r="F5561">
        <v>0</v>
      </c>
      <c r="G5561">
        <v>0</v>
      </c>
      <c r="H5561">
        <v>507</v>
      </c>
      <c r="I5561">
        <v>4</v>
      </c>
      <c r="J5561" t="s">
        <v>282</v>
      </c>
      <c r="L5561">
        <f t="shared" si="95"/>
        <v>37</v>
      </c>
    </row>
    <row r="5562" spans="1:12">
      <c r="A5562">
        <v>1368</v>
      </c>
      <c r="B5562" t="s">
        <v>408</v>
      </c>
      <c r="C5562">
        <v>1</v>
      </c>
      <c r="D5562">
        <v>4</v>
      </c>
      <c r="E5562">
        <v>7</v>
      </c>
      <c r="F5562">
        <v>0</v>
      </c>
      <c r="G5562">
        <v>0</v>
      </c>
      <c r="H5562">
        <v>502</v>
      </c>
      <c r="I5562">
        <v>5</v>
      </c>
      <c r="J5562" t="s">
        <v>682</v>
      </c>
      <c r="L5562" t="e">
        <f t="shared" si="95"/>
        <v>#N/A</v>
      </c>
    </row>
    <row r="5563" spans="1:12">
      <c r="A5563">
        <v>2862</v>
      </c>
      <c r="B5563" t="s">
        <v>408</v>
      </c>
      <c r="C5563">
        <v>1</v>
      </c>
      <c r="D5563">
        <v>14</v>
      </c>
      <c r="E5563">
        <v>12</v>
      </c>
      <c r="F5563">
        <v>0</v>
      </c>
      <c r="G5563">
        <v>0</v>
      </c>
      <c r="H5563">
        <v>387</v>
      </c>
      <c r="I5563">
        <v>3</v>
      </c>
      <c r="J5563" t="s">
        <v>409</v>
      </c>
      <c r="L5563">
        <f t="shared" si="95"/>
        <v>43</v>
      </c>
    </row>
    <row r="5564" spans="1:12">
      <c r="A5564">
        <v>3360</v>
      </c>
      <c r="B5564" t="s">
        <v>408</v>
      </c>
      <c r="C5564">
        <v>1</v>
      </c>
      <c r="D5564">
        <v>40</v>
      </c>
      <c r="E5564">
        <v>11</v>
      </c>
      <c r="F5564">
        <v>0</v>
      </c>
      <c r="G5564">
        <v>0</v>
      </c>
      <c r="H5564">
        <v>518</v>
      </c>
      <c r="I5564">
        <v>7</v>
      </c>
      <c r="J5564" t="s">
        <v>684</v>
      </c>
      <c r="L5564" t="e">
        <f t="shared" si="95"/>
        <v>#N/A</v>
      </c>
    </row>
    <row r="5565" spans="1:12">
      <c r="A5565">
        <v>1319</v>
      </c>
      <c r="B5565" t="s">
        <v>408</v>
      </c>
      <c r="C5565">
        <v>1</v>
      </c>
      <c r="D5565">
        <v>8</v>
      </c>
      <c r="E5565">
        <v>16</v>
      </c>
      <c r="F5565">
        <v>0</v>
      </c>
      <c r="G5565">
        <v>0</v>
      </c>
      <c r="H5565">
        <v>573</v>
      </c>
      <c r="I5565">
        <v>5</v>
      </c>
      <c r="J5565" t="s">
        <v>649</v>
      </c>
      <c r="L5565" t="e">
        <f t="shared" si="95"/>
        <v>#N/A</v>
      </c>
    </row>
    <row r="5566" spans="1:12">
      <c r="A5566">
        <v>157</v>
      </c>
      <c r="B5566" t="s">
        <v>408</v>
      </c>
      <c r="C5566">
        <v>1</v>
      </c>
      <c r="D5566">
        <v>10</v>
      </c>
      <c r="E5566">
        <v>1</v>
      </c>
      <c r="F5566">
        <v>0</v>
      </c>
      <c r="G5566">
        <v>0</v>
      </c>
      <c r="H5566">
        <v>435</v>
      </c>
      <c r="I5566">
        <v>1</v>
      </c>
      <c r="J5566" t="s">
        <v>850</v>
      </c>
      <c r="L5566" t="e">
        <f t="shared" si="95"/>
        <v>#N/A</v>
      </c>
    </row>
    <row r="5567" spans="1:12">
      <c r="A5567">
        <v>206</v>
      </c>
      <c r="B5567" t="s">
        <v>408</v>
      </c>
      <c r="C5567">
        <v>1</v>
      </c>
      <c r="D5567">
        <v>10</v>
      </c>
      <c r="E5567">
        <v>1</v>
      </c>
      <c r="F5567">
        <v>0</v>
      </c>
      <c r="G5567">
        <v>0</v>
      </c>
      <c r="H5567">
        <v>439</v>
      </c>
      <c r="I5567">
        <v>1</v>
      </c>
      <c r="J5567" t="s">
        <v>852</v>
      </c>
      <c r="L5567" t="e">
        <f t="shared" si="95"/>
        <v>#N/A</v>
      </c>
    </row>
    <row r="5568" spans="1:12">
      <c r="A5568">
        <v>4657</v>
      </c>
      <c r="B5568" t="s">
        <v>408</v>
      </c>
      <c r="C5568">
        <v>2</v>
      </c>
      <c r="D5568">
        <v>5</v>
      </c>
      <c r="E5568">
        <v>42</v>
      </c>
      <c r="F5568">
        <v>0</v>
      </c>
      <c r="G5568">
        <v>0</v>
      </c>
      <c r="H5568">
        <v>687</v>
      </c>
      <c r="I5568">
        <v>9</v>
      </c>
      <c r="J5568" t="s">
        <v>687</v>
      </c>
      <c r="L5568" t="e">
        <f t="shared" si="95"/>
        <v>#N/A</v>
      </c>
    </row>
    <row r="5569" spans="1:12">
      <c r="A5569">
        <v>4024</v>
      </c>
      <c r="B5569" t="s">
        <v>408</v>
      </c>
      <c r="C5569">
        <v>1</v>
      </c>
      <c r="D5569">
        <v>5</v>
      </c>
      <c r="E5569">
        <v>6</v>
      </c>
      <c r="F5569">
        <v>0</v>
      </c>
      <c r="G5569">
        <v>0</v>
      </c>
      <c r="H5569">
        <v>271</v>
      </c>
      <c r="I5569">
        <v>4</v>
      </c>
      <c r="J5569" t="s">
        <v>843</v>
      </c>
      <c r="L5569" t="e">
        <f t="shared" si="95"/>
        <v>#N/A</v>
      </c>
    </row>
    <row r="5570" spans="1:12">
      <c r="A5570">
        <v>3993</v>
      </c>
      <c r="B5570" t="s">
        <v>408</v>
      </c>
      <c r="C5570">
        <v>1</v>
      </c>
      <c r="D5570">
        <v>19</v>
      </c>
      <c r="E5570">
        <v>1</v>
      </c>
      <c r="F5570">
        <v>0</v>
      </c>
      <c r="G5570">
        <v>0</v>
      </c>
      <c r="H5570">
        <v>119</v>
      </c>
      <c r="I5570">
        <v>1</v>
      </c>
      <c r="J5570" t="s">
        <v>900</v>
      </c>
      <c r="L5570" t="e">
        <f t="shared" si="95"/>
        <v>#N/A</v>
      </c>
    </row>
    <row r="5571" spans="1:12">
      <c r="A5571">
        <v>704</v>
      </c>
      <c r="B5571" t="s">
        <v>408</v>
      </c>
      <c r="C5571">
        <v>2</v>
      </c>
      <c r="D5571">
        <v>20</v>
      </c>
      <c r="E5571">
        <v>2</v>
      </c>
      <c r="F5571">
        <v>0</v>
      </c>
      <c r="G5571">
        <v>0</v>
      </c>
      <c r="H5571">
        <v>402</v>
      </c>
      <c r="I5571">
        <v>1</v>
      </c>
      <c r="J5571" t="s">
        <v>541</v>
      </c>
      <c r="L5571">
        <f t="shared" si="95"/>
        <v>21</v>
      </c>
    </row>
    <row r="5572" spans="1:12">
      <c r="A5572">
        <v>698</v>
      </c>
      <c r="B5572" t="s">
        <v>408</v>
      </c>
      <c r="C5572">
        <v>1</v>
      </c>
      <c r="D5572">
        <v>7</v>
      </c>
      <c r="E5572">
        <v>1</v>
      </c>
      <c r="F5572">
        <v>0</v>
      </c>
      <c r="G5572">
        <v>0</v>
      </c>
      <c r="H5572">
        <v>422</v>
      </c>
      <c r="I5572">
        <v>1</v>
      </c>
      <c r="J5572" t="s">
        <v>899</v>
      </c>
      <c r="L5572" t="e">
        <f t="shared" ref="L5572:L5635" si="96">VLOOKUP($J5572,$AA$3:$AB$127,2,FALSE)</f>
        <v>#N/A</v>
      </c>
    </row>
    <row r="5573" spans="1:12">
      <c r="A5573">
        <v>655</v>
      </c>
      <c r="B5573" t="s">
        <v>408</v>
      </c>
      <c r="C5573">
        <v>1</v>
      </c>
      <c r="D5573">
        <v>40</v>
      </c>
      <c r="E5573">
        <v>2</v>
      </c>
      <c r="F5573">
        <v>0</v>
      </c>
      <c r="G5573">
        <v>0</v>
      </c>
      <c r="H5573">
        <v>438</v>
      </c>
      <c r="I5573">
        <v>2</v>
      </c>
      <c r="J5573" t="s">
        <v>703</v>
      </c>
      <c r="L5573">
        <f t="shared" si="96"/>
        <v>21</v>
      </c>
    </row>
    <row r="5574" spans="1:12">
      <c r="A5574">
        <v>4491</v>
      </c>
      <c r="B5574" t="s">
        <v>408</v>
      </c>
      <c r="C5574">
        <v>8</v>
      </c>
      <c r="D5574">
        <v>16</v>
      </c>
      <c r="E5574">
        <v>8</v>
      </c>
      <c r="F5574">
        <v>0</v>
      </c>
      <c r="G5574">
        <v>0</v>
      </c>
      <c r="H5574">
        <v>127</v>
      </c>
      <c r="I5574">
        <v>2</v>
      </c>
      <c r="J5574" t="s">
        <v>752</v>
      </c>
      <c r="L5574">
        <f t="shared" si="96"/>
        <v>11</v>
      </c>
    </row>
    <row r="5575" spans="1:12">
      <c r="A5575">
        <v>1196</v>
      </c>
      <c r="B5575" t="s">
        <v>408</v>
      </c>
      <c r="C5575">
        <v>1</v>
      </c>
      <c r="D5575">
        <v>4</v>
      </c>
      <c r="E5575">
        <v>1</v>
      </c>
      <c r="F5575">
        <v>0</v>
      </c>
      <c r="G5575">
        <v>0</v>
      </c>
      <c r="H5575">
        <v>319</v>
      </c>
      <c r="I5575">
        <v>1</v>
      </c>
      <c r="J5575" t="s">
        <v>469</v>
      </c>
      <c r="L5575" t="e">
        <f t="shared" si="96"/>
        <v>#N/A</v>
      </c>
    </row>
    <row r="5576" spans="1:12">
      <c r="A5576">
        <v>3526</v>
      </c>
      <c r="B5576" t="s">
        <v>408</v>
      </c>
      <c r="C5576">
        <v>1</v>
      </c>
      <c r="D5576">
        <v>53</v>
      </c>
      <c r="E5576">
        <v>1</v>
      </c>
      <c r="F5576">
        <v>0</v>
      </c>
      <c r="G5576">
        <v>0</v>
      </c>
      <c r="H5576">
        <v>857</v>
      </c>
      <c r="I5576">
        <v>2</v>
      </c>
      <c r="J5576" t="s">
        <v>726</v>
      </c>
      <c r="L5576">
        <f t="shared" si="96"/>
        <v>56</v>
      </c>
    </row>
    <row r="5577" spans="1:12">
      <c r="A5577">
        <v>6157</v>
      </c>
      <c r="B5577" t="s">
        <v>408</v>
      </c>
      <c r="C5577">
        <v>2</v>
      </c>
      <c r="D5577">
        <v>9</v>
      </c>
      <c r="E5577">
        <v>2</v>
      </c>
      <c r="F5577">
        <v>0</v>
      </c>
      <c r="G5577">
        <v>0</v>
      </c>
      <c r="H5577">
        <v>241</v>
      </c>
      <c r="I5577">
        <v>2</v>
      </c>
      <c r="J5577" t="s">
        <v>842</v>
      </c>
      <c r="L5577" t="e">
        <f t="shared" si="96"/>
        <v>#N/A</v>
      </c>
    </row>
    <row r="5578" spans="1:12">
      <c r="A5578">
        <v>1860</v>
      </c>
      <c r="B5578" t="s">
        <v>408</v>
      </c>
      <c r="C5578">
        <v>1</v>
      </c>
      <c r="D5578">
        <v>14</v>
      </c>
      <c r="E5578">
        <v>4</v>
      </c>
      <c r="F5578">
        <v>0</v>
      </c>
      <c r="G5578">
        <v>0</v>
      </c>
      <c r="H5578">
        <v>372</v>
      </c>
      <c r="I5578">
        <v>2</v>
      </c>
      <c r="J5578" t="s">
        <v>841</v>
      </c>
      <c r="L5578" t="e">
        <f t="shared" si="96"/>
        <v>#N/A</v>
      </c>
    </row>
    <row r="5579" spans="1:12">
      <c r="A5579">
        <v>821</v>
      </c>
      <c r="B5579" t="s">
        <v>408</v>
      </c>
      <c r="C5579">
        <v>1</v>
      </c>
      <c r="D5579">
        <v>82</v>
      </c>
      <c r="E5579">
        <v>28</v>
      </c>
      <c r="F5579">
        <v>0</v>
      </c>
      <c r="G5579">
        <v>0</v>
      </c>
      <c r="H5579">
        <v>420</v>
      </c>
      <c r="I5579">
        <v>7</v>
      </c>
      <c r="J5579" t="s">
        <v>435</v>
      </c>
      <c r="L5579">
        <f t="shared" si="96"/>
        <v>21</v>
      </c>
    </row>
    <row r="5580" spans="1:12">
      <c r="A5580">
        <v>870</v>
      </c>
      <c r="B5580" t="s">
        <v>408</v>
      </c>
      <c r="C5580">
        <v>1</v>
      </c>
      <c r="D5580">
        <v>7</v>
      </c>
      <c r="E5580">
        <v>7</v>
      </c>
      <c r="F5580">
        <v>0</v>
      </c>
      <c r="G5580">
        <v>0</v>
      </c>
      <c r="H5580">
        <v>470</v>
      </c>
      <c r="I5580">
        <v>4</v>
      </c>
      <c r="J5580" t="s">
        <v>898</v>
      </c>
      <c r="L5580" t="e">
        <f t="shared" si="96"/>
        <v>#N/A</v>
      </c>
    </row>
    <row r="5581" spans="1:12">
      <c r="A5581">
        <v>3432</v>
      </c>
      <c r="B5581" t="s">
        <v>408</v>
      </c>
      <c r="C5581">
        <v>1</v>
      </c>
      <c r="D5581">
        <v>24</v>
      </c>
      <c r="E5581">
        <v>2</v>
      </c>
      <c r="F5581">
        <v>0</v>
      </c>
      <c r="G5581">
        <v>0</v>
      </c>
      <c r="H5581">
        <v>535</v>
      </c>
      <c r="I5581">
        <v>1</v>
      </c>
      <c r="J5581" t="s">
        <v>514</v>
      </c>
      <c r="L5581">
        <f t="shared" si="96"/>
        <v>45</v>
      </c>
    </row>
    <row r="5582" spans="1:12">
      <c r="A5582">
        <v>3924</v>
      </c>
      <c r="B5582" t="s">
        <v>408</v>
      </c>
      <c r="C5582">
        <v>1</v>
      </c>
      <c r="D5582">
        <v>15</v>
      </c>
      <c r="E5582">
        <v>1</v>
      </c>
      <c r="F5582">
        <v>0</v>
      </c>
      <c r="G5582">
        <v>0</v>
      </c>
      <c r="H5582">
        <v>102</v>
      </c>
      <c r="I5582">
        <v>1</v>
      </c>
      <c r="J5582" t="s">
        <v>810</v>
      </c>
      <c r="L5582" t="e">
        <f t="shared" si="96"/>
        <v>#N/A</v>
      </c>
    </row>
    <row r="5583" spans="1:12">
      <c r="A5583">
        <v>3503</v>
      </c>
      <c r="B5583" t="s">
        <v>408</v>
      </c>
      <c r="C5583">
        <v>1</v>
      </c>
      <c r="D5583">
        <v>19</v>
      </c>
      <c r="E5583">
        <v>10</v>
      </c>
      <c r="F5583">
        <v>0</v>
      </c>
      <c r="G5583">
        <v>0</v>
      </c>
      <c r="H5583">
        <v>374</v>
      </c>
      <c r="I5583">
        <v>5</v>
      </c>
      <c r="J5583" t="s">
        <v>440</v>
      </c>
      <c r="L5583">
        <f t="shared" si="96"/>
        <v>16</v>
      </c>
    </row>
    <row r="5584" spans="1:12">
      <c r="A5584">
        <v>1268</v>
      </c>
      <c r="B5584" t="s">
        <v>408</v>
      </c>
      <c r="C5584">
        <v>2</v>
      </c>
      <c r="D5584">
        <v>7</v>
      </c>
      <c r="E5584">
        <v>8</v>
      </c>
      <c r="F5584">
        <v>0</v>
      </c>
      <c r="G5584">
        <v>0</v>
      </c>
      <c r="H5584">
        <v>519</v>
      </c>
      <c r="I5584">
        <v>2</v>
      </c>
      <c r="J5584" t="s">
        <v>691</v>
      </c>
      <c r="L5584" t="e">
        <f t="shared" si="96"/>
        <v>#N/A</v>
      </c>
    </row>
    <row r="5585" spans="1:12">
      <c r="A5585">
        <v>2101</v>
      </c>
      <c r="B5585" t="s">
        <v>408</v>
      </c>
      <c r="C5585">
        <v>1</v>
      </c>
      <c r="D5585">
        <v>16</v>
      </c>
      <c r="E5585">
        <v>26</v>
      </c>
      <c r="F5585">
        <v>0</v>
      </c>
      <c r="G5585">
        <v>0</v>
      </c>
      <c r="H5585">
        <v>527</v>
      </c>
      <c r="I5585">
        <v>7</v>
      </c>
      <c r="J5585" t="s">
        <v>646</v>
      </c>
      <c r="L5585" t="e">
        <f t="shared" si="96"/>
        <v>#N/A</v>
      </c>
    </row>
    <row r="5586" spans="1:12">
      <c r="A5586">
        <v>5424</v>
      </c>
      <c r="B5586" t="s">
        <v>408</v>
      </c>
      <c r="C5586">
        <v>2</v>
      </c>
      <c r="D5586">
        <v>28</v>
      </c>
      <c r="E5586">
        <v>2</v>
      </c>
      <c r="F5586">
        <v>0</v>
      </c>
      <c r="G5586">
        <v>0</v>
      </c>
      <c r="H5586">
        <v>317</v>
      </c>
      <c r="I5586">
        <v>2</v>
      </c>
      <c r="J5586" t="s">
        <v>804</v>
      </c>
      <c r="L5586" t="e">
        <f t="shared" si="96"/>
        <v>#N/A</v>
      </c>
    </row>
    <row r="5587" spans="1:12">
      <c r="A5587">
        <v>5916</v>
      </c>
      <c r="B5587" t="s">
        <v>408</v>
      </c>
      <c r="C5587">
        <v>2</v>
      </c>
      <c r="D5587">
        <v>2</v>
      </c>
      <c r="E5587">
        <v>2</v>
      </c>
      <c r="F5587">
        <v>0</v>
      </c>
      <c r="G5587">
        <v>0</v>
      </c>
      <c r="H5587">
        <v>225</v>
      </c>
      <c r="I5587">
        <v>2</v>
      </c>
      <c r="J5587" t="s">
        <v>543</v>
      </c>
      <c r="L5587" t="e">
        <f t="shared" si="96"/>
        <v>#N/A</v>
      </c>
    </row>
    <row r="5588" spans="1:12">
      <c r="A5588">
        <v>4514</v>
      </c>
      <c r="B5588" t="s">
        <v>408</v>
      </c>
      <c r="C5588">
        <v>2</v>
      </c>
      <c r="D5588">
        <v>20</v>
      </c>
      <c r="E5588">
        <v>2</v>
      </c>
      <c r="F5588">
        <v>0</v>
      </c>
      <c r="G5588">
        <v>0</v>
      </c>
      <c r="H5588">
        <v>112</v>
      </c>
      <c r="I5588">
        <v>2</v>
      </c>
      <c r="J5588" t="s">
        <v>817</v>
      </c>
      <c r="L5588" t="e">
        <f t="shared" si="96"/>
        <v>#N/A</v>
      </c>
    </row>
    <row r="5589" spans="1:12">
      <c r="A5589">
        <v>4757</v>
      </c>
      <c r="B5589" t="s">
        <v>408</v>
      </c>
      <c r="C5589">
        <v>1</v>
      </c>
      <c r="D5589">
        <v>10</v>
      </c>
      <c r="E5589">
        <v>24</v>
      </c>
      <c r="F5589">
        <v>0</v>
      </c>
      <c r="G5589">
        <v>0</v>
      </c>
      <c r="H5589">
        <v>685</v>
      </c>
      <c r="I5589">
        <v>9</v>
      </c>
      <c r="J5589" t="s">
        <v>603</v>
      </c>
      <c r="L5589" t="e">
        <f t="shared" si="96"/>
        <v>#N/A</v>
      </c>
    </row>
    <row r="5590" spans="1:12">
      <c r="A5590">
        <v>1511</v>
      </c>
      <c r="B5590" t="s">
        <v>408</v>
      </c>
      <c r="C5590">
        <v>1</v>
      </c>
      <c r="D5590">
        <v>8</v>
      </c>
      <c r="E5590">
        <v>1</v>
      </c>
      <c r="F5590">
        <v>0</v>
      </c>
      <c r="G5590">
        <v>0</v>
      </c>
      <c r="H5590">
        <v>427</v>
      </c>
      <c r="I5590">
        <v>1</v>
      </c>
      <c r="J5590" t="s">
        <v>897</v>
      </c>
      <c r="L5590" t="e">
        <f t="shared" si="96"/>
        <v>#N/A</v>
      </c>
    </row>
    <row r="5591" spans="1:12">
      <c r="A5591">
        <v>678</v>
      </c>
      <c r="B5591" t="s">
        <v>408</v>
      </c>
      <c r="C5591">
        <v>2</v>
      </c>
      <c r="D5591">
        <v>15</v>
      </c>
      <c r="E5591">
        <v>2</v>
      </c>
      <c r="F5591">
        <v>0</v>
      </c>
      <c r="G5591">
        <v>0</v>
      </c>
      <c r="H5591">
        <v>402</v>
      </c>
      <c r="I5591">
        <v>1</v>
      </c>
      <c r="J5591" t="s">
        <v>541</v>
      </c>
      <c r="L5591">
        <f t="shared" si="96"/>
        <v>21</v>
      </c>
    </row>
    <row r="5592" spans="1:12">
      <c r="A5592">
        <v>4093</v>
      </c>
      <c r="B5592" t="s">
        <v>408</v>
      </c>
      <c r="C5592">
        <v>2</v>
      </c>
      <c r="D5592">
        <v>11</v>
      </c>
      <c r="E5592">
        <v>2</v>
      </c>
      <c r="F5592">
        <v>0</v>
      </c>
      <c r="G5592">
        <v>0</v>
      </c>
      <c r="H5592">
        <v>128</v>
      </c>
      <c r="I5592">
        <v>2</v>
      </c>
      <c r="J5592" t="s">
        <v>873</v>
      </c>
      <c r="L5592" t="e">
        <f t="shared" si="96"/>
        <v>#N/A</v>
      </c>
    </row>
    <row r="5593" spans="1:12">
      <c r="A5593">
        <v>6014</v>
      </c>
      <c r="B5593" t="s">
        <v>408</v>
      </c>
      <c r="C5593">
        <v>2</v>
      </c>
      <c r="D5593">
        <v>5</v>
      </c>
      <c r="E5593">
        <v>6</v>
      </c>
      <c r="F5593">
        <v>0</v>
      </c>
      <c r="G5593">
        <v>0</v>
      </c>
      <c r="H5593">
        <v>255</v>
      </c>
      <c r="I5593">
        <v>2</v>
      </c>
      <c r="J5593" t="s">
        <v>438</v>
      </c>
      <c r="L5593" t="e">
        <f t="shared" si="96"/>
        <v>#N/A</v>
      </c>
    </row>
    <row r="5594" spans="1:12">
      <c r="A5594">
        <v>6088</v>
      </c>
      <c r="B5594" t="s">
        <v>408</v>
      </c>
      <c r="C5594">
        <v>2</v>
      </c>
      <c r="D5594">
        <v>12</v>
      </c>
      <c r="E5594">
        <v>18</v>
      </c>
      <c r="F5594">
        <v>0</v>
      </c>
      <c r="G5594">
        <v>0</v>
      </c>
      <c r="H5594">
        <v>232</v>
      </c>
      <c r="I5594">
        <v>4</v>
      </c>
      <c r="J5594" t="s">
        <v>896</v>
      </c>
      <c r="L5594">
        <f t="shared" si="96"/>
        <v>13</v>
      </c>
    </row>
    <row r="5595" spans="1:12">
      <c r="A5595">
        <v>847</v>
      </c>
      <c r="B5595" t="s">
        <v>408</v>
      </c>
      <c r="C5595">
        <v>1</v>
      </c>
      <c r="D5595">
        <v>13</v>
      </c>
      <c r="E5595">
        <v>1</v>
      </c>
      <c r="F5595">
        <v>0</v>
      </c>
      <c r="G5595">
        <v>0</v>
      </c>
      <c r="H5595">
        <v>430</v>
      </c>
      <c r="I5595">
        <v>1</v>
      </c>
      <c r="J5595" t="s">
        <v>267</v>
      </c>
      <c r="L5595" t="e">
        <f t="shared" si="96"/>
        <v>#N/A</v>
      </c>
    </row>
    <row r="5596" spans="1:12">
      <c r="A5596">
        <v>1929</v>
      </c>
      <c r="B5596" t="s">
        <v>871</v>
      </c>
      <c r="C5596">
        <v>1</v>
      </c>
      <c r="D5596">
        <v>22</v>
      </c>
      <c r="E5596">
        <v>1</v>
      </c>
      <c r="F5596">
        <v>0</v>
      </c>
      <c r="G5596">
        <v>0</v>
      </c>
      <c r="H5596">
        <v>339</v>
      </c>
      <c r="I5596" t="s">
        <v>408</v>
      </c>
      <c r="J5596" t="s">
        <v>462</v>
      </c>
      <c r="L5596" t="e">
        <f t="shared" si="96"/>
        <v>#N/A</v>
      </c>
    </row>
    <row r="5597" spans="1:12">
      <c r="A5597">
        <v>2593</v>
      </c>
      <c r="B5597" t="s">
        <v>408</v>
      </c>
      <c r="C5597">
        <v>2</v>
      </c>
      <c r="D5597">
        <v>6</v>
      </c>
      <c r="E5597">
        <v>2</v>
      </c>
      <c r="F5597">
        <v>0</v>
      </c>
      <c r="G5597">
        <v>0</v>
      </c>
      <c r="H5597">
        <v>358</v>
      </c>
      <c r="I5597">
        <v>1</v>
      </c>
      <c r="J5597" t="s">
        <v>716</v>
      </c>
      <c r="L5597" t="e">
        <f t="shared" si="96"/>
        <v>#N/A</v>
      </c>
    </row>
    <row r="5598" spans="1:12">
      <c r="A5598">
        <v>1339</v>
      </c>
      <c r="B5598" t="s">
        <v>408</v>
      </c>
      <c r="C5598">
        <v>1</v>
      </c>
      <c r="D5598">
        <v>8</v>
      </c>
      <c r="E5598">
        <v>8</v>
      </c>
      <c r="F5598">
        <v>0</v>
      </c>
      <c r="G5598">
        <v>0</v>
      </c>
      <c r="H5598">
        <v>512</v>
      </c>
      <c r="I5598">
        <v>6</v>
      </c>
      <c r="J5598" t="s">
        <v>476</v>
      </c>
      <c r="L5598" t="e">
        <f t="shared" si="96"/>
        <v>#N/A</v>
      </c>
    </row>
    <row r="5599" spans="1:12">
      <c r="A5599">
        <v>3260</v>
      </c>
      <c r="B5599" t="s">
        <v>408</v>
      </c>
      <c r="C5599">
        <v>2</v>
      </c>
      <c r="D5599">
        <v>46</v>
      </c>
      <c r="E5599">
        <v>2</v>
      </c>
      <c r="F5599">
        <v>0</v>
      </c>
      <c r="G5599">
        <v>0</v>
      </c>
      <c r="H5599">
        <v>316</v>
      </c>
      <c r="I5599">
        <v>2</v>
      </c>
      <c r="J5599" t="s">
        <v>467</v>
      </c>
      <c r="L5599">
        <f t="shared" si="96"/>
        <v>51</v>
      </c>
    </row>
    <row r="5600" spans="1:12">
      <c r="A5600">
        <v>506</v>
      </c>
      <c r="B5600" t="s">
        <v>408</v>
      </c>
      <c r="C5600">
        <v>2</v>
      </c>
      <c r="D5600">
        <v>8</v>
      </c>
      <c r="E5600">
        <v>2</v>
      </c>
      <c r="F5600">
        <v>0</v>
      </c>
      <c r="G5600">
        <v>0</v>
      </c>
      <c r="H5600">
        <v>425</v>
      </c>
      <c r="I5600">
        <v>1</v>
      </c>
      <c r="J5600" t="s">
        <v>769</v>
      </c>
      <c r="L5600" t="e">
        <f t="shared" si="96"/>
        <v>#N/A</v>
      </c>
    </row>
    <row r="5601" spans="1:12">
      <c r="A5601">
        <v>2670</v>
      </c>
      <c r="B5601" t="s">
        <v>408</v>
      </c>
      <c r="C5601">
        <v>1</v>
      </c>
      <c r="D5601">
        <v>6</v>
      </c>
      <c r="E5601">
        <v>1</v>
      </c>
      <c r="F5601">
        <v>0</v>
      </c>
      <c r="G5601">
        <v>0</v>
      </c>
      <c r="H5601">
        <v>327</v>
      </c>
      <c r="I5601">
        <v>1</v>
      </c>
      <c r="J5601" t="s">
        <v>688</v>
      </c>
      <c r="L5601">
        <f t="shared" si="96"/>
        <v>53</v>
      </c>
    </row>
    <row r="5602" spans="1:12">
      <c r="A5602">
        <v>5347</v>
      </c>
      <c r="B5602" t="s">
        <v>408</v>
      </c>
      <c r="C5602">
        <v>2</v>
      </c>
      <c r="D5602">
        <v>6</v>
      </c>
      <c r="E5602">
        <v>2</v>
      </c>
      <c r="F5602">
        <v>0</v>
      </c>
      <c r="G5602">
        <v>0</v>
      </c>
      <c r="H5602">
        <v>626</v>
      </c>
      <c r="I5602">
        <v>2</v>
      </c>
      <c r="J5602" t="s">
        <v>816</v>
      </c>
      <c r="L5602" t="e">
        <f t="shared" si="96"/>
        <v>#N/A</v>
      </c>
    </row>
    <row r="5603" spans="1:12">
      <c r="A5603">
        <v>14</v>
      </c>
      <c r="B5603" t="s">
        <v>408</v>
      </c>
      <c r="C5603">
        <v>2</v>
      </c>
      <c r="D5603">
        <v>37</v>
      </c>
      <c r="E5603">
        <v>2</v>
      </c>
      <c r="F5603">
        <v>0</v>
      </c>
      <c r="G5603">
        <v>0</v>
      </c>
      <c r="H5603">
        <v>446</v>
      </c>
      <c r="I5603">
        <v>1</v>
      </c>
      <c r="J5603" t="s">
        <v>470</v>
      </c>
      <c r="L5603">
        <f t="shared" si="96"/>
        <v>22</v>
      </c>
    </row>
    <row r="5604" spans="1:12">
      <c r="A5604">
        <v>578</v>
      </c>
      <c r="B5604" t="s">
        <v>408</v>
      </c>
      <c r="C5604">
        <v>2</v>
      </c>
      <c r="D5604">
        <v>13</v>
      </c>
      <c r="E5604">
        <v>20</v>
      </c>
      <c r="F5604">
        <v>0</v>
      </c>
      <c r="G5604">
        <v>0</v>
      </c>
      <c r="H5604">
        <v>549</v>
      </c>
      <c r="I5604">
        <v>5</v>
      </c>
      <c r="J5604" t="s">
        <v>639</v>
      </c>
      <c r="L5604">
        <f t="shared" si="96"/>
        <v>34</v>
      </c>
    </row>
    <row r="5605" spans="1:12">
      <c r="A5605">
        <v>5447</v>
      </c>
      <c r="B5605" t="s">
        <v>408</v>
      </c>
      <c r="C5605">
        <v>2</v>
      </c>
      <c r="D5605">
        <v>1</v>
      </c>
      <c r="E5605">
        <v>24</v>
      </c>
      <c r="F5605">
        <v>0</v>
      </c>
      <c r="G5605">
        <v>0</v>
      </c>
      <c r="H5605">
        <v>594</v>
      </c>
      <c r="I5605">
        <v>6</v>
      </c>
      <c r="J5605" t="s">
        <v>555</v>
      </c>
      <c r="L5605">
        <f t="shared" si="96"/>
        <v>51</v>
      </c>
    </row>
    <row r="5606" spans="1:12">
      <c r="A5606">
        <v>2152</v>
      </c>
      <c r="B5606" t="s">
        <v>408</v>
      </c>
      <c r="C5606">
        <v>1</v>
      </c>
      <c r="D5606">
        <v>11</v>
      </c>
      <c r="E5606">
        <v>28</v>
      </c>
      <c r="F5606">
        <v>0</v>
      </c>
      <c r="G5606">
        <v>0</v>
      </c>
      <c r="H5606">
        <v>506</v>
      </c>
      <c r="I5606">
        <v>9</v>
      </c>
      <c r="J5606" t="s">
        <v>895</v>
      </c>
      <c r="L5606" t="e">
        <f t="shared" si="96"/>
        <v>#N/A</v>
      </c>
    </row>
    <row r="5607" spans="1:12">
      <c r="A5607">
        <v>5398</v>
      </c>
      <c r="B5607" t="s">
        <v>408</v>
      </c>
      <c r="C5607">
        <v>1</v>
      </c>
      <c r="D5607">
        <v>26</v>
      </c>
      <c r="E5607">
        <v>1</v>
      </c>
      <c r="F5607">
        <v>0</v>
      </c>
      <c r="G5607">
        <v>0</v>
      </c>
      <c r="H5607">
        <v>632</v>
      </c>
      <c r="I5607">
        <v>2</v>
      </c>
      <c r="J5607" t="s">
        <v>862</v>
      </c>
      <c r="L5607" t="e">
        <f t="shared" si="96"/>
        <v>#N/A</v>
      </c>
    </row>
    <row r="5608" spans="1:12">
      <c r="A5608">
        <v>5324</v>
      </c>
      <c r="B5608" t="s">
        <v>408</v>
      </c>
      <c r="C5608">
        <v>2</v>
      </c>
      <c r="D5608">
        <v>62</v>
      </c>
      <c r="E5608">
        <v>2</v>
      </c>
      <c r="F5608">
        <v>0</v>
      </c>
      <c r="G5608">
        <v>0</v>
      </c>
      <c r="H5608">
        <v>620</v>
      </c>
      <c r="I5608">
        <v>2</v>
      </c>
      <c r="J5608" t="s">
        <v>827</v>
      </c>
      <c r="L5608">
        <f t="shared" si="96"/>
        <v>56</v>
      </c>
    </row>
    <row r="5609" spans="1:12">
      <c r="A5609">
        <v>529</v>
      </c>
      <c r="B5609" t="s">
        <v>408</v>
      </c>
      <c r="C5609">
        <v>1</v>
      </c>
      <c r="D5609">
        <v>2</v>
      </c>
      <c r="E5609">
        <v>1</v>
      </c>
      <c r="F5609">
        <v>0</v>
      </c>
      <c r="G5609">
        <v>0</v>
      </c>
      <c r="H5609">
        <v>456</v>
      </c>
      <c r="I5609">
        <v>1</v>
      </c>
      <c r="J5609" t="s">
        <v>894</v>
      </c>
      <c r="L5609" t="e">
        <f t="shared" si="96"/>
        <v>#N/A</v>
      </c>
    </row>
    <row r="5610" spans="1:12">
      <c r="A5610">
        <v>4783</v>
      </c>
      <c r="B5610" t="s">
        <v>408</v>
      </c>
      <c r="C5610">
        <v>1</v>
      </c>
      <c r="D5610">
        <v>9</v>
      </c>
      <c r="E5610">
        <v>22</v>
      </c>
      <c r="F5610">
        <v>0</v>
      </c>
      <c r="G5610">
        <v>0</v>
      </c>
      <c r="H5610">
        <v>682</v>
      </c>
      <c r="I5610">
        <v>9</v>
      </c>
      <c r="J5610" t="s">
        <v>823</v>
      </c>
      <c r="L5610" t="e">
        <f t="shared" si="96"/>
        <v>#N/A</v>
      </c>
    </row>
    <row r="5611" spans="1:12">
      <c r="A5611">
        <v>1488</v>
      </c>
      <c r="B5611" t="s">
        <v>408</v>
      </c>
      <c r="C5611">
        <v>1</v>
      </c>
      <c r="D5611">
        <v>4</v>
      </c>
      <c r="E5611">
        <v>1</v>
      </c>
      <c r="F5611">
        <v>0</v>
      </c>
      <c r="G5611">
        <v>0</v>
      </c>
      <c r="H5611">
        <v>356</v>
      </c>
      <c r="I5611">
        <v>1</v>
      </c>
      <c r="J5611" t="s">
        <v>848</v>
      </c>
      <c r="L5611" t="e">
        <f t="shared" si="96"/>
        <v>#N/A</v>
      </c>
    </row>
    <row r="5612" spans="1:12">
      <c r="A5612">
        <v>5939</v>
      </c>
      <c r="B5612" t="s">
        <v>408</v>
      </c>
      <c r="C5612">
        <v>2</v>
      </c>
      <c r="D5612">
        <v>32</v>
      </c>
      <c r="E5612">
        <v>2</v>
      </c>
      <c r="F5612">
        <v>0</v>
      </c>
      <c r="G5612">
        <v>0</v>
      </c>
      <c r="H5612">
        <v>127</v>
      </c>
      <c r="I5612">
        <v>2</v>
      </c>
      <c r="J5612" t="s">
        <v>752</v>
      </c>
      <c r="L5612">
        <f t="shared" si="96"/>
        <v>11</v>
      </c>
    </row>
    <row r="5613" spans="1:12">
      <c r="A5613">
        <v>2742</v>
      </c>
      <c r="B5613" t="s">
        <v>408</v>
      </c>
      <c r="C5613">
        <v>1</v>
      </c>
      <c r="D5613">
        <v>12</v>
      </c>
      <c r="E5613">
        <v>32</v>
      </c>
      <c r="F5613">
        <v>0</v>
      </c>
      <c r="G5613">
        <v>0</v>
      </c>
      <c r="H5613">
        <v>327</v>
      </c>
      <c r="I5613">
        <v>9</v>
      </c>
      <c r="J5613" t="s">
        <v>688</v>
      </c>
      <c r="L5613">
        <f t="shared" si="96"/>
        <v>53</v>
      </c>
    </row>
    <row r="5614" spans="1:12">
      <c r="A5614">
        <v>2570</v>
      </c>
      <c r="B5614" t="s">
        <v>408</v>
      </c>
      <c r="C5614">
        <v>2</v>
      </c>
      <c r="D5614">
        <v>4</v>
      </c>
      <c r="E5614">
        <v>2</v>
      </c>
      <c r="F5614">
        <v>0</v>
      </c>
      <c r="G5614">
        <v>0</v>
      </c>
      <c r="H5614">
        <v>354</v>
      </c>
      <c r="I5614">
        <v>2</v>
      </c>
      <c r="J5614" t="s">
        <v>893</v>
      </c>
      <c r="L5614" t="e">
        <f t="shared" si="96"/>
        <v>#N/A</v>
      </c>
    </row>
    <row r="5615" spans="1:12">
      <c r="A5615">
        <v>3283</v>
      </c>
      <c r="B5615" t="s">
        <v>408</v>
      </c>
      <c r="C5615">
        <v>1</v>
      </c>
      <c r="D5615">
        <v>7</v>
      </c>
      <c r="E5615">
        <v>7</v>
      </c>
      <c r="F5615">
        <v>0</v>
      </c>
      <c r="G5615">
        <v>0</v>
      </c>
      <c r="H5615">
        <v>160</v>
      </c>
      <c r="I5615">
        <v>4</v>
      </c>
      <c r="J5615" t="s">
        <v>892</v>
      </c>
      <c r="L5615" t="e">
        <f t="shared" si="96"/>
        <v>#N/A</v>
      </c>
    </row>
    <row r="5616" spans="1:12">
      <c r="A5616">
        <v>5275</v>
      </c>
      <c r="B5616" t="s">
        <v>408</v>
      </c>
      <c r="C5616">
        <v>2</v>
      </c>
      <c r="D5616">
        <v>116</v>
      </c>
      <c r="E5616">
        <v>16</v>
      </c>
      <c r="F5616">
        <v>0</v>
      </c>
      <c r="G5616">
        <v>0</v>
      </c>
      <c r="H5616">
        <v>302</v>
      </c>
      <c r="I5616">
        <v>6</v>
      </c>
      <c r="J5616" t="s">
        <v>423</v>
      </c>
      <c r="L5616">
        <f t="shared" si="96"/>
        <v>32</v>
      </c>
    </row>
    <row r="5617" spans="1:12">
      <c r="A5617">
        <v>5865</v>
      </c>
      <c r="B5617" t="s">
        <v>408</v>
      </c>
      <c r="C5617">
        <v>2</v>
      </c>
      <c r="D5617">
        <v>1</v>
      </c>
      <c r="E5617">
        <v>2</v>
      </c>
      <c r="F5617">
        <v>0</v>
      </c>
      <c r="G5617">
        <v>0</v>
      </c>
      <c r="H5617">
        <v>117</v>
      </c>
      <c r="I5617">
        <v>2</v>
      </c>
      <c r="J5617" t="s">
        <v>837</v>
      </c>
      <c r="L5617" t="e">
        <f t="shared" si="96"/>
        <v>#N/A</v>
      </c>
    </row>
    <row r="5618" spans="1:12">
      <c r="A5618">
        <v>2029</v>
      </c>
      <c r="B5618" t="s">
        <v>408</v>
      </c>
      <c r="C5618">
        <v>1</v>
      </c>
      <c r="D5618">
        <v>44</v>
      </c>
      <c r="E5618">
        <v>1</v>
      </c>
      <c r="F5618">
        <v>0</v>
      </c>
      <c r="G5618">
        <v>0</v>
      </c>
      <c r="H5618">
        <v>313</v>
      </c>
      <c r="I5618">
        <v>2</v>
      </c>
      <c r="J5618" t="s">
        <v>407</v>
      </c>
      <c r="L5618">
        <f t="shared" si="96"/>
        <v>33</v>
      </c>
    </row>
    <row r="5619" spans="1:12">
      <c r="A5619">
        <v>2693</v>
      </c>
      <c r="B5619" t="s">
        <v>408</v>
      </c>
      <c r="C5619">
        <v>1</v>
      </c>
      <c r="D5619">
        <v>30</v>
      </c>
      <c r="E5619">
        <v>14</v>
      </c>
      <c r="F5619">
        <v>0</v>
      </c>
      <c r="G5619">
        <v>0</v>
      </c>
      <c r="H5619">
        <v>321</v>
      </c>
      <c r="I5619">
        <v>5</v>
      </c>
      <c r="J5619" t="s">
        <v>714</v>
      </c>
      <c r="L5619">
        <f t="shared" si="96"/>
        <v>52</v>
      </c>
    </row>
    <row r="5620" spans="1:12">
      <c r="A5620">
        <v>2619</v>
      </c>
      <c r="B5620" t="s">
        <v>408</v>
      </c>
      <c r="C5620">
        <v>1</v>
      </c>
      <c r="D5620">
        <v>8</v>
      </c>
      <c r="E5620">
        <v>1</v>
      </c>
      <c r="F5620">
        <v>0</v>
      </c>
      <c r="G5620">
        <v>0</v>
      </c>
      <c r="H5620">
        <v>310</v>
      </c>
      <c r="I5620">
        <v>1</v>
      </c>
      <c r="J5620" t="s">
        <v>421</v>
      </c>
      <c r="L5620">
        <f t="shared" si="96"/>
        <v>16</v>
      </c>
    </row>
    <row r="5621" spans="1:12">
      <c r="A5621">
        <v>3234</v>
      </c>
      <c r="B5621" t="s">
        <v>408</v>
      </c>
      <c r="C5621">
        <v>2</v>
      </c>
      <c r="D5621">
        <v>77</v>
      </c>
      <c r="E5621">
        <v>2</v>
      </c>
      <c r="F5621">
        <v>0</v>
      </c>
      <c r="G5621">
        <v>0</v>
      </c>
      <c r="H5621">
        <v>374</v>
      </c>
      <c r="I5621">
        <v>2</v>
      </c>
      <c r="J5621" t="s">
        <v>440</v>
      </c>
      <c r="L5621">
        <f t="shared" si="96"/>
        <v>16</v>
      </c>
    </row>
    <row r="5622" spans="1:12">
      <c r="A5622">
        <v>37</v>
      </c>
      <c r="B5622" t="s">
        <v>408</v>
      </c>
      <c r="C5622">
        <v>2</v>
      </c>
      <c r="D5622">
        <v>31</v>
      </c>
      <c r="E5622">
        <v>2</v>
      </c>
      <c r="F5622">
        <v>0</v>
      </c>
      <c r="G5622">
        <v>0</v>
      </c>
      <c r="H5622">
        <v>429</v>
      </c>
      <c r="I5622">
        <v>1</v>
      </c>
      <c r="J5622" t="s">
        <v>739</v>
      </c>
      <c r="L5622" t="e">
        <f t="shared" si="96"/>
        <v>#N/A</v>
      </c>
    </row>
    <row r="5623" spans="1:12">
      <c r="A5623">
        <v>3054</v>
      </c>
      <c r="B5623" t="s">
        <v>408</v>
      </c>
      <c r="C5623">
        <v>1</v>
      </c>
      <c r="D5623">
        <v>39</v>
      </c>
      <c r="E5623">
        <v>1</v>
      </c>
      <c r="F5623">
        <v>0</v>
      </c>
      <c r="G5623">
        <v>0</v>
      </c>
      <c r="H5623">
        <v>522</v>
      </c>
      <c r="I5623">
        <v>1</v>
      </c>
      <c r="J5623" t="s">
        <v>445</v>
      </c>
      <c r="L5623">
        <f t="shared" si="96"/>
        <v>37</v>
      </c>
    </row>
    <row r="5624" spans="1:12">
      <c r="A5624">
        <v>2307</v>
      </c>
      <c r="B5624" t="s">
        <v>408</v>
      </c>
      <c r="C5624">
        <v>1</v>
      </c>
      <c r="D5624">
        <v>3</v>
      </c>
      <c r="E5624">
        <v>8</v>
      </c>
      <c r="F5624">
        <v>0</v>
      </c>
      <c r="G5624">
        <v>0</v>
      </c>
      <c r="H5624">
        <v>524</v>
      </c>
      <c r="I5624">
        <v>7</v>
      </c>
      <c r="J5624" t="s">
        <v>666</v>
      </c>
      <c r="L5624">
        <f t="shared" si="96"/>
        <v>41</v>
      </c>
    </row>
    <row r="5625" spans="1:12">
      <c r="A5625">
        <v>635</v>
      </c>
      <c r="B5625" t="s">
        <v>408</v>
      </c>
      <c r="C5625">
        <v>1</v>
      </c>
      <c r="D5625">
        <v>17</v>
      </c>
      <c r="E5625">
        <v>24</v>
      </c>
      <c r="F5625">
        <v>0</v>
      </c>
      <c r="G5625">
        <v>0</v>
      </c>
      <c r="H5625">
        <v>549</v>
      </c>
      <c r="I5625">
        <v>7</v>
      </c>
      <c r="J5625" t="s">
        <v>639</v>
      </c>
      <c r="L5625">
        <f t="shared" si="96"/>
        <v>34</v>
      </c>
    </row>
    <row r="5626" spans="1:12">
      <c r="A5626">
        <v>1382</v>
      </c>
      <c r="B5626" t="s">
        <v>408</v>
      </c>
      <c r="C5626">
        <v>1</v>
      </c>
      <c r="D5626">
        <v>4</v>
      </c>
      <c r="E5626">
        <v>15</v>
      </c>
      <c r="F5626">
        <v>0</v>
      </c>
      <c r="G5626">
        <v>0</v>
      </c>
      <c r="H5626">
        <v>522</v>
      </c>
      <c r="I5626">
        <v>4</v>
      </c>
      <c r="J5626" t="s">
        <v>445</v>
      </c>
      <c r="L5626">
        <f t="shared" si="96"/>
        <v>37</v>
      </c>
    </row>
    <row r="5627" spans="1:12">
      <c r="A5627">
        <v>2805</v>
      </c>
      <c r="B5627" t="s">
        <v>408</v>
      </c>
      <c r="C5627">
        <v>2</v>
      </c>
      <c r="D5627">
        <v>129</v>
      </c>
      <c r="E5627">
        <v>0</v>
      </c>
      <c r="F5627">
        <v>4</v>
      </c>
      <c r="G5627">
        <v>0</v>
      </c>
      <c r="H5627">
        <v>523</v>
      </c>
      <c r="I5627">
        <v>2</v>
      </c>
      <c r="J5627" t="s">
        <v>428</v>
      </c>
      <c r="L5627">
        <f t="shared" si="96"/>
        <v>33</v>
      </c>
    </row>
    <row r="5628" spans="1:12">
      <c r="A5628">
        <v>137</v>
      </c>
      <c r="B5628" t="s">
        <v>408</v>
      </c>
      <c r="C5628">
        <v>3</v>
      </c>
      <c r="D5628">
        <v>7</v>
      </c>
      <c r="E5628">
        <v>4</v>
      </c>
      <c r="F5628">
        <v>0</v>
      </c>
      <c r="G5628">
        <v>0</v>
      </c>
      <c r="H5628">
        <v>407</v>
      </c>
      <c r="I5628">
        <v>2</v>
      </c>
      <c r="J5628" t="s">
        <v>891</v>
      </c>
      <c r="L5628" t="e">
        <f t="shared" si="96"/>
        <v>#N/A</v>
      </c>
    </row>
    <row r="5629" spans="1:12">
      <c r="A5629">
        <v>1809</v>
      </c>
      <c r="B5629" t="s">
        <v>408</v>
      </c>
      <c r="C5629">
        <v>2</v>
      </c>
      <c r="D5629">
        <v>46</v>
      </c>
      <c r="E5629">
        <v>2</v>
      </c>
      <c r="F5629">
        <v>0</v>
      </c>
      <c r="G5629">
        <v>0</v>
      </c>
      <c r="H5629">
        <v>330</v>
      </c>
      <c r="I5629">
        <v>1</v>
      </c>
      <c r="J5629" t="s">
        <v>830</v>
      </c>
      <c r="L5629">
        <f t="shared" si="96"/>
        <v>32</v>
      </c>
    </row>
    <row r="5630" spans="1:12">
      <c r="A5630">
        <v>5959</v>
      </c>
      <c r="B5630" t="s">
        <v>408</v>
      </c>
      <c r="C5630">
        <v>3</v>
      </c>
      <c r="D5630">
        <v>6</v>
      </c>
      <c r="E5630">
        <v>17</v>
      </c>
      <c r="F5630">
        <v>0</v>
      </c>
      <c r="G5630">
        <v>0</v>
      </c>
      <c r="H5630">
        <v>136</v>
      </c>
      <c r="I5630">
        <v>4</v>
      </c>
      <c r="J5630" t="s">
        <v>677</v>
      </c>
      <c r="L5630" t="e">
        <f t="shared" si="96"/>
        <v>#N/A</v>
      </c>
    </row>
    <row r="5631" spans="1:12">
      <c r="A5631">
        <v>884</v>
      </c>
      <c r="B5631" t="s">
        <v>408</v>
      </c>
      <c r="C5631">
        <v>1</v>
      </c>
      <c r="D5631">
        <v>13</v>
      </c>
      <c r="E5631">
        <v>1</v>
      </c>
      <c r="F5631">
        <v>0</v>
      </c>
      <c r="G5631">
        <v>0</v>
      </c>
      <c r="H5631">
        <v>467</v>
      </c>
      <c r="I5631">
        <v>2</v>
      </c>
      <c r="J5631" t="s">
        <v>890</v>
      </c>
      <c r="L5631" t="e">
        <f t="shared" si="96"/>
        <v>#N/A</v>
      </c>
    </row>
    <row r="5632" spans="1:12">
      <c r="A5632">
        <v>1631</v>
      </c>
      <c r="B5632" t="s">
        <v>408</v>
      </c>
      <c r="C5632">
        <v>1</v>
      </c>
      <c r="D5632">
        <v>7</v>
      </c>
      <c r="E5632">
        <v>1</v>
      </c>
      <c r="F5632">
        <v>0</v>
      </c>
      <c r="G5632">
        <v>0</v>
      </c>
      <c r="H5632">
        <v>295</v>
      </c>
      <c r="I5632">
        <v>1</v>
      </c>
      <c r="J5632" t="s">
        <v>889</v>
      </c>
      <c r="L5632" t="e">
        <f t="shared" si="96"/>
        <v>#N/A</v>
      </c>
    </row>
    <row r="5633" spans="1:12">
      <c r="A5633">
        <v>6386</v>
      </c>
      <c r="B5633" t="s">
        <v>412</v>
      </c>
      <c r="C5633">
        <v>2</v>
      </c>
      <c r="D5633">
        <v>2</v>
      </c>
      <c r="E5633">
        <v>2</v>
      </c>
      <c r="F5633">
        <v>0</v>
      </c>
      <c r="G5633">
        <v>0</v>
      </c>
      <c r="H5633">
        <v>442</v>
      </c>
      <c r="I5633">
        <v>1</v>
      </c>
      <c r="J5633" t="s">
        <v>579</v>
      </c>
      <c r="L5633">
        <f t="shared" si="96"/>
        <v>21</v>
      </c>
    </row>
    <row r="5634" spans="1:12">
      <c r="A5634">
        <v>4465</v>
      </c>
      <c r="B5634" t="s">
        <v>408</v>
      </c>
      <c r="C5634">
        <v>2</v>
      </c>
      <c r="D5634">
        <v>5</v>
      </c>
      <c r="E5634">
        <v>2</v>
      </c>
      <c r="F5634">
        <v>0</v>
      </c>
      <c r="G5634">
        <v>0</v>
      </c>
      <c r="H5634">
        <v>131</v>
      </c>
      <c r="I5634">
        <v>2</v>
      </c>
      <c r="J5634" t="s">
        <v>888</v>
      </c>
      <c r="L5634" t="e">
        <f t="shared" si="96"/>
        <v>#N/A</v>
      </c>
    </row>
    <row r="5635" spans="1:12">
      <c r="A5635">
        <v>1133</v>
      </c>
      <c r="B5635" t="s">
        <v>408</v>
      </c>
      <c r="C5635" t="s">
        <v>408</v>
      </c>
      <c r="D5635">
        <v>7</v>
      </c>
      <c r="E5635">
        <v>7</v>
      </c>
      <c r="F5635">
        <v>0</v>
      </c>
      <c r="G5635">
        <v>0</v>
      </c>
      <c r="H5635">
        <v>306</v>
      </c>
      <c r="I5635">
        <v>5</v>
      </c>
      <c r="J5635" t="s">
        <v>887</v>
      </c>
      <c r="L5635" t="e">
        <f t="shared" si="96"/>
        <v>#N/A</v>
      </c>
    </row>
    <row r="5636" spans="1:12">
      <c r="A5636">
        <v>3552</v>
      </c>
      <c r="B5636" t="s">
        <v>408</v>
      </c>
      <c r="C5636">
        <v>1</v>
      </c>
      <c r="D5636">
        <v>3</v>
      </c>
      <c r="E5636">
        <v>1</v>
      </c>
      <c r="F5636">
        <v>0</v>
      </c>
      <c r="G5636">
        <v>0</v>
      </c>
      <c r="H5636">
        <v>331</v>
      </c>
      <c r="I5636">
        <v>1</v>
      </c>
      <c r="J5636" t="s">
        <v>886</v>
      </c>
      <c r="L5636" t="e">
        <f t="shared" ref="L5636:L5699" si="97">VLOOKUP($J5636,$AA$3:$AB$127,2,FALSE)</f>
        <v>#N/A</v>
      </c>
    </row>
    <row r="5637" spans="1:12">
      <c r="A5637">
        <v>1880</v>
      </c>
      <c r="B5637" t="s">
        <v>408</v>
      </c>
      <c r="C5637">
        <v>3</v>
      </c>
      <c r="D5637">
        <v>8</v>
      </c>
      <c r="E5637">
        <v>4</v>
      </c>
      <c r="F5637">
        <v>0</v>
      </c>
      <c r="G5637">
        <v>0</v>
      </c>
      <c r="H5637">
        <v>372</v>
      </c>
      <c r="I5637">
        <v>2</v>
      </c>
      <c r="J5637" t="s">
        <v>841</v>
      </c>
      <c r="L5637" t="e">
        <f t="shared" si="97"/>
        <v>#N/A</v>
      </c>
    </row>
    <row r="5638" spans="1:12">
      <c r="A5638">
        <v>2556</v>
      </c>
      <c r="B5638" t="s">
        <v>408</v>
      </c>
      <c r="C5638">
        <v>2</v>
      </c>
      <c r="D5638">
        <v>3</v>
      </c>
      <c r="E5638">
        <v>2</v>
      </c>
      <c r="F5638">
        <v>0</v>
      </c>
      <c r="G5638">
        <v>0</v>
      </c>
      <c r="H5638">
        <v>604</v>
      </c>
      <c r="I5638">
        <v>3</v>
      </c>
      <c r="J5638" t="s">
        <v>885</v>
      </c>
      <c r="L5638" t="e">
        <f t="shared" si="97"/>
        <v>#N/A</v>
      </c>
    </row>
    <row r="5639" spans="1:12">
      <c r="A5639">
        <v>5212</v>
      </c>
      <c r="B5639" t="s">
        <v>408</v>
      </c>
      <c r="C5639">
        <v>2</v>
      </c>
      <c r="D5639">
        <v>17</v>
      </c>
      <c r="E5639">
        <v>2</v>
      </c>
      <c r="F5639">
        <v>0</v>
      </c>
      <c r="G5639">
        <v>0</v>
      </c>
      <c r="H5639">
        <v>624</v>
      </c>
      <c r="I5639">
        <v>2</v>
      </c>
      <c r="J5639" t="s">
        <v>884</v>
      </c>
      <c r="L5639" t="e">
        <f t="shared" si="97"/>
        <v>#N/A</v>
      </c>
    </row>
    <row r="5640" spans="1:12">
      <c r="A5640">
        <v>6208</v>
      </c>
      <c r="B5640" t="s">
        <v>408</v>
      </c>
      <c r="C5640">
        <v>2</v>
      </c>
      <c r="D5640">
        <v>15</v>
      </c>
      <c r="E5640">
        <v>2</v>
      </c>
      <c r="F5640">
        <v>0</v>
      </c>
      <c r="G5640">
        <v>0</v>
      </c>
      <c r="H5640">
        <v>244</v>
      </c>
      <c r="I5640">
        <v>2</v>
      </c>
      <c r="J5640" t="s">
        <v>847</v>
      </c>
      <c r="L5640" t="e">
        <f t="shared" si="97"/>
        <v>#N/A</v>
      </c>
    </row>
    <row r="5641" spans="1:12">
      <c r="A5641">
        <v>2058</v>
      </c>
      <c r="B5641" t="s">
        <v>408</v>
      </c>
      <c r="C5641">
        <v>1</v>
      </c>
      <c r="D5641">
        <v>93</v>
      </c>
      <c r="E5641">
        <v>0</v>
      </c>
      <c r="F5641">
        <v>1</v>
      </c>
      <c r="G5641">
        <v>0</v>
      </c>
      <c r="H5641">
        <v>523</v>
      </c>
      <c r="I5641">
        <v>1</v>
      </c>
      <c r="J5641" t="s">
        <v>428</v>
      </c>
      <c r="L5641">
        <f t="shared" si="97"/>
        <v>33</v>
      </c>
    </row>
    <row r="5642" spans="1:12">
      <c r="A5642">
        <v>3303</v>
      </c>
      <c r="B5642" t="s">
        <v>390</v>
      </c>
      <c r="C5642">
        <v>1</v>
      </c>
      <c r="D5642">
        <v>40</v>
      </c>
      <c r="E5642">
        <v>10</v>
      </c>
      <c r="F5642">
        <v>0</v>
      </c>
      <c r="G5642">
        <v>0</v>
      </c>
      <c r="H5642">
        <v>374</v>
      </c>
      <c r="I5642">
        <v>6</v>
      </c>
      <c r="J5642" t="s">
        <v>440</v>
      </c>
      <c r="L5642">
        <f t="shared" si="97"/>
        <v>16</v>
      </c>
    </row>
    <row r="5643" spans="1:12">
      <c r="A5643">
        <v>5461</v>
      </c>
      <c r="B5643" t="s">
        <v>408</v>
      </c>
      <c r="C5643">
        <v>1</v>
      </c>
      <c r="D5643">
        <v>20</v>
      </c>
      <c r="E5643">
        <v>8</v>
      </c>
      <c r="F5643">
        <v>0</v>
      </c>
      <c r="G5643">
        <v>0</v>
      </c>
      <c r="H5643">
        <v>316</v>
      </c>
      <c r="I5643">
        <v>6</v>
      </c>
      <c r="J5643" t="s">
        <v>467</v>
      </c>
      <c r="L5643">
        <f t="shared" si="97"/>
        <v>51</v>
      </c>
    </row>
    <row r="5644" spans="1:12">
      <c r="A5644">
        <v>6137</v>
      </c>
      <c r="B5644" t="s">
        <v>408</v>
      </c>
      <c r="C5644">
        <v>2</v>
      </c>
      <c r="D5644">
        <v>12</v>
      </c>
      <c r="E5644">
        <v>25</v>
      </c>
      <c r="F5644">
        <v>0</v>
      </c>
      <c r="G5644">
        <v>0</v>
      </c>
      <c r="H5644">
        <v>236</v>
      </c>
      <c r="I5644">
        <v>7</v>
      </c>
      <c r="J5644" t="s">
        <v>883</v>
      </c>
      <c r="L5644" t="e">
        <f t="shared" si="97"/>
        <v>#N/A</v>
      </c>
    </row>
    <row r="5645" spans="1:12">
      <c r="A5645">
        <v>386</v>
      </c>
      <c r="B5645" t="s">
        <v>408</v>
      </c>
      <c r="C5645">
        <v>2</v>
      </c>
      <c r="D5645">
        <v>3</v>
      </c>
      <c r="E5645">
        <v>2</v>
      </c>
      <c r="F5645">
        <v>0</v>
      </c>
      <c r="G5645">
        <v>0</v>
      </c>
      <c r="H5645">
        <v>304</v>
      </c>
      <c r="I5645">
        <v>1</v>
      </c>
      <c r="J5645" t="s">
        <v>882</v>
      </c>
      <c r="L5645" t="e">
        <f t="shared" si="97"/>
        <v>#N/A</v>
      </c>
    </row>
    <row r="5646" spans="1:12">
      <c r="A5646">
        <v>5118</v>
      </c>
      <c r="B5646" t="s">
        <v>479</v>
      </c>
      <c r="C5646">
        <v>1</v>
      </c>
      <c r="D5646">
        <v>16</v>
      </c>
      <c r="E5646">
        <v>1</v>
      </c>
      <c r="F5646">
        <v>0</v>
      </c>
      <c r="G5646">
        <v>0</v>
      </c>
      <c r="H5646">
        <v>166</v>
      </c>
      <c r="I5646">
        <v>2</v>
      </c>
      <c r="J5646" t="s">
        <v>789</v>
      </c>
      <c r="L5646" t="e">
        <f t="shared" si="97"/>
        <v>#N/A</v>
      </c>
    </row>
    <row r="5647" spans="1:12">
      <c r="A5647">
        <v>2948</v>
      </c>
      <c r="B5647" t="s">
        <v>408</v>
      </c>
      <c r="C5647">
        <v>3</v>
      </c>
      <c r="D5647">
        <v>27</v>
      </c>
      <c r="E5647">
        <v>36</v>
      </c>
      <c r="F5647">
        <v>0</v>
      </c>
      <c r="G5647">
        <v>0</v>
      </c>
      <c r="H5647">
        <v>520</v>
      </c>
      <c r="I5647">
        <v>5</v>
      </c>
      <c r="J5647" t="s">
        <v>414</v>
      </c>
      <c r="L5647">
        <f t="shared" si="97"/>
        <v>43</v>
      </c>
    </row>
    <row r="5648" spans="1:12">
      <c r="A5648">
        <v>3446</v>
      </c>
      <c r="B5648" t="s">
        <v>408</v>
      </c>
      <c r="C5648">
        <v>2</v>
      </c>
      <c r="D5648">
        <v>2</v>
      </c>
      <c r="E5648">
        <v>28</v>
      </c>
      <c r="F5648">
        <v>0</v>
      </c>
      <c r="G5648">
        <v>0</v>
      </c>
      <c r="H5648">
        <v>606</v>
      </c>
      <c r="I5648">
        <v>5</v>
      </c>
      <c r="J5648" t="s">
        <v>881</v>
      </c>
      <c r="L5648" t="e">
        <f t="shared" si="97"/>
        <v>#N/A</v>
      </c>
    </row>
    <row r="5649" spans="1:12">
      <c r="A5649">
        <v>5106</v>
      </c>
      <c r="B5649" t="s">
        <v>408</v>
      </c>
      <c r="C5649">
        <v>1</v>
      </c>
      <c r="D5649">
        <v>28</v>
      </c>
      <c r="E5649">
        <v>10</v>
      </c>
      <c r="F5649">
        <v>0</v>
      </c>
      <c r="G5649">
        <v>0</v>
      </c>
      <c r="H5649">
        <v>170</v>
      </c>
      <c r="I5649">
        <v>7</v>
      </c>
      <c r="J5649" t="s">
        <v>880</v>
      </c>
      <c r="L5649" t="e">
        <f t="shared" si="97"/>
        <v>#N/A</v>
      </c>
    </row>
    <row r="5650" spans="1:12">
      <c r="A5650">
        <v>1288</v>
      </c>
      <c r="B5650" t="s">
        <v>408</v>
      </c>
      <c r="C5650">
        <v>2</v>
      </c>
      <c r="D5650">
        <v>19</v>
      </c>
      <c r="E5650">
        <v>8</v>
      </c>
      <c r="F5650">
        <v>0</v>
      </c>
      <c r="G5650">
        <v>0</v>
      </c>
      <c r="H5650">
        <v>533</v>
      </c>
      <c r="I5650">
        <v>2</v>
      </c>
      <c r="J5650" t="s">
        <v>637</v>
      </c>
      <c r="L5650">
        <f t="shared" si="97"/>
        <v>35</v>
      </c>
    </row>
    <row r="5651" spans="1:12">
      <c r="A5651">
        <v>6243</v>
      </c>
      <c r="B5651" t="s">
        <v>408</v>
      </c>
      <c r="C5651">
        <v>1</v>
      </c>
      <c r="D5651">
        <v>11</v>
      </c>
      <c r="E5651">
        <v>1</v>
      </c>
      <c r="F5651">
        <v>0</v>
      </c>
      <c r="G5651">
        <v>0</v>
      </c>
      <c r="H5651">
        <v>448</v>
      </c>
      <c r="I5651">
        <v>1</v>
      </c>
      <c r="J5651" t="s">
        <v>879</v>
      </c>
      <c r="L5651" t="e">
        <f t="shared" si="97"/>
        <v>#N/A</v>
      </c>
    </row>
    <row r="5652" spans="1:12">
      <c r="A5652">
        <v>790</v>
      </c>
      <c r="B5652" t="s">
        <v>408</v>
      </c>
      <c r="C5652">
        <v>2</v>
      </c>
      <c r="D5652">
        <v>33</v>
      </c>
      <c r="E5652">
        <v>2</v>
      </c>
      <c r="F5652">
        <v>0</v>
      </c>
      <c r="G5652">
        <v>0</v>
      </c>
      <c r="H5652">
        <v>442</v>
      </c>
      <c r="I5652">
        <v>1</v>
      </c>
      <c r="J5652" t="s">
        <v>579</v>
      </c>
      <c r="L5652">
        <f t="shared" si="97"/>
        <v>21</v>
      </c>
    </row>
    <row r="5653" spans="1:12">
      <c r="A5653">
        <v>741</v>
      </c>
      <c r="B5653" t="s">
        <v>408</v>
      </c>
      <c r="C5653">
        <v>1</v>
      </c>
      <c r="D5653">
        <v>17</v>
      </c>
      <c r="E5653">
        <v>1</v>
      </c>
      <c r="F5653">
        <v>1</v>
      </c>
      <c r="G5653">
        <v>0</v>
      </c>
      <c r="H5653">
        <v>438</v>
      </c>
      <c r="I5653">
        <v>1</v>
      </c>
      <c r="J5653" t="s">
        <v>703</v>
      </c>
      <c r="L5653">
        <f t="shared" si="97"/>
        <v>21</v>
      </c>
    </row>
    <row r="5654" spans="1:12">
      <c r="A5654">
        <v>778</v>
      </c>
      <c r="B5654" t="s">
        <v>408</v>
      </c>
      <c r="C5654">
        <v>1</v>
      </c>
      <c r="D5654">
        <v>29</v>
      </c>
      <c r="E5654">
        <v>2</v>
      </c>
      <c r="F5654">
        <v>0</v>
      </c>
      <c r="G5654">
        <v>0</v>
      </c>
      <c r="H5654">
        <v>442</v>
      </c>
      <c r="I5654">
        <v>1</v>
      </c>
      <c r="J5654" t="s">
        <v>579</v>
      </c>
      <c r="L5654">
        <f t="shared" si="97"/>
        <v>21</v>
      </c>
    </row>
    <row r="5655" spans="1:12">
      <c r="A5655">
        <v>4073</v>
      </c>
      <c r="B5655" t="s">
        <v>408</v>
      </c>
      <c r="C5655">
        <v>2</v>
      </c>
      <c r="D5655">
        <v>28</v>
      </c>
      <c r="E5655">
        <v>2</v>
      </c>
      <c r="F5655">
        <v>0</v>
      </c>
      <c r="G5655">
        <v>0</v>
      </c>
      <c r="H5655">
        <v>127</v>
      </c>
      <c r="I5655">
        <v>2</v>
      </c>
      <c r="J5655" t="s">
        <v>752</v>
      </c>
      <c r="L5655">
        <f t="shared" si="97"/>
        <v>11</v>
      </c>
    </row>
    <row r="5656" spans="1:12">
      <c r="A5656">
        <v>2413</v>
      </c>
      <c r="B5656" t="s">
        <v>408</v>
      </c>
      <c r="C5656">
        <v>2</v>
      </c>
      <c r="D5656">
        <v>6</v>
      </c>
      <c r="E5656">
        <v>2</v>
      </c>
      <c r="F5656">
        <v>0</v>
      </c>
      <c r="G5656">
        <v>0</v>
      </c>
      <c r="H5656">
        <v>332</v>
      </c>
      <c r="I5656">
        <v>1</v>
      </c>
      <c r="J5656" t="s">
        <v>878</v>
      </c>
      <c r="L5656" t="e">
        <f t="shared" si="97"/>
        <v>#N/A</v>
      </c>
    </row>
    <row r="5657" spans="1:12">
      <c r="A5657">
        <v>4571</v>
      </c>
      <c r="B5657" t="s">
        <v>408</v>
      </c>
      <c r="C5657">
        <v>4</v>
      </c>
      <c r="D5657">
        <v>36</v>
      </c>
      <c r="E5657">
        <v>4</v>
      </c>
      <c r="F5657">
        <v>0</v>
      </c>
      <c r="G5657">
        <v>0</v>
      </c>
      <c r="H5657">
        <v>133</v>
      </c>
      <c r="I5657">
        <v>2</v>
      </c>
      <c r="J5657" t="s">
        <v>877</v>
      </c>
      <c r="L5657">
        <f t="shared" si="97"/>
        <v>12</v>
      </c>
    </row>
    <row r="5658" spans="1:12">
      <c r="A5658">
        <v>2450</v>
      </c>
      <c r="B5658" t="s">
        <v>408</v>
      </c>
      <c r="C5658">
        <v>2</v>
      </c>
      <c r="D5658">
        <v>3</v>
      </c>
      <c r="E5658">
        <v>2</v>
      </c>
      <c r="F5658">
        <v>0</v>
      </c>
      <c r="G5658">
        <v>0</v>
      </c>
      <c r="H5658">
        <v>315</v>
      </c>
      <c r="I5658">
        <v>1</v>
      </c>
      <c r="J5658" t="s">
        <v>876</v>
      </c>
      <c r="L5658" t="e">
        <f t="shared" si="97"/>
        <v>#N/A</v>
      </c>
    </row>
    <row r="5659" spans="1:12">
      <c r="A5659">
        <v>243</v>
      </c>
      <c r="B5659" t="s">
        <v>408</v>
      </c>
      <c r="C5659">
        <v>3</v>
      </c>
      <c r="D5659">
        <v>1</v>
      </c>
      <c r="E5659">
        <v>4</v>
      </c>
      <c r="F5659">
        <v>0</v>
      </c>
      <c r="G5659">
        <v>0</v>
      </c>
      <c r="H5659">
        <v>433</v>
      </c>
      <c r="I5659">
        <v>2</v>
      </c>
      <c r="J5659" t="s">
        <v>594</v>
      </c>
      <c r="L5659" t="e">
        <f t="shared" si="97"/>
        <v>#N/A</v>
      </c>
    </row>
    <row r="5660" spans="1:12">
      <c r="A5660">
        <v>2911</v>
      </c>
      <c r="B5660" t="s">
        <v>408</v>
      </c>
      <c r="C5660">
        <v>1</v>
      </c>
      <c r="D5660">
        <v>5</v>
      </c>
      <c r="E5660">
        <v>1</v>
      </c>
      <c r="F5660">
        <v>0</v>
      </c>
      <c r="G5660">
        <v>0</v>
      </c>
      <c r="H5660">
        <v>538</v>
      </c>
      <c r="I5660">
        <v>1</v>
      </c>
      <c r="J5660" t="s">
        <v>875</v>
      </c>
      <c r="L5660">
        <f t="shared" si="97"/>
        <v>42</v>
      </c>
    </row>
    <row r="5661" spans="1:12">
      <c r="A5661">
        <v>1276</v>
      </c>
      <c r="B5661" t="s">
        <v>408</v>
      </c>
      <c r="C5661">
        <v>1</v>
      </c>
      <c r="D5661">
        <v>5</v>
      </c>
      <c r="E5661">
        <v>9</v>
      </c>
      <c r="F5661">
        <v>0</v>
      </c>
      <c r="G5661">
        <v>0</v>
      </c>
      <c r="H5661">
        <v>513</v>
      </c>
      <c r="I5661">
        <v>3</v>
      </c>
      <c r="J5661" t="s">
        <v>640</v>
      </c>
      <c r="L5661">
        <f t="shared" si="97"/>
        <v>35</v>
      </c>
    </row>
    <row r="5662" spans="1:12">
      <c r="A5662">
        <v>2899</v>
      </c>
      <c r="B5662" t="s">
        <v>408</v>
      </c>
      <c r="C5662">
        <v>1</v>
      </c>
      <c r="D5662">
        <v>104</v>
      </c>
      <c r="E5662">
        <v>0</v>
      </c>
      <c r="F5662">
        <v>2</v>
      </c>
      <c r="G5662">
        <v>0</v>
      </c>
      <c r="H5662">
        <v>523</v>
      </c>
      <c r="I5662">
        <v>5</v>
      </c>
      <c r="J5662" t="s">
        <v>428</v>
      </c>
      <c r="L5662">
        <f t="shared" si="97"/>
        <v>33</v>
      </c>
    </row>
    <row r="5663" spans="1:12">
      <c r="A5663">
        <v>5567</v>
      </c>
      <c r="B5663" t="s">
        <v>412</v>
      </c>
      <c r="C5663">
        <v>1</v>
      </c>
      <c r="D5663">
        <v>75</v>
      </c>
      <c r="E5663">
        <v>22</v>
      </c>
      <c r="F5663">
        <v>0</v>
      </c>
      <c r="G5663">
        <v>0</v>
      </c>
      <c r="H5663">
        <v>321</v>
      </c>
      <c r="I5663">
        <v>9</v>
      </c>
      <c r="J5663" t="s">
        <v>714</v>
      </c>
      <c r="L5663">
        <f t="shared" si="97"/>
        <v>52</v>
      </c>
    </row>
    <row r="5664" spans="1:12">
      <c r="A5664">
        <v>1239</v>
      </c>
      <c r="B5664" t="s">
        <v>408</v>
      </c>
      <c r="C5664">
        <v>1</v>
      </c>
      <c r="D5664">
        <v>16</v>
      </c>
      <c r="E5664">
        <v>8</v>
      </c>
      <c r="F5664">
        <v>0</v>
      </c>
      <c r="G5664">
        <v>0</v>
      </c>
      <c r="H5664">
        <v>318</v>
      </c>
      <c r="I5664">
        <v>5</v>
      </c>
      <c r="J5664" t="s">
        <v>856</v>
      </c>
      <c r="L5664" t="e">
        <f t="shared" si="97"/>
        <v>#N/A</v>
      </c>
    </row>
    <row r="5665" spans="1:12">
      <c r="A5665">
        <v>2401</v>
      </c>
      <c r="B5665" t="s">
        <v>408</v>
      </c>
      <c r="C5665">
        <v>2</v>
      </c>
      <c r="D5665">
        <v>11</v>
      </c>
      <c r="E5665">
        <v>2</v>
      </c>
      <c r="F5665">
        <v>0</v>
      </c>
      <c r="G5665">
        <v>0</v>
      </c>
      <c r="H5665">
        <v>362</v>
      </c>
      <c r="I5665">
        <v>2</v>
      </c>
      <c r="J5665" t="s">
        <v>672</v>
      </c>
      <c r="L5665">
        <f t="shared" si="97"/>
        <v>53</v>
      </c>
    </row>
    <row r="5666" spans="1:12">
      <c r="A5666">
        <v>1431</v>
      </c>
      <c r="B5666" t="s">
        <v>408</v>
      </c>
      <c r="C5666">
        <v>1</v>
      </c>
      <c r="D5666">
        <v>3</v>
      </c>
      <c r="E5666">
        <v>0</v>
      </c>
      <c r="F5666">
        <v>1</v>
      </c>
      <c r="G5666">
        <v>0</v>
      </c>
      <c r="H5666">
        <v>505</v>
      </c>
      <c r="I5666">
        <v>1</v>
      </c>
      <c r="J5666" t="s">
        <v>840</v>
      </c>
      <c r="L5666">
        <f t="shared" si="97"/>
        <v>37</v>
      </c>
    </row>
    <row r="5667" spans="1:12">
      <c r="A5667">
        <v>3005</v>
      </c>
      <c r="B5667" t="s">
        <v>408</v>
      </c>
      <c r="C5667">
        <v>1</v>
      </c>
      <c r="D5667">
        <v>62</v>
      </c>
      <c r="E5667">
        <v>15</v>
      </c>
      <c r="F5667">
        <v>0</v>
      </c>
      <c r="G5667">
        <v>0</v>
      </c>
      <c r="H5667">
        <v>522</v>
      </c>
      <c r="I5667">
        <v>5</v>
      </c>
      <c r="J5667" t="s">
        <v>445</v>
      </c>
      <c r="L5667">
        <f t="shared" si="97"/>
        <v>37</v>
      </c>
    </row>
    <row r="5668" spans="1:12">
      <c r="A5668">
        <v>2258</v>
      </c>
      <c r="B5668" t="s">
        <v>408</v>
      </c>
      <c r="C5668">
        <v>2</v>
      </c>
      <c r="D5668">
        <v>4</v>
      </c>
      <c r="E5668">
        <v>13</v>
      </c>
      <c r="F5668">
        <v>2</v>
      </c>
      <c r="G5668">
        <v>0</v>
      </c>
      <c r="H5668">
        <v>527</v>
      </c>
      <c r="I5668">
        <v>4</v>
      </c>
      <c r="J5668" t="s">
        <v>646</v>
      </c>
      <c r="L5668" t="e">
        <f t="shared" si="97"/>
        <v>#N/A</v>
      </c>
    </row>
    <row r="5669" spans="1:12">
      <c r="A5669">
        <v>3681</v>
      </c>
      <c r="B5669" t="s">
        <v>408</v>
      </c>
      <c r="C5669">
        <v>1</v>
      </c>
      <c r="D5669">
        <v>173</v>
      </c>
      <c r="E5669">
        <v>14</v>
      </c>
      <c r="F5669">
        <v>0</v>
      </c>
      <c r="G5669">
        <v>0</v>
      </c>
      <c r="H5669">
        <v>523</v>
      </c>
      <c r="I5669">
        <v>5</v>
      </c>
      <c r="J5669" t="s">
        <v>428</v>
      </c>
      <c r="L5669">
        <f t="shared" si="97"/>
        <v>33</v>
      </c>
    </row>
    <row r="5670" spans="1:12">
      <c r="A5670">
        <v>5759</v>
      </c>
      <c r="B5670" t="s">
        <v>408</v>
      </c>
      <c r="C5670">
        <v>1</v>
      </c>
      <c r="D5670">
        <v>9</v>
      </c>
      <c r="E5670">
        <v>1</v>
      </c>
      <c r="F5670">
        <v>0</v>
      </c>
      <c r="G5670">
        <v>0</v>
      </c>
      <c r="H5670">
        <v>356</v>
      </c>
      <c r="I5670">
        <v>1</v>
      </c>
      <c r="J5670" t="s">
        <v>717</v>
      </c>
      <c r="L5670" t="e">
        <f t="shared" si="97"/>
        <v>#N/A</v>
      </c>
    </row>
    <row r="5671" spans="1:12">
      <c r="A5671">
        <v>1680</v>
      </c>
      <c r="B5671" t="s">
        <v>408</v>
      </c>
      <c r="C5671">
        <v>1</v>
      </c>
      <c r="D5671">
        <v>9</v>
      </c>
      <c r="E5671">
        <v>1</v>
      </c>
      <c r="F5671">
        <v>0</v>
      </c>
      <c r="G5671">
        <v>0</v>
      </c>
      <c r="H5671">
        <v>341</v>
      </c>
      <c r="I5671">
        <v>1</v>
      </c>
      <c r="J5671" t="s">
        <v>874</v>
      </c>
      <c r="L5671" t="e">
        <f t="shared" si="97"/>
        <v>#N/A</v>
      </c>
    </row>
    <row r="5672" spans="1:12">
      <c r="A5672">
        <v>6337</v>
      </c>
      <c r="B5672" t="s">
        <v>412</v>
      </c>
      <c r="C5672">
        <v>1</v>
      </c>
      <c r="D5672">
        <v>44</v>
      </c>
      <c r="E5672">
        <v>1</v>
      </c>
      <c r="F5672">
        <v>0</v>
      </c>
      <c r="G5672">
        <v>0</v>
      </c>
      <c r="H5672">
        <v>438</v>
      </c>
      <c r="I5672">
        <v>1</v>
      </c>
      <c r="J5672" t="s">
        <v>703</v>
      </c>
      <c r="L5672">
        <f t="shared" si="97"/>
        <v>21</v>
      </c>
    </row>
    <row r="5673" spans="1:12">
      <c r="A5673">
        <v>4087</v>
      </c>
      <c r="B5673" t="s">
        <v>408</v>
      </c>
      <c r="C5673">
        <v>1</v>
      </c>
      <c r="D5673">
        <v>2</v>
      </c>
      <c r="E5673">
        <v>1</v>
      </c>
      <c r="F5673">
        <v>0</v>
      </c>
      <c r="G5673">
        <v>0</v>
      </c>
      <c r="H5673">
        <v>128</v>
      </c>
      <c r="I5673">
        <v>2</v>
      </c>
      <c r="J5673" t="s">
        <v>873</v>
      </c>
      <c r="L5673" t="e">
        <f t="shared" si="97"/>
        <v>#N/A</v>
      </c>
    </row>
    <row r="5674" spans="1:12">
      <c r="A5674">
        <v>4677</v>
      </c>
      <c r="B5674" t="s">
        <v>408</v>
      </c>
      <c r="C5674">
        <v>1</v>
      </c>
      <c r="D5674">
        <v>4</v>
      </c>
      <c r="E5674">
        <v>54</v>
      </c>
      <c r="F5674">
        <v>0</v>
      </c>
      <c r="G5674">
        <v>0</v>
      </c>
      <c r="H5674">
        <v>679</v>
      </c>
      <c r="I5674">
        <v>14</v>
      </c>
      <c r="J5674" t="s">
        <v>872</v>
      </c>
      <c r="L5674" t="e">
        <f t="shared" si="97"/>
        <v>#N/A</v>
      </c>
    </row>
    <row r="5675" spans="1:12">
      <c r="A5675">
        <v>3930</v>
      </c>
      <c r="B5675" t="s">
        <v>871</v>
      </c>
      <c r="C5675">
        <v>1</v>
      </c>
      <c r="D5675">
        <v>3</v>
      </c>
      <c r="E5675">
        <v>1</v>
      </c>
      <c r="F5675">
        <v>0</v>
      </c>
      <c r="G5675">
        <v>0</v>
      </c>
      <c r="H5675">
        <v>125</v>
      </c>
      <c r="I5675">
        <v>2</v>
      </c>
      <c r="J5675" t="s">
        <v>870</v>
      </c>
      <c r="L5675" t="e">
        <f t="shared" si="97"/>
        <v>#N/A</v>
      </c>
    </row>
    <row r="5676" spans="1:12">
      <c r="A5676">
        <v>3091</v>
      </c>
      <c r="B5676" t="s">
        <v>408</v>
      </c>
      <c r="C5676">
        <v>2</v>
      </c>
      <c r="D5676">
        <v>20</v>
      </c>
      <c r="E5676">
        <v>4</v>
      </c>
      <c r="F5676">
        <v>0</v>
      </c>
      <c r="G5676">
        <v>0</v>
      </c>
      <c r="H5676">
        <v>375</v>
      </c>
      <c r="I5676">
        <v>2</v>
      </c>
      <c r="J5676" t="s">
        <v>721</v>
      </c>
      <c r="L5676" t="e">
        <f t="shared" si="97"/>
        <v>#N/A</v>
      </c>
    </row>
    <row r="5677" spans="1:12">
      <c r="A5677">
        <v>6008</v>
      </c>
      <c r="B5677" t="s">
        <v>408</v>
      </c>
      <c r="C5677">
        <v>2</v>
      </c>
      <c r="D5677">
        <v>20</v>
      </c>
      <c r="E5677">
        <v>4</v>
      </c>
      <c r="F5677">
        <v>0</v>
      </c>
      <c r="G5677">
        <v>0</v>
      </c>
      <c r="H5677">
        <v>382</v>
      </c>
      <c r="I5677">
        <v>2</v>
      </c>
      <c r="J5677" t="s">
        <v>845</v>
      </c>
      <c r="L5677">
        <f t="shared" si="97"/>
        <v>12</v>
      </c>
    </row>
    <row r="5678" spans="1:12">
      <c r="A5678">
        <v>4336</v>
      </c>
      <c r="B5678" t="s">
        <v>408</v>
      </c>
      <c r="C5678">
        <v>2</v>
      </c>
      <c r="D5678">
        <v>8</v>
      </c>
      <c r="E5678">
        <v>2</v>
      </c>
      <c r="F5678">
        <v>0</v>
      </c>
      <c r="G5678">
        <v>0</v>
      </c>
      <c r="H5678">
        <v>153</v>
      </c>
      <c r="I5678">
        <v>1</v>
      </c>
      <c r="J5678" t="s">
        <v>693</v>
      </c>
      <c r="L5678" t="e">
        <f t="shared" si="97"/>
        <v>#N/A</v>
      </c>
    </row>
    <row r="5679" spans="1:12">
      <c r="A5679">
        <v>349</v>
      </c>
      <c r="B5679" t="s">
        <v>408</v>
      </c>
      <c r="C5679">
        <v>1</v>
      </c>
      <c r="D5679">
        <v>1</v>
      </c>
      <c r="E5679">
        <v>1</v>
      </c>
      <c r="F5679">
        <v>0</v>
      </c>
      <c r="G5679">
        <v>0</v>
      </c>
      <c r="H5679">
        <v>411</v>
      </c>
      <c r="I5679">
        <v>1</v>
      </c>
      <c r="J5679" t="s">
        <v>869</v>
      </c>
      <c r="L5679" t="e">
        <f t="shared" si="97"/>
        <v>#N/A</v>
      </c>
    </row>
    <row r="5680" spans="1:12">
      <c r="A5680">
        <v>4763</v>
      </c>
      <c r="B5680" t="s">
        <v>408</v>
      </c>
      <c r="C5680">
        <v>1</v>
      </c>
      <c r="D5680">
        <v>1</v>
      </c>
      <c r="E5680">
        <v>31</v>
      </c>
      <c r="F5680">
        <v>0</v>
      </c>
      <c r="G5680">
        <v>0</v>
      </c>
      <c r="H5680">
        <v>665</v>
      </c>
      <c r="I5680">
        <v>10</v>
      </c>
      <c r="J5680" t="s">
        <v>668</v>
      </c>
      <c r="L5680" t="e">
        <f t="shared" si="97"/>
        <v>#N/A</v>
      </c>
    </row>
    <row r="5681" spans="1:12">
      <c r="A5681">
        <v>684</v>
      </c>
      <c r="B5681" t="s">
        <v>408</v>
      </c>
      <c r="C5681">
        <v>1</v>
      </c>
      <c r="D5681">
        <v>23</v>
      </c>
      <c r="E5681">
        <v>1</v>
      </c>
      <c r="F5681">
        <v>0</v>
      </c>
      <c r="G5681">
        <v>0</v>
      </c>
      <c r="H5681">
        <v>402</v>
      </c>
      <c r="I5681">
        <v>1</v>
      </c>
      <c r="J5681" t="s">
        <v>541</v>
      </c>
      <c r="L5681">
        <f t="shared" si="97"/>
        <v>21</v>
      </c>
    </row>
    <row r="5682" spans="1:12">
      <c r="A5682">
        <v>598</v>
      </c>
      <c r="B5682" t="s">
        <v>408</v>
      </c>
      <c r="C5682">
        <v>1</v>
      </c>
      <c r="D5682">
        <v>2</v>
      </c>
      <c r="E5682">
        <v>24</v>
      </c>
      <c r="F5682">
        <v>0</v>
      </c>
      <c r="G5682">
        <v>0</v>
      </c>
      <c r="H5682">
        <v>544</v>
      </c>
      <c r="I5682">
        <v>7</v>
      </c>
      <c r="J5682" t="s">
        <v>868</v>
      </c>
      <c r="L5682" t="e">
        <f t="shared" si="97"/>
        <v>#N/A</v>
      </c>
    </row>
    <row r="5683" spans="1:12">
      <c r="A5683">
        <v>3340</v>
      </c>
      <c r="B5683" t="s">
        <v>408</v>
      </c>
      <c r="C5683">
        <v>1</v>
      </c>
      <c r="D5683">
        <v>7</v>
      </c>
      <c r="E5683">
        <v>4</v>
      </c>
      <c r="F5683">
        <v>0</v>
      </c>
      <c r="G5683">
        <v>0</v>
      </c>
      <c r="H5683">
        <v>571</v>
      </c>
      <c r="I5683">
        <v>2</v>
      </c>
      <c r="J5683" t="s">
        <v>784</v>
      </c>
      <c r="L5683">
        <f t="shared" si="97"/>
        <v>51</v>
      </c>
    </row>
    <row r="5684" spans="1:12">
      <c r="A5684">
        <v>3254</v>
      </c>
      <c r="B5684" t="s">
        <v>408</v>
      </c>
      <c r="C5684">
        <v>2</v>
      </c>
      <c r="D5684">
        <v>5</v>
      </c>
      <c r="E5684">
        <v>2</v>
      </c>
      <c r="F5684">
        <v>0</v>
      </c>
      <c r="G5684">
        <v>0</v>
      </c>
      <c r="H5684">
        <v>397</v>
      </c>
      <c r="I5684">
        <v>2</v>
      </c>
      <c r="J5684" t="s">
        <v>788</v>
      </c>
      <c r="L5684" t="e">
        <f t="shared" si="97"/>
        <v>#N/A</v>
      </c>
    </row>
    <row r="5685" spans="1:12">
      <c r="A5685">
        <v>435</v>
      </c>
      <c r="B5685" t="s">
        <v>408</v>
      </c>
      <c r="C5685">
        <v>1</v>
      </c>
      <c r="D5685">
        <v>19</v>
      </c>
      <c r="E5685">
        <v>2</v>
      </c>
      <c r="F5685">
        <v>0</v>
      </c>
      <c r="G5685">
        <v>0</v>
      </c>
      <c r="H5685">
        <v>420</v>
      </c>
      <c r="I5685">
        <v>2</v>
      </c>
      <c r="J5685" t="s">
        <v>435</v>
      </c>
      <c r="L5685">
        <f t="shared" si="97"/>
        <v>21</v>
      </c>
    </row>
    <row r="5686" spans="1:12">
      <c r="A5686">
        <v>2009</v>
      </c>
      <c r="B5686" t="s">
        <v>408</v>
      </c>
      <c r="C5686">
        <v>1</v>
      </c>
      <c r="D5686">
        <v>10</v>
      </c>
      <c r="E5686">
        <v>13</v>
      </c>
      <c r="F5686">
        <v>0</v>
      </c>
      <c r="G5686">
        <v>0</v>
      </c>
      <c r="H5686">
        <v>344</v>
      </c>
      <c r="I5686">
        <v>6</v>
      </c>
      <c r="J5686" t="s">
        <v>867</v>
      </c>
      <c r="L5686" t="e">
        <f t="shared" si="97"/>
        <v>#N/A</v>
      </c>
    </row>
    <row r="5687" spans="1:12">
      <c r="A5687">
        <v>8</v>
      </c>
      <c r="B5687" t="s">
        <v>408</v>
      </c>
      <c r="C5687">
        <v>1</v>
      </c>
      <c r="D5687">
        <v>40</v>
      </c>
      <c r="E5687">
        <v>1</v>
      </c>
      <c r="F5687">
        <v>0</v>
      </c>
      <c r="G5687">
        <v>0</v>
      </c>
      <c r="H5687">
        <v>429</v>
      </c>
      <c r="I5687">
        <v>1</v>
      </c>
      <c r="J5687" t="s">
        <v>739</v>
      </c>
      <c r="L5687" t="e">
        <f t="shared" si="97"/>
        <v>#N/A</v>
      </c>
    </row>
    <row r="5688" spans="1:12">
      <c r="A5688">
        <v>3732</v>
      </c>
      <c r="B5688" t="s">
        <v>408</v>
      </c>
      <c r="C5688">
        <v>2</v>
      </c>
      <c r="D5688">
        <v>6</v>
      </c>
      <c r="E5688">
        <v>2</v>
      </c>
      <c r="F5688">
        <v>0</v>
      </c>
      <c r="G5688">
        <v>0</v>
      </c>
      <c r="H5688">
        <v>105</v>
      </c>
      <c r="I5688">
        <v>1</v>
      </c>
      <c r="J5688" t="s">
        <v>866</v>
      </c>
      <c r="L5688">
        <f t="shared" si="97"/>
        <v>45</v>
      </c>
    </row>
    <row r="5689" spans="1:12">
      <c r="A5689">
        <v>3695</v>
      </c>
      <c r="B5689" t="s">
        <v>408</v>
      </c>
      <c r="C5689">
        <v>1</v>
      </c>
      <c r="D5689">
        <v>10</v>
      </c>
      <c r="E5689">
        <v>0</v>
      </c>
      <c r="F5689">
        <v>2</v>
      </c>
      <c r="G5689">
        <v>0</v>
      </c>
      <c r="H5689">
        <v>550</v>
      </c>
      <c r="I5689">
        <v>1</v>
      </c>
      <c r="J5689" t="s">
        <v>655</v>
      </c>
      <c r="L5689" t="e">
        <f t="shared" si="97"/>
        <v>#N/A</v>
      </c>
    </row>
    <row r="5690" spans="1:12">
      <c r="A5690">
        <v>5318</v>
      </c>
      <c r="B5690" t="s">
        <v>408</v>
      </c>
      <c r="C5690">
        <v>2</v>
      </c>
      <c r="D5690">
        <v>26</v>
      </c>
      <c r="E5690">
        <v>2</v>
      </c>
      <c r="F5690">
        <v>0</v>
      </c>
      <c r="G5690">
        <v>0</v>
      </c>
      <c r="H5690">
        <v>620</v>
      </c>
      <c r="I5690">
        <v>2</v>
      </c>
      <c r="J5690" t="s">
        <v>827</v>
      </c>
      <c r="L5690">
        <f t="shared" si="97"/>
        <v>56</v>
      </c>
    </row>
    <row r="5691" spans="1:12">
      <c r="A5691">
        <v>3744</v>
      </c>
      <c r="B5691" t="s">
        <v>408</v>
      </c>
      <c r="C5691">
        <v>2</v>
      </c>
      <c r="D5691">
        <v>12</v>
      </c>
      <c r="E5691">
        <v>0</v>
      </c>
      <c r="F5691">
        <v>2</v>
      </c>
      <c r="G5691">
        <v>0</v>
      </c>
      <c r="H5691">
        <v>206</v>
      </c>
      <c r="I5691">
        <v>1</v>
      </c>
      <c r="J5691" t="s">
        <v>490</v>
      </c>
      <c r="L5691" t="e">
        <f t="shared" si="97"/>
        <v>#N/A</v>
      </c>
    </row>
    <row r="5692" spans="1:12">
      <c r="A5692">
        <v>2072</v>
      </c>
      <c r="B5692" t="s">
        <v>408</v>
      </c>
      <c r="C5692">
        <v>3</v>
      </c>
      <c r="D5692">
        <v>98</v>
      </c>
      <c r="E5692">
        <v>3</v>
      </c>
      <c r="F5692">
        <v>6</v>
      </c>
      <c r="G5692">
        <v>0</v>
      </c>
      <c r="H5692">
        <v>523</v>
      </c>
      <c r="I5692">
        <v>3</v>
      </c>
      <c r="J5692" t="s">
        <v>428</v>
      </c>
      <c r="L5692">
        <f t="shared" si="97"/>
        <v>33</v>
      </c>
    </row>
    <row r="5693" spans="1:12">
      <c r="A5693">
        <v>2613</v>
      </c>
      <c r="B5693" t="s">
        <v>408</v>
      </c>
      <c r="C5693">
        <v>1</v>
      </c>
      <c r="D5693">
        <v>67</v>
      </c>
      <c r="E5693">
        <v>9</v>
      </c>
      <c r="F5693">
        <v>0</v>
      </c>
      <c r="G5693">
        <v>0</v>
      </c>
      <c r="H5693">
        <v>321</v>
      </c>
      <c r="I5693">
        <v>6</v>
      </c>
      <c r="J5693" t="s">
        <v>714</v>
      </c>
      <c r="L5693">
        <f t="shared" si="97"/>
        <v>52</v>
      </c>
    </row>
    <row r="5694" spans="1:12">
      <c r="A5694">
        <v>4285</v>
      </c>
      <c r="B5694" t="s">
        <v>408</v>
      </c>
      <c r="C5694">
        <v>1</v>
      </c>
      <c r="D5694">
        <v>9</v>
      </c>
      <c r="E5694">
        <v>1</v>
      </c>
      <c r="F5694">
        <v>0</v>
      </c>
      <c r="G5694">
        <v>0</v>
      </c>
      <c r="H5694">
        <v>114</v>
      </c>
      <c r="I5694">
        <v>1</v>
      </c>
      <c r="J5694" t="s">
        <v>821</v>
      </c>
      <c r="L5694" t="e">
        <f t="shared" si="97"/>
        <v>#N/A</v>
      </c>
    </row>
    <row r="5695" spans="1:12">
      <c r="A5695">
        <v>4273</v>
      </c>
      <c r="B5695" t="s">
        <v>390</v>
      </c>
      <c r="C5695">
        <v>1</v>
      </c>
      <c r="D5695">
        <v>7</v>
      </c>
      <c r="E5695">
        <v>1</v>
      </c>
      <c r="F5695">
        <v>0</v>
      </c>
      <c r="G5695">
        <v>0</v>
      </c>
      <c r="H5695">
        <v>114</v>
      </c>
      <c r="I5695">
        <v>2</v>
      </c>
      <c r="J5695" t="s">
        <v>821</v>
      </c>
      <c r="L5695" t="e">
        <f t="shared" si="97"/>
        <v>#N/A</v>
      </c>
    </row>
    <row r="5696" spans="1:12">
      <c r="A5696">
        <v>6400</v>
      </c>
      <c r="B5696" t="s">
        <v>473</v>
      </c>
      <c r="C5696">
        <v>1</v>
      </c>
      <c r="D5696">
        <v>8</v>
      </c>
      <c r="E5696">
        <v>1</v>
      </c>
      <c r="F5696">
        <v>0</v>
      </c>
      <c r="G5696">
        <v>0</v>
      </c>
      <c r="H5696">
        <v>447</v>
      </c>
      <c r="I5696">
        <v>1</v>
      </c>
      <c r="J5696" t="s">
        <v>416</v>
      </c>
      <c r="L5696" t="e">
        <f t="shared" si="97"/>
        <v>#N/A</v>
      </c>
    </row>
    <row r="5697" spans="1:12">
      <c r="A5697">
        <v>990</v>
      </c>
      <c r="B5697" t="s">
        <v>865</v>
      </c>
      <c r="C5697">
        <v>2</v>
      </c>
      <c r="D5697">
        <v>22</v>
      </c>
      <c r="E5697">
        <v>4</v>
      </c>
      <c r="F5697">
        <v>0</v>
      </c>
      <c r="G5697">
        <v>0</v>
      </c>
      <c r="H5697">
        <v>333</v>
      </c>
      <c r="I5697">
        <v>2</v>
      </c>
      <c r="J5697" t="s">
        <v>681</v>
      </c>
      <c r="L5697">
        <f t="shared" si="97"/>
        <v>31</v>
      </c>
    </row>
    <row r="5698" spans="1:12">
      <c r="A5698">
        <v>1039</v>
      </c>
      <c r="B5698" t="s">
        <v>408</v>
      </c>
      <c r="C5698">
        <v>2</v>
      </c>
      <c r="D5698">
        <v>4</v>
      </c>
      <c r="E5698">
        <v>2</v>
      </c>
      <c r="F5698">
        <v>0</v>
      </c>
      <c r="G5698">
        <v>0</v>
      </c>
      <c r="H5698">
        <v>352</v>
      </c>
      <c r="I5698">
        <v>1</v>
      </c>
      <c r="J5698" t="s">
        <v>410</v>
      </c>
      <c r="L5698" t="e">
        <f t="shared" si="97"/>
        <v>#N/A</v>
      </c>
    </row>
    <row r="5699" spans="1:12">
      <c r="A5699">
        <v>1027</v>
      </c>
      <c r="B5699" t="s">
        <v>865</v>
      </c>
      <c r="C5699">
        <v>1</v>
      </c>
      <c r="D5699">
        <v>6</v>
      </c>
      <c r="E5699">
        <v>1</v>
      </c>
      <c r="F5699">
        <v>0</v>
      </c>
      <c r="G5699">
        <v>0</v>
      </c>
      <c r="H5699">
        <v>303</v>
      </c>
      <c r="I5699">
        <v>1</v>
      </c>
      <c r="J5699" t="s">
        <v>864</v>
      </c>
      <c r="L5699" t="e">
        <f t="shared" si="97"/>
        <v>#N/A</v>
      </c>
    </row>
    <row r="5700" spans="1:12">
      <c r="A5700">
        <v>1076</v>
      </c>
      <c r="B5700" t="s">
        <v>408</v>
      </c>
      <c r="C5700">
        <v>1</v>
      </c>
      <c r="D5700">
        <v>10</v>
      </c>
      <c r="E5700">
        <v>4</v>
      </c>
      <c r="F5700">
        <v>0</v>
      </c>
      <c r="G5700">
        <v>0</v>
      </c>
      <c r="H5700">
        <v>333</v>
      </c>
      <c r="I5700">
        <v>2</v>
      </c>
      <c r="J5700" t="s">
        <v>681</v>
      </c>
      <c r="L5700">
        <f t="shared" ref="L5700:L5763" si="98">VLOOKUP($J5700,$AA$3:$AB$127,2,FALSE)</f>
        <v>31</v>
      </c>
    </row>
    <row r="5701" spans="1:12">
      <c r="A5701">
        <v>4322</v>
      </c>
      <c r="B5701" t="s">
        <v>408</v>
      </c>
      <c r="C5701">
        <v>2</v>
      </c>
      <c r="D5701">
        <v>24</v>
      </c>
      <c r="E5701">
        <v>2</v>
      </c>
      <c r="F5701">
        <v>0</v>
      </c>
      <c r="G5701">
        <v>0</v>
      </c>
      <c r="H5701">
        <v>151</v>
      </c>
      <c r="I5701">
        <v>1</v>
      </c>
      <c r="J5701" t="s">
        <v>863</v>
      </c>
      <c r="L5701">
        <f t="shared" si="98"/>
        <v>12</v>
      </c>
    </row>
    <row r="5702" spans="1:12">
      <c r="A5702">
        <v>1617</v>
      </c>
      <c r="B5702" t="s">
        <v>408</v>
      </c>
      <c r="C5702">
        <v>1</v>
      </c>
      <c r="D5702">
        <v>10</v>
      </c>
      <c r="E5702">
        <v>1</v>
      </c>
      <c r="F5702">
        <v>0</v>
      </c>
      <c r="G5702">
        <v>0</v>
      </c>
      <c r="H5702">
        <v>324</v>
      </c>
      <c r="I5702">
        <v>2</v>
      </c>
      <c r="J5702" t="s">
        <v>787</v>
      </c>
      <c r="L5702" t="e">
        <f t="shared" si="98"/>
        <v>#N/A</v>
      </c>
    </row>
    <row r="5703" spans="1:12">
      <c r="A5703">
        <v>5404</v>
      </c>
      <c r="B5703" t="s">
        <v>408</v>
      </c>
      <c r="C5703">
        <v>1</v>
      </c>
      <c r="D5703">
        <v>4</v>
      </c>
      <c r="E5703">
        <v>1</v>
      </c>
      <c r="F5703">
        <v>0</v>
      </c>
      <c r="G5703">
        <v>0</v>
      </c>
      <c r="H5703">
        <v>632</v>
      </c>
      <c r="I5703">
        <v>2</v>
      </c>
      <c r="J5703" t="s">
        <v>862</v>
      </c>
      <c r="L5703" t="e">
        <f t="shared" si="98"/>
        <v>#N/A</v>
      </c>
    </row>
    <row r="5704" spans="1:12">
      <c r="A5704">
        <v>2650</v>
      </c>
      <c r="B5704" t="s">
        <v>408</v>
      </c>
      <c r="C5704">
        <v>1</v>
      </c>
      <c r="D5704">
        <v>3</v>
      </c>
      <c r="E5704">
        <v>8</v>
      </c>
      <c r="F5704">
        <v>0</v>
      </c>
      <c r="G5704">
        <v>0</v>
      </c>
      <c r="H5704">
        <v>310</v>
      </c>
      <c r="I5704">
        <v>5</v>
      </c>
      <c r="J5704" t="s">
        <v>421</v>
      </c>
      <c r="L5704">
        <f t="shared" si="98"/>
        <v>16</v>
      </c>
    </row>
    <row r="5705" spans="1:12">
      <c r="A5705">
        <v>2662</v>
      </c>
      <c r="B5705" t="s">
        <v>408</v>
      </c>
      <c r="C5705">
        <v>1</v>
      </c>
      <c r="D5705">
        <v>16</v>
      </c>
      <c r="E5705">
        <v>1</v>
      </c>
      <c r="F5705">
        <v>0</v>
      </c>
      <c r="G5705">
        <v>0</v>
      </c>
      <c r="H5705">
        <v>308</v>
      </c>
      <c r="I5705">
        <v>1</v>
      </c>
      <c r="J5705" t="s">
        <v>790</v>
      </c>
      <c r="L5705" t="e">
        <f t="shared" si="98"/>
        <v>#N/A</v>
      </c>
    </row>
    <row r="5706" spans="1:12">
      <c r="A5706">
        <v>2699</v>
      </c>
      <c r="B5706" t="s">
        <v>408</v>
      </c>
      <c r="C5706">
        <v>2</v>
      </c>
      <c r="D5706">
        <v>10</v>
      </c>
      <c r="E5706">
        <v>2</v>
      </c>
      <c r="F5706">
        <v>0</v>
      </c>
      <c r="G5706">
        <v>0</v>
      </c>
      <c r="H5706">
        <v>326</v>
      </c>
      <c r="I5706">
        <v>2</v>
      </c>
      <c r="J5706" t="s">
        <v>415</v>
      </c>
      <c r="L5706" t="e">
        <f t="shared" si="98"/>
        <v>#N/A</v>
      </c>
    </row>
    <row r="5707" spans="1:12">
      <c r="A5707">
        <v>5355</v>
      </c>
      <c r="B5707" t="s">
        <v>408</v>
      </c>
      <c r="C5707">
        <v>2</v>
      </c>
      <c r="D5707">
        <v>9</v>
      </c>
      <c r="E5707">
        <v>2</v>
      </c>
      <c r="F5707">
        <v>0</v>
      </c>
      <c r="G5707">
        <v>0</v>
      </c>
      <c r="H5707">
        <v>621</v>
      </c>
      <c r="I5707">
        <v>2</v>
      </c>
      <c r="J5707" t="s">
        <v>861</v>
      </c>
      <c r="L5707">
        <f t="shared" si="98"/>
        <v>56</v>
      </c>
    </row>
    <row r="5708" spans="1:12">
      <c r="A5708">
        <v>5367</v>
      </c>
      <c r="B5708" t="s">
        <v>408</v>
      </c>
      <c r="C5708">
        <v>2</v>
      </c>
      <c r="D5708">
        <v>2</v>
      </c>
      <c r="E5708">
        <v>2</v>
      </c>
      <c r="F5708">
        <v>0</v>
      </c>
      <c r="G5708">
        <v>0</v>
      </c>
      <c r="H5708">
        <v>629</v>
      </c>
      <c r="I5708">
        <v>2</v>
      </c>
      <c r="J5708" t="s">
        <v>860</v>
      </c>
      <c r="L5708" t="e">
        <f t="shared" si="98"/>
        <v>#N/A</v>
      </c>
    </row>
    <row r="5709" spans="1:12">
      <c r="A5709">
        <v>3887</v>
      </c>
      <c r="B5709" t="s">
        <v>408</v>
      </c>
      <c r="C5709">
        <v>1</v>
      </c>
      <c r="D5709">
        <v>15</v>
      </c>
      <c r="E5709">
        <v>1</v>
      </c>
      <c r="F5709">
        <v>0</v>
      </c>
      <c r="G5709">
        <v>0</v>
      </c>
      <c r="H5709">
        <v>106</v>
      </c>
      <c r="I5709">
        <v>1</v>
      </c>
      <c r="J5709" t="s">
        <v>718</v>
      </c>
      <c r="L5709" t="e">
        <f t="shared" si="98"/>
        <v>#N/A</v>
      </c>
    </row>
    <row r="5710" spans="1:12">
      <c r="A5710">
        <v>3881</v>
      </c>
      <c r="B5710" t="s">
        <v>408</v>
      </c>
      <c r="C5710">
        <v>1</v>
      </c>
      <c r="D5710">
        <v>3</v>
      </c>
      <c r="E5710">
        <v>1</v>
      </c>
      <c r="F5710">
        <v>0</v>
      </c>
      <c r="G5710">
        <v>0</v>
      </c>
      <c r="H5710">
        <v>106</v>
      </c>
      <c r="I5710">
        <v>1</v>
      </c>
      <c r="J5710" t="s">
        <v>718</v>
      </c>
      <c r="L5710" t="e">
        <f t="shared" si="98"/>
        <v>#N/A</v>
      </c>
    </row>
    <row r="5711" spans="1:12">
      <c r="A5711">
        <v>2215</v>
      </c>
      <c r="B5711" t="s">
        <v>408</v>
      </c>
      <c r="C5711">
        <v>1</v>
      </c>
      <c r="D5711">
        <v>20</v>
      </c>
      <c r="E5711">
        <v>20</v>
      </c>
      <c r="F5711">
        <v>0</v>
      </c>
      <c r="G5711">
        <v>0</v>
      </c>
      <c r="H5711">
        <v>507</v>
      </c>
      <c r="I5711">
        <v>7</v>
      </c>
      <c r="J5711" t="s">
        <v>282</v>
      </c>
      <c r="L5711">
        <f t="shared" si="98"/>
        <v>37</v>
      </c>
    </row>
    <row r="5712" spans="1:12">
      <c r="A5712">
        <v>3389</v>
      </c>
      <c r="B5712" t="s">
        <v>408</v>
      </c>
      <c r="C5712">
        <v>1</v>
      </c>
      <c r="D5712">
        <v>8</v>
      </c>
      <c r="E5712">
        <v>2</v>
      </c>
      <c r="F5712">
        <v>0</v>
      </c>
      <c r="G5712">
        <v>0</v>
      </c>
      <c r="H5712">
        <v>145</v>
      </c>
      <c r="I5712">
        <v>1</v>
      </c>
      <c r="J5712" t="s">
        <v>859</v>
      </c>
      <c r="L5712" t="e">
        <f t="shared" si="98"/>
        <v>#N/A</v>
      </c>
    </row>
    <row r="5713" spans="1:12">
      <c r="A5713">
        <v>3638</v>
      </c>
      <c r="B5713" t="s">
        <v>408</v>
      </c>
      <c r="C5713">
        <v>1</v>
      </c>
      <c r="D5713">
        <v>8</v>
      </c>
      <c r="E5713">
        <v>16</v>
      </c>
      <c r="F5713">
        <v>0</v>
      </c>
      <c r="G5713">
        <v>0</v>
      </c>
      <c r="H5713">
        <v>391</v>
      </c>
      <c r="I5713">
        <v>4</v>
      </c>
      <c r="J5713" t="s">
        <v>683</v>
      </c>
      <c r="L5713" t="e">
        <f t="shared" si="98"/>
        <v>#N/A</v>
      </c>
    </row>
    <row r="5714" spans="1:12">
      <c r="A5714">
        <v>51</v>
      </c>
      <c r="B5714" t="s">
        <v>408</v>
      </c>
      <c r="C5714">
        <v>2</v>
      </c>
      <c r="D5714">
        <v>21</v>
      </c>
      <c r="E5714">
        <v>2</v>
      </c>
      <c r="F5714">
        <v>0</v>
      </c>
      <c r="G5714">
        <v>0</v>
      </c>
      <c r="H5714">
        <v>440</v>
      </c>
      <c r="I5714">
        <v>1</v>
      </c>
      <c r="J5714" t="s">
        <v>812</v>
      </c>
      <c r="L5714">
        <f t="shared" si="98"/>
        <v>22</v>
      </c>
    </row>
    <row r="5715" spans="1:12">
      <c r="A5715">
        <v>1723</v>
      </c>
      <c r="B5715" t="s">
        <v>408</v>
      </c>
      <c r="C5715">
        <v>1</v>
      </c>
      <c r="D5715">
        <v>11</v>
      </c>
      <c r="E5715">
        <v>1</v>
      </c>
      <c r="F5715">
        <v>0</v>
      </c>
      <c r="G5715">
        <v>0</v>
      </c>
      <c r="H5715">
        <v>302</v>
      </c>
      <c r="I5715">
        <v>1</v>
      </c>
      <c r="J5715" t="s">
        <v>423</v>
      </c>
      <c r="L5715">
        <f t="shared" si="98"/>
        <v>32</v>
      </c>
    </row>
    <row r="5716" spans="1:12">
      <c r="A5716">
        <v>1717</v>
      </c>
      <c r="B5716" t="s">
        <v>408</v>
      </c>
      <c r="C5716">
        <v>2</v>
      </c>
      <c r="D5716">
        <v>9</v>
      </c>
      <c r="E5716">
        <v>2</v>
      </c>
      <c r="F5716">
        <v>0</v>
      </c>
      <c r="G5716">
        <v>0</v>
      </c>
      <c r="H5716">
        <v>390</v>
      </c>
      <c r="I5716">
        <v>2</v>
      </c>
      <c r="J5716" t="s">
        <v>858</v>
      </c>
      <c r="L5716" t="e">
        <f t="shared" si="98"/>
        <v>#N/A</v>
      </c>
    </row>
    <row r="5717" spans="1:12">
      <c r="A5717">
        <v>4130</v>
      </c>
      <c r="B5717" t="s">
        <v>408</v>
      </c>
      <c r="C5717">
        <v>2</v>
      </c>
      <c r="D5717">
        <v>8</v>
      </c>
      <c r="E5717">
        <v>2</v>
      </c>
      <c r="F5717">
        <v>0</v>
      </c>
      <c r="G5717">
        <v>0</v>
      </c>
      <c r="H5717">
        <v>118</v>
      </c>
      <c r="I5717">
        <v>2</v>
      </c>
      <c r="J5717" t="s">
        <v>612</v>
      </c>
      <c r="L5717">
        <f t="shared" si="98"/>
        <v>11</v>
      </c>
    </row>
    <row r="5718" spans="1:12">
      <c r="A5718">
        <v>4136</v>
      </c>
      <c r="B5718" t="s">
        <v>408</v>
      </c>
      <c r="C5718">
        <v>1</v>
      </c>
      <c r="D5718">
        <v>12</v>
      </c>
      <c r="E5718">
        <v>1</v>
      </c>
      <c r="F5718">
        <v>0</v>
      </c>
      <c r="G5718">
        <v>0</v>
      </c>
      <c r="H5718">
        <v>118</v>
      </c>
      <c r="I5718">
        <v>1</v>
      </c>
      <c r="J5718" t="s">
        <v>612</v>
      </c>
      <c r="L5718">
        <f t="shared" si="98"/>
        <v>11</v>
      </c>
    </row>
    <row r="5719" spans="1:12">
      <c r="A5719">
        <v>1474</v>
      </c>
      <c r="B5719" t="s">
        <v>408</v>
      </c>
      <c r="C5719">
        <v>1</v>
      </c>
      <c r="D5719">
        <v>120</v>
      </c>
      <c r="E5719">
        <v>1</v>
      </c>
      <c r="F5719">
        <v>0</v>
      </c>
      <c r="G5719">
        <v>0</v>
      </c>
      <c r="H5719">
        <v>420</v>
      </c>
      <c r="I5719">
        <v>1</v>
      </c>
      <c r="J5719" t="s">
        <v>435</v>
      </c>
      <c r="L5719">
        <f t="shared" si="98"/>
        <v>21</v>
      </c>
    </row>
    <row r="5720" spans="1:12">
      <c r="A5720">
        <v>4628</v>
      </c>
      <c r="B5720" t="s">
        <v>408</v>
      </c>
      <c r="C5720">
        <v>2</v>
      </c>
      <c r="D5720">
        <v>48</v>
      </c>
      <c r="E5720">
        <v>23</v>
      </c>
      <c r="F5720">
        <v>0</v>
      </c>
      <c r="G5720">
        <v>0</v>
      </c>
      <c r="H5720">
        <v>671</v>
      </c>
      <c r="I5720">
        <v>7</v>
      </c>
      <c r="J5720" t="s">
        <v>661</v>
      </c>
      <c r="L5720" t="e">
        <f t="shared" si="98"/>
        <v>#N/A</v>
      </c>
    </row>
    <row r="5721" spans="1:12">
      <c r="A5721">
        <v>6051</v>
      </c>
      <c r="B5721" t="s">
        <v>408</v>
      </c>
      <c r="C5721">
        <v>2</v>
      </c>
      <c r="D5721">
        <v>4</v>
      </c>
      <c r="E5721">
        <v>2</v>
      </c>
      <c r="F5721">
        <v>0</v>
      </c>
      <c r="G5721">
        <v>0</v>
      </c>
      <c r="H5721">
        <v>231</v>
      </c>
      <c r="I5721">
        <v>2</v>
      </c>
      <c r="J5721" t="s">
        <v>686</v>
      </c>
      <c r="L5721" t="e">
        <f t="shared" si="98"/>
        <v>#N/A</v>
      </c>
    </row>
    <row r="5722" spans="1:12">
      <c r="A5722">
        <v>6045</v>
      </c>
      <c r="B5722" t="s">
        <v>408</v>
      </c>
      <c r="C5722">
        <v>2</v>
      </c>
      <c r="D5722">
        <v>16</v>
      </c>
      <c r="E5722">
        <v>2</v>
      </c>
      <c r="F5722">
        <v>0</v>
      </c>
      <c r="G5722">
        <v>0</v>
      </c>
      <c r="H5722">
        <v>231</v>
      </c>
      <c r="I5722">
        <v>2</v>
      </c>
      <c r="J5722" t="s">
        <v>686</v>
      </c>
      <c r="L5722" t="e">
        <f t="shared" si="98"/>
        <v>#N/A</v>
      </c>
    </row>
    <row r="5723" spans="1:12">
      <c r="A5723">
        <v>6300</v>
      </c>
      <c r="B5723" t="s">
        <v>408</v>
      </c>
      <c r="C5723">
        <v>1</v>
      </c>
      <c r="D5723">
        <v>24</v>
      </c>
      <c r="E5723">
        <v>1</v>
      </c>
      <c r="F5723">
        <v>0</v>
      </c>
      <c r="G5723">
        <v>0</v>
      </c>
      <c r="H5723">
        <v>302</v>
      </c>
      <c r="I5723">
        <v>2</v>
      </c>
      <c r="J5723" t="s">
        <v>423</v>
      </c>
      <c r="L5723">
        <f t="shared" si="98"/>
        <v>32</v>
      </c>
    </row>
    <row r="5724" spans="1:12">
      <c r="A5724">
        <v>5553</v>
      </c>
      <c r="B5724" t="s">
        <v>408</v>
      </c>
      <c r="C5724">
        <v>1</v>
      </c>
      <c r="D5724">
        <v>64</v>
      </c>
      <c r="E5724">
        <v>16</v>
      </c>
      <c r="F5724">
        <v>0</v>
      </c>
      <c r="G5724">
        <v>0</v>
      </c>
      <c r="H5724">
        <v>309</v>
      </c>
      <c r="I5724">
        <v>5</v>
      </c>
      <c r="J5724" t="s">
        <v>419</v>
      </c>
      <c r="L5724">
        <f t="shared" si="98"/>
        <v>16</v>
      </c>
    </row>
    <row r="5725" spans="1:12">
      <c r="A5725">
        <v>4379</v>
      </c>
      <c r="B5725" t="s">
        <v>408</v>
      </c>
      <c r="C5725">
        <v>1</v>
      </c>
      <c r="D5725">
        <v>11</v>
      </c>
      <c r="E5725">
        <v>6</v>
      </c>
      <c r="F5725">
        <v>0</v>
      </c>
      <c r="G5725">
        <v>0</v>
      </c>
      <c r="H5725">
        <v>258</v>
      </c>
      <c r="I5725">
        <v>3</v>
      </c>
      <c r="J5725" t="s">
        <v>857</v>
      </c>
      <c r="L5725" t="e">
        <f t="shared" si="98"/>
        <v>#N/A</v>
      </c>
    </row>
    <row r="5726" spans="1:12">
      <c r="A5726">
        <v>6294</v>
      </c>
      <c r="B5726" t="s">
        <v>408</v>
      </c>
      <c r="C5726">
        <v>2</v>
      </c>
      <c r="D5726">
        <v>42</v>
      </c>
      <c r="E5726">
        <v>2</v>
      </c>
      <c r="F5726">
        <v>0</v>
      </c>
      <c r="G5726">
        <v>0</v>
      </c>
      <c r="H5726">
        <v>318</v>
      </c>
      <c r="I5726">
        <v>2</v>
      </c>
      <c r="J5726" t="s">
        <v>856</v>
      </c>
      <c r="L5726" t="e">
        <f t="shared" si="98"/>
        <v>#N/A</v>
      </c>
    </row>
    <row r="5727" spans="1:12">
      <c r="A5727">
        <v>1225</v>
      </c>
      <c r="B5727" t="s">
        <v>408</v>
      </c>
      <c r="C5727">
        <v>1</v>
      </c>
      <c r="D5727">
        <v>19</v>
      </c>
      <c r="E5727">
        <v>1</v>
      </c>
      <c r="F5727">
        <v>0</v>
      </c>
      <c r="G5727">
        <v>0</v>
      </c>
      <c r="H5727">
        <v>313</v>
      </c>
      <c r="I5727">
        <v>1</v>
      </c>
      <c r="J5727" t="s">
        <v>407</v>
      </c>
      <c r="L5727">
        <f t="shared" si="98"/>
        <v>33</v>
      </c>
    </row>
    <row r="5728" spans="1:12">
      <c r="A5728">
        <v>1966</v>
      </c>
      <c r="B5728" t="s">
        <v>408</v>
      </c>
      <c r="C5728">
        <v>1</v>
      </c>
      <c r="D5728">
        <v>10</v>
      </c>
      <c r="E5728">
        <v>1</v>
      </c>
      <c r="F5728">
        <v>0</v>
      </c>
      <c r="G5728">
        <v>0</v>
      </c>
      <c r="H5728">
        <v>330</v>
      </c>
      <c r="I5728">
        <v>1</v>
      </c>
      <c r="J5728" t="s">
        <v>830</v>
      </c>
      <c r="L5728">
        <f t="shared" si="98"/>
        <v>32</v>
      </c>
    </row>
    <row r="5729" spans="1:12">
      <c r="A5729">
        <v>1972</v>
      </c>
      <c r="B5729" t="s">
        <v>408</v>
      </c>
      <c r="C5729">
        <v>3</v>
      </c>
      <c r="D5729">
        <v>72</v>
      </c>
      <c r="E5729">
        <v>4</v>
      </c>
      <c r="F5729">
        <v>0</v>
      </c>
      <c r="G5729">
        <v>0</v>
      </c>
      <c r="H5729">
        <v>527</v>
      </c>
      <c r="I5729">
        <v>2</v>
      </c>
      <c r="J5729" t="s">
        <v>646</v>
      </c>
      <c r="L5729" t="e">
        <f t="shared" si="98"/>
        <v>#N/A</v>
      </c>
    </row>
    <row r="5730" spans="1:12">
      <c r="A5730">
        <v>300</v>
      </c>
      <c r="B5730" t="s">
        <v>408</v>
      </c>
      <c r="C5730">
        <v>1</v>
      </c>
      <c r="D5730">
        <v>5</v>
      </c>
      <c r="E5730">
        <v>1</v>
      </c>
      <c r="F5730">
        <v>0</v>
      </c>
      <c r="G5730">
        <v>0</v>
      </c>
      <c r="H5730">
        <v>432</v>
      </c>
      <c r="I5730">
        <v>1</v>
      </c>
      <c r="J5730" t="s">
        <v>723</v>
      </c>
      <c r="L5730" t="e">
        <f t="shared" si="98"/>
        <v>#N/A</v>
      </c>
    </row>
    <row r="5731" spans="1:12">
      <c r="A5731">
        <v>2464</v>
      </c>
      <c r="B5731" t="s">
        <v>408</v>
      </c>
      <c r="C5731">
        <v>2</v>
      </c>
      <c r="D5731">
        <v>2</v>
      </c>
      <c r="E5731">
        <v>4</v>
      </c>
      <c r="F5731">
        <v>0</v>
      </c>
      <c r="G5731">
        <v>0</v>
      </c>
      <c r="H5731">
        <v>329</v>
      </c>
      <c r="I5731">
        <v>2</v>
      </c>
      <c r="J5731" t="s">
        <v>855</v>
      </c>
      <c r="L5731" t="e">
        <f t="shared" si="98"/>
        <v>#N/A</v>
      </c>
    </row>
    <row r="5732" spans="1:12">
      <c r="A5732">
        <v>1325</v>
      </c>
      <c r="B5732" t="s">
        <v>408</v>
      </c>
      <c r="C5732">
        <v>1</v>
      </c>
      <c r="D5732">
        <v>21</v>
      </c>
      <c r="E5732">
        <v>24</v>
      </c>
      <c r="F5732">
        <v>0</v>
      </c>
      <c r="G5732">
        <v>0</v>
      </c>
      <c r="H5732">
        <v>532</v>
      </c>
      <c r="I5732">
        <v>7</v>
      </c>
      <c r="J5732" t="s">
        <v>638</v>
      </c>
      <c r="L5732">
        <f t="shared" si="98"/>
        <v>36</v>
      </c>
    </row>
    <row r="5733" spans="1:12">
      <c r="A5733">
        <v>3489</v>
      </c>
      <c r="B5733" t="s">
        <v>408</v>
      </c>
      <c r="C5733">
        <v>1</v>
      </c>
      <c r="D5733">
        <v>17</v>
      </c>
      <c r="E5733">
        <v>14</v>
      </c>
      <c r="F5733">
        <v>0</v>
      </c>
      <c r="G5733">
        <v>0</v>
      </c>
      <c r="H5733">
        <v>518</v>
      </c>
      <c r="I5733">
        <v>3</v>
      </c>
      <c r="J5733" t="s">
        <v>684</v>
      </c>
      <c r="L5733" t="e">
        <f t="shared" si="98"/>
        <v>#N/A</v>
      </c>
    </row>
    <row r="5734" spans="1:12">
      <c r="A5734">
        <v>3495</v>
      </c>
      <c r="B5734" t="s">
        <v>408</v>
      </c>
      <c r="C5734">
        <v>1</v>
      </c>
      <c r="D5734">
        <v>2</v>
      </c>
      <c r="E5734">
        <v>12</v>
      </c>
      <c r="F5734">
        <v>0</v>
      </c>
      <c r="G5734">
        <v>0</v>
      </c>
      <c r="H5734">
        <v>566</v>
      </c>
      <c r="I5734">
        <v>3</v>
      </c>
      <c r="J5734" t="s">
        <v>854</v>
      </c>
      <c r="L5734" t="e">
        <f t="shared" si="98"/>
        <v>#N/A</v>
      </c>
    </row>
    <row r="5735" spans="1:12">
      <c r="A5735">
        <v>1331</v>
      </c>
      <c r="B5735" t="s">
        <v>408</v>
      </c>
      <c r="C5735">
        <v>1</v>
      </c>
      <c r="D5735">
        <v>9</v>
      </c>
      <c r="E5735">
        <v>28</v>
      </c>
      <c r="F5735">
        <v>0</v>
      </c>
      <c r="G5735">
        <v>0</v>
      </c>
      <c r="H5735">
        <v>532</v>
      </c>
      <c r="I5735">
        <v>7</v>
      </c>
      <c r="J5735" t="s">
        <v>638</v>
      </c>
      <c r="L5735">
        <f t="shared" si="98"/>
        <v>36</v>
      </c>
    </row>
    <row r="5736" spans="1:12">
      <c r="A5736">
        <v>6145</v>
      </c>
      <c r="B5736" t="s">
        <v>408</v>
      </c>
      <c r="C5736">
        <v>2</v>
      </c>
      <c r="D5736">
        <v>4</v>
      </c>
      <c r="E5736">
        <v>2</v>
      </c>
      <c r="F5736">
        <v>0</v>
      </c>
      <c r="G5736">
        <v>0</v>
      </c>
      <c r="H5736">
        <v>249</v>
      </c>
      <c r="I5736">
        <v>2</v>
      </c>
      <c r="J5736" t="s">
        <v>853</v>
      </c>
      <c r="L5736" t="e">
        <f t="shared" si="98"/>
        <v>#N/A</v>
      </c>
    </row>
    <row r="5737" spans="1:12">
      <c r="A5737">
        <v>194</v>
      </c>
      <c r="B5737" t="s">
        <v>408</v>
      </c>
      <c r="C5737">
        <v>1</v>
      </c>
      <c r="D5737">
        <v>7</v>
      </c>
      <c r="E5737">
        <v>1</v>
      </c>
      <c r="F5737">
        <v>0</v>
      </c>
      <c r="G5737">
        <v>0</v>
      </c>
      <c r="H5737">
        <v>439</v>
      </c>
      <c r="I5737">
        <v>1</v>
      </c>
      <c r="J5737" t="s">
        <v>852</v>
      </c>
      <c r="L5737" t="e">
        <f t="shared" si="98"/>
        <v>#N/A</v>
      </c>
    </row>
    <row r="5738" spans="1:12">
      <c r="A5738">
        <v>2358</v>
      </c>
      <c r="B5738" t="s">
        <v>408</v>
      </c>
      <c r="C5738">
        <v>1</v>
      </c>
      <c r="D5738">
        <v>3</v>
      </c>
      <c r="E5738">
        <v>1</v>
      </c>
      <c r="F5738">
        <v>0</v>
      </c>
      <c r="G5738">
        <v>0</v>
      </c>
      <c r="H5738">
        <v>717</v>
      </c>
      <c r="I5738">
        <v>2</v>
      </c>
      <c r="J5738" t="s">
        <v>851</v>
      </c>
      <c r="L5738" t="e">
        <f t="shared" si="98"/>
        <v>#N/A</v>
      </c>
    </row>
    <row r="5739" spans="1:12">
      <c r="A5739">
        <v>151</v>
      </c>
      <c r="B5739" t="s">
        <v>408</v>
      </c>
      <c r="C5739">
        <v>1</v>
      </c>
      <c r="D5739">
        <v>15</v>
      </c>
      <c r="E5739">
        <v>2</v>
      </c>
      <c r="F5739">
        <v>0</v>
      </c>
      <c r="G5739">
        <v>0</v>
      </c>
      <c r="H5739">
        <v>435</v>
      </c>
      <c r="I5739">
        <v>1</v>
      </c>
      <c r="J5739" t="s">
        <v>850</v>
      </c>
      <c r="L5739" t="e">
        <f t="shared" si="98"/>
        <v>#N/A</v>
      </c>
    </row>
    <row r="5740" spans="1:12">
      <c r="A5740">
        <v>200</v>
      </c>
      <c r="B5740" t="s">
        <v>408</v>
      </c>
      <c r="C5740">
        <v>1</v>
      </c>
      <c r="D5740">
        <v>17</v>
      </c>
      <c r="E5740">
        <v>1</v>
      </c>
      <c r="F5740">
        <v>0</v>
      </c>
      <c r="G5740">
        <v>0</v>
      </c>
      <c r="H5740">
        <v>435</v>
      </c>
      <c r="I5740">
        <v>1</v>
      </c>
      <c r="J5740" t="s">
        <v>850</v>
      </c>
      <c r="L5740" t="e">
        <f t="shared" si="98"/>
        <v>#N/A</v>
      </c>
    </row>
    <row r="5741" spans="1:12">
      <c r="A5741">
        <v>3987</v>
      </c>
      <c r="B5741" t="s">
        <v>408</v>
      </c>
      <c r="C5741">
        <v>2</v>
      </c>
      <c r="D5741">
        <v>3</v>
      </c>
      <c r="E5741">
        <v>2</v>
      </c>
      <c r="F5741">
        <v>0</v>
      </c>
      <c r="G5741">
        <v>0</v>
      </c>
      <c r="H5741">
        <v>261</v>
      </c>
      <c r="I5741">
        <v>2</v>
      </c>
      <c r="J5741" t="s">
        <v>849</v>
      </c>
      <c r="L5741" t="e">
        <f t="shared" si="98"/>
        <v>#N/A</v>
      </c>
    </row>
    <row r="5742" spans="1:12">
      <c r="A5742">
        <v>3981</v>
      </c>
      <c r="B5742" t="s">
        <v>408</v>
      </c>
      <c r="C5742">
        <v>2</v>
      </c>
      <c r="D5742">
        <v>33</v>
      </c>
      <c r="E5742">
        <v>2</v>
      </c>
      <c r="F5742">
        <v>0</v>
      </c>
      <c r="G5742">
        <v>0</v>
      </c>
      <c r="H5742">
        <v>117</v>
      </c>
      <c r="I5742">
        <v>2</v>
      </c>
      <c r="J5742" t="s">
        <v>837</v>
      </c>
      <c r="L5742" t="e">
        <f t="shared" si="98"/>
        <v>#N/A</v>
      </c>
    </row>
    <row r="5743" spans="1:12">
      <c r="A5743">
        <v>4528</v>
      </c>
      <c r="B5743" t="s">
        <v>408</v>
      </c>
      <c r="C5743">
        <v>4</v>
      </c>
      <c r="D5743">
        <v>13</v>
      </c>
      <c r="E5743">
        <v>24</v>
      </c>
      <c r="F5743">
        <v>0</v>
      </c>
      <c r="G5743">
        <v>0</v>
      </c>
      <c r="H5743">
        <v>134</v>
      </c>
      <c r="I5743">
        <v>3</v>
      </c>
      <c r="J5743" t="s">
        <v>729</v>
      </c>
      <c r="L5743" t="e">
        <f t="shared" si="98"/>
        <v>#N/A</v>
      </c>
    </row>
    <row r="5744" spans="1:12">
      <c r="A5744">
        <v>4522</v>
      </c>
      <c r="B5744" t="s">
        <v>408</v>
      </c>
      <c r="C5744">
        <v>1</v>
      </c>
      <c r="D5744">
        <v>16</v>
      </c>
      <c r="E5744">
        <v>1</v>
      </c>
      <c r="F5744">
        <v>0</v>
      </c>
      <c r="G5744">
        <v>0</v>
      </c>
      <c r="H5744">
        <v>112</v>
      </c>
      <c r="I5744">
        <v>1</v>
      </c>
      <c r="J5744" t="s">
        <v>817</v>
      </c>
      <c r="L5744" t="e">
        <f t="shared" si="98"/>
        <v>#N/A</v>
      </c>
    </row>
    <row r="5745" spans="1:12">
      <c r="A5745">
        <v>692</v>
      </c>
      <c r="B5745" t="s">
        <v>408</v>
      </c>
      <c r="C5745">
        <v>3</v>
      </c>
      <c r="D5745">
        <v>12</v>
      </c>
      <c r="E5745">
        <v>3</v>
      </c>
      <c r="F5745">
        <v>0</v>
      </c>
      <c r="G5745">
        <v>0</v>
      </c>
      <c r="H5745">
        <v>402</v>
      </c>
      <c r="I5745">
        <v>1</v>
      </c>
      <c r="J5745" t="s">
        <v>541</v>
      </c>
      <c r="L5745">
        <f t="shared" si="98"/>
        <v>21</v>
      </c>
    </row>
    <row r="5746" spans="1:12">
      <c r="A5746">
        <v>2364</v>
      </c>
      <c r="B5746" t="s">
        <v>408</v>
      </c>
      <c r="C5746">
        <v>1</v>
      </c>
      <c r="D5746">
        <v>19</v>
      </c>
      <c r="E5746">
        <v>1</v>
      </c>
      <c r="F5746">
        <v>0</v>
      </c>
      <c r="G5746">
        <v>0</v>
      </c>
      <c r="H5746">
        <v>356</v>
      </c>
      <c r="I5746">
        <v>1</v>
      </c>
      <c r="J5746" t="s">
        <v>848</v>
      </c>
      <c r="L5746" t="e">
        <f t="shared" si="98"/>
        <v>#N/A</v>
      </c>
    </row>
    <row r="5747" spans="1:12">
      <c r="A5747">
        <v>6200</v>
      </c>
      <c r="B5747" t="s">
        <v>408</v>
      </c>
      <c r="C5747">
        <v>2</v>
      </c>
      <c r="D5747">
        <v>5</v>
      </c>
      <c r="E5747">
        <v>2</v>
      </c>
      <c r="F5747">
        <v>0</v>
      </c>
      <c r="G5747">
        <v>0</v>
      </c>
      <c r="H5747">
        <v>244</v>
      </c>
      <c r="I5747">
        <v>2</v>
      </c>
      <c r="J5747" t="s">
        <v>847</v>
      </c>
      <c r="L5747" t="e">
        <f t="shared" si="98"/>
        <v>#N/A</v>
      </c>
    </row>
    <row r="5748" spans="1:12">
      <c r="A5748">
        <v>5702</v>
      </c>
      <c r="B5748" t="s">
        <v>468</v>
      </c>
      <c r="C5748">
        <v>1</v>
      </c>
      <c r="D5748">
        <v>3</v>
      </c>
      <c r="E5748">
        <v>1</v>
      </c>
      <c r="F5748">
        <v>0</v>
      </c>
      <c r="G5748">
        <v>0</v>
      </c>
      <c r="H5748">
        <v>716</v>
      </c>
      <c r="I5748">
        <v>1</v>
      </c>
      <c r="J5748" t="s">
        <v>846</v>
      </c>
      <c r="L5748" t="e">
        <f t="shared" si="98"/>
        <v>#N/A</v>
      </c>
    </row>
    <row r="5749" spans="1:12">
      <c r="A5749">
        <v>4036</v>
      </c>
      <c r="B5749" t="s">
        <v>408</v>
      </c>
      <c r="C5749">
        <v>1</v>
      </c>
      <c r="D5749">
        <v>8</v>
      </c>
      <c r="E5749">
        <v>6</v>
      </c>
      <c r="F5749">
        <v>0</v>
      </c>
      <c r="G5749">
        <v>0</v>
      </c>
      <c r="H5749">
        <v>382</v>
      </c>
      <c r="I5749">
        <v>4</v>
      </c>
      <c r="J5749" t="s">
        <v>845</v>
      </c>
      <c r="L5749">
        <f t="shared" si="98"/>
        <v>12</v>
      </c>
    </row>
    <row r="5750" spans="1:12">
      <c r="A5750">
        <v>5653</v>
      </c>
      <c r="B5750" t="s">
        <v>408</v>
      </c>
      <c r="C5750">
        <v>1</v>
      </c>
      <c r="D5750">
        <v>16</v>
      </c>
      <c r="E5750">
        <v>1</v>
      </c>
      <c r="F5750">
        <v>0</v>
      </c>
      <c r="G5750">
        <v>0</v>
      </c>
      <c r="H5750">
        <v>324</v>
      </c>
      <c r="I5750">
        <v>2</v>
      </c>
      <c r="J5750" t="s">
        <v>844</v>
      </c>
      <c r="L5750" t="e">
        <f t="shared" si="98"/>
        <v>#N/A</v>
      </c>
    </row>
    <row r="5751" spans="1:12">
      <c r="A5751">
        <v>4030</v>
      </c>
      <c r="B5751" t="s">
        <v>408</v>
      </c>
      <c r="C5751">
        <v>1</v>
      </c>
      <c r="D5751">
        <v>11</v>
      </c>
      <c r="E5751">
        <v>6</v>
      </c>
      <c r="F5751">
        <v>0</v>
      </c>
      <c r="G5751">
        <v>0</v>
      </c>
      <c r="H5751">
        <v>271</v>
      </c>
      <c r="I5751">
        <v>4</v>
      </c>
      <c r="J5751" t="s">
        <v>843</v>
      </c>
      <c r="L5751" t="e">
        <f t="shared" si="98"/>
        <v>#N/A</v>
      </c>
    </row>
    <row r="5752" spans="1:12">
      <c r="A5752">
        <v>6151</v>
      </c>
      <c r="B5752" t="s">
        <v>408</v>
      </c>
      <c r="C5752">
        <v>2</v>
      </c>
      <c r="D5752">
        <v>7</v>
      </c>
      <c r="E5752">
        <v>2</v>
      </c>
      <c r="F5752">
        <v>0</v>
      </c>
      <c r="G5752">
        <v>0</v>
      </c>
      <c r="H5752">
        <v>241</v>
      </c>
      <c r="I5752">
        <v>2</v>
      </c>
      <c r="J5752" t="s">
        <v>842</v>
      </c>
      <c r="L5752" t="e">
        <f t="shared" si="98"/>
        <v>#N/A</v>
      </c>
    </row>
    <row r="5753" spans="1:12">
      <c r="A5753">
        <v>1872</v>
      </c>
      <c r="B5753" t="s">
        <v>408</v>
      </c>
      <c r="C5753">
        <v>1</v>
      </c>
      <c r="D5753">
        <v>38</v>
      </c>
      <c r="E5753">
        <v>4</v>
      </c>
      <c r="F5753">
        <v>0</v>
      </c>
      <c r="G5753">
        <v>0</v>
      </c>
      <c r="H5753">
        <v>340</v>
      </c>
      <c r="I5753">
        <v>2</v>
      </c>
      <c r="J5753" t="s">
        <v>451</v>
      </c>
      <c r="L5753">
        <f t="shared" si="98"/>
        <v>31</v>
      </c>
    </row>
    <row r="5754" spans="1:12">
      <c r="A5754">
        <v>1866</v>
      </c>
      <c r="B5754" t="s">
        <v>408</v>
      </c>
      <c r="C5754">
        <v>3</v>
      </c>
      <c r="D5754">
        <v>13</v>
      </c>
      <c r="E5754">
        <v>4</v>
      </c>
      <c r="F5754">
        <v>0</v>
      </c>
      <c r="G5754">
        <v>0</v>
      </c>
      <c r="H5754">
        <v>372</v>
      </c>
      <c r="I5754">
        <v>2</v>
      </c>
      <c r="J5754" t="s">
        <v>841</v>
      </c>
      <c r="L5754" t="e">
        <f t="shared" si="98"/>
        <v>#N/A</v>
      </c>
    </row>
    <row r="5755" spans="1:12">
      <c r="A5755">
        <v>1817</v>
      </c>
      <c r="B5755" t="s">
        <v>408</v>
      </c>
      <c r="C5755">
        <v>2</v>
      </c>
      <c r="D5755">
        <v>34</v>
      </c>
      <c r="E5755">
        <v>2</v>
      </c>
      <c r="F5755">
        <v>0</v>
      </c>
      <c r="G5755">
        <v>0</v>
      </c>
      <c r="H5755">
        <v>330</v>
      </c>
      <c r="I5755">
        <v>1</v>
      </c>
      <c r="J5755" t="s">
        <v>830</v>
      </c>
      <c r="L5755">
        <f t="shared" si="98"/>
        <v>32</v>
      </c>
    </row>
    <row r="5756" spans="1:12">
      <c r="A5756">
        <v>1823</v>
      </c>
      <c r="B5756" t="s">
        <v>408</v>
      </c>
      <c r="C5756">
        <v>1</v>
      </c>
      <c r="D5756">
        <v>24</v>
      </c>
      <c r="E5756">
        <v>1</v>
      </c>
      <c r="F5756">
        <v>0</v>
      </c>
      <c r="G5756">
        <v>0</v>
      </c>
      <c r="H5756">
        <v>330</v>
      </c>
      <c r="I5756">
        <v>2</v>
      </c>
      <c r="J5756" t="s">
        <v>830</v>
      </c>
      <c r="L5756">
        <f t="shared" si="98"/>
        <v>32</v>
      </c>
    </row>
    <row r="5757" spans="1:12">
      <c r="A5757">
        <v>6194</v>
      </c>
      <c r="B5757" t="s">
        <v>408</v>
      </c>
      <c r="C5757">
        <v>2</v>
      </c>
      <c r="D5757">
        <v>9</v>
      </c>
      <c r="E5757">
        <v>2</v>
      </c>
      <c r="F5757">
        <v>0</v>
      </c>
      <c r="G5757">
        <v>0</v>
      </c>
      <c r="H5757">
        <v>242</v>
      </c>
      <c r="I5757">
        <v>2</v>
      </c>
      <c r="J5757" t="s">
        <v>456</v>
      </c>
      <c r="L5757">
        <f t="shared" si="98"/>
        <v>13</v>
      </c>
    </row>
    <row r="5758" spans="1:12">
      <c r="A5758">
        <v>1425</v>
      </c>
      <c r="B5758" t="s">
        <v>408</v>
      </c>
      <c r="C5758">
        <v>2</v>
      </c>
      <c r="D5758">
        <v>10</v>
      </c>
      <c r="E5758">
        <v>2</v>
      </c>
      <c r="F5758">
        <v>0</v>
      </c>
      <c r="G5758">
        <v>0</v>
      </c>
      <c r="H5758">
        <v>505</v>
      </c>
      <c r="I5758">
        <v>1</v>
      </c>
      <c r="J5758" t="s">
        <v>840</v>
      </c>
      <c r="L5758">
        <f t="shared" si="98"/>
        <v>37</v>
      </c>
    </row>
    <row r="5759" spans="1:12">
      <c r="A5759">
        <v>2264</v>
      </c>
      <c r="B5759" t="s">
        <v>408</v>
      </c>
      <c r="C5759">
        <v>1</v>
      </c>
      <c r="D5759">
        <v>6</v>
      </c>
      <c r="E5759">
        <v>24</v>
      </c>
      <c r="F5759">
        <v>0</v>
      </c>
      <c r="G5759">
        <v>0</v>
      </c>
      <c r="H5759">
        <v>524</v>
      </c>
      <c r="I5759">
        <v>7</v>
      </c>
      <c r="J5759" t="s">
        <v>666</v>
      </c>
      <c r="L5759">
        <f t="shared" si="98"/>
        <v>41</v>
      </c>
    </row>
    <row r="5760" spans="1:12">
      <c r="A5760">
        <v>592</v>
      </c>
      <c r="B5760" t="s">
        <v>408</v>
      </c>
      <c r="C5760">
        <v>1</v>
      </c>
      <c r="D5760">
        <v>10</v>
      </c>
      <c r="E5760">
        <v>8</v>
      </c>
      <c r="F5760">
        <v>0</v>
      </c>
      <c r="G5760">
        <v>0</v>
      </c>
      <c r="H5760">
        <v>549</v>
      </c>
      <c r="I5760">
        <v>5</v>
      </c>
      <c r="J5760" t="s">
        <v>639</v>
      </c>
      <c r="L5760">
        <f t="shared" si="98"/>
        <v>34</v>
      </c>
    </row>
    <row r="5761" spans="1:12">
      <c r="A5761">
        <v>3346</v>
      </c>
      <c r="B5761" t="s">
        <v>408</v>
      </c>
      <c r="C5761">
        <v>1</v>
      </c>
      <c r="D5761">
        <v>37</v>
      </c>
      <c r="E5761">
        <v>16</v>
      </c>
      <c r="F5761">
        <v>4</v>
      </c>
      <c r="G5761">
        <v>0</v>
      </c>
      <c r="H5761">
        <v>374</v>
      </c>
      <c r="I5761">
        <v>7</v>
      </c>
      <c r="J5761" t="s">
        <v>440</v>
      </c>
      <c r="L5761">
        <f t="shared" si="98"/>
        <v>16</v>
      </c>
    </row>
    <row r="5762" spans="1:12">
      <c r="A5762">
        <v>3589</v>
      </c>
      <c r="B5762" t="s">
        <v>408</v>
      </c>
      <c r="C5762">
        <v>1</v>
      </c>
      <c r="D5762">
        <v>31</v>
      </c>
      <c r="E5762">
        <v>1</v>
      </c>
      <c r="F5762">
        <v>0</v>
      </c>
      <c r="G5762">
        <v>0</v>
      </c>
      <c r="H5762">
        <v>852</v>
      </c>
      <c r="I5762">
        <v>3</v>
      </c>
      <c r="J5762" t="s">
        <v>726</v>
      </c>
      <c r="L5762">
        <f t="shared" si="98"/>
        <v>56</v>
      </c>
    </row>
    <row r="5763" spans="1:12">
      <c r="A5763">
        <v>6002</v>
      </c>
      <c r="B5763" t="s">
        <v>408</v>
      </c>
      <c r="C5763">
        <v>1</v>
      </c>
      <c r="D5763">
        <v>9</v>
      </c>
      <c r="E5763">
        <v>6</v>
      </c>
      <c r="F5763">
        <v>0</v>
      </c>
      <c r="G5763">
        <v>0</v>
      </c>
      <c r="H5763">
        <v>385</v>
      </c>
      <c r="I5763">
        <v>4</v>
      </c>
      <c r="J5763" t="s">
        <v>839</v>
      </c>
      <c r="L5763" t="e">
        <f t="shared" si="98"/>
        <v>#N/A</v>
      </c>
    </row>
    <row r="5764" spans="1:12">
      <c r="A5764">
        <v>1674</v>
      </c>
      <c r="B5764" t="s">
        <v>408</v>
      </c>
      <c r="C5764">
        <v>1</v>
      </c>
      <c r="D5764">
        <v>5</v>
      </c>
      <c r="E5764">
        <v>1</v>
      </c>
      <c r="F5764">
        <v>0</v>
      </c>
      <c r="G5764">
        <v>0</v>
      </c>
      <c r="H5764">
        <v>355</v>
      </c>
      <c r="I5764">
        <v>3</v>
      </c>
      <c r="J5764" t="s">
        <v>838</v>
      </c>
      <c r="L5764" t="e">
        <f t="shared" ref="L5764:L5810" si="99">VLOOKUP($J5764,$AA$3:$AB$127,2,FALSE)</f>
        <v>#N/A</v>
      </c>
    </row>
    <row r="5765" spans="1:12">
      <c r="A5765">
        <v>4179</v>
      </c>
      <c r="B5765" t="s">
        <v>408</v>
      </c>
      <c r="C5765">
        <v>1</v>
      </c>
      <c r="D5765">
        <v>11</v>
      </c>
      <c r="E5765">
        <v>1</v>
      </c>
      <c r="F5765">
        <v>0</v>
      </c>
      <c r="G5765">
        <v>0</v>
      </c>
      <c r="H5765">
        <v>117</v>
      </c>
      <c r="I5765">
        <v>1</v>
      </c>
      <c r="J5765" t="s">
        <v>837</v>
      </c>
      <c r="L5765" t="e">
        <f t="shared" si="99"/>
        <v>#N/A</v>
      </c>
    </row>
    <row r="5766" spans="1:12">
      <c r="A5766">
        <v>5753</v>
      </c>
      <c r="B5766" t="s">
        <v>408</v>
      </c>
      <c r="C5766">
        <v>1</v>
      </c>
      <c r="D5766">
        <v>8</v>
      </c>
      <c r="E5766">
        <v>1</v>
      </c>
      <c r="F5766">
        <v>0</v>
      </c>
      <c r="G5766">
        <v>0</v>
      </c>
      <c r="H5766">
        <v>222</v>
      </c>
      <c r="I5766">
        <v>1</v>
      </c>
      <c r="J5766" t="s">
        <v>836</v>
      </c>
      <c r="L5766" t="e">
        <f t="shared" si="99"/>
        <v>#N/A</v>
      </c>
    </row>
    <row r="5767" spans="1:12">
      <c r="A5767">
        <v>4671</v>
      </c>
      <c r="B5767" t="s">
        <v>408</v>
      </c>
      <c r="C5767">
        <v>1</v>
      </c>
      <c r="D5767">
        <v>6</v>
      </c>
      <c r="E5767">
        <v>20</v>
      </c>
      <c r="F5767">
        <v>0</v>
      </c>
      <c r="G5767">
        <v>0</v>
      </c>
      <c r="H5767">
        <v>673</v>
      </c>
      <c r="I5767">
        <v>8</v>
      </c>
      <c r="J5767" t="s">
        <v>835</v>
      </c>
      <c r="L5767" t="e">
        <f t="shared" si="99"/>
        <v>#N/A</v>
      </c>
    </row>
    <row r="5768" spans="1:12">
      <c r="A5768">
        <v>3838</v>
      </c>
      <c r="B5768" t="s">
        <v>408</v>
      </c>
      <c r="C5768">
        <v>1</v>
      </c>
      <c r="D5768">
        <v>24</v>
      </c>
      <c r="E5768">
        <v>1</v>
      </c>
      <c r="F5768">
        <v>0</v>
      </c>
      <c r="G5768">
        <v>0</v>
      </c>
      <c r="H5768">
        <v>109</v>
      </c>
      <c r="I5768">
        <v>1</v>
      </c>
      <c r="J5768" t="s">
        <v>807</v>
      </c>
      <c r="L5768">
        <f t="shared" si="99"/>
        <v>45</v>
      </c>
    </row>
    <row r="5769" spans="1:12">
      <c r="A5769">
        <v>2507</v>
      </c>
      <c r="B5769" t="s">
        <v>408</v>
      </c>
      <c r="C5769">
        <v>2</v>
      </c>
      <c r="D5769">
        <v>8</v>
      </c>
      <c r="E5769">
        <v>2</v>
      </c>
      <c r="F5769">
        <v>0</v>
      </c>
      <c r="G5769">
        <v>0</v>
      </c>
      <c r="H5769">
        <v>353</v>
      </c>
      <c r="I5769">
        <v>1</v>
      </c>
      <c r="J5769" t="s">
        <v>644</v>
      </c>
      <c r="L5769" t="e">
        <f t="shared" si="99"/>
        <v>#N/A</v>
      </c>
    </row>
    <row r="5770" spans="1:12">
      <c r="A5770">
        <v>3097</v>
      </c>
      <c r="B5770" t="s">
        <v>408</v>
      </c>
      <c r="C5770">
        <v>1</v>
      </c>
      <c r="D5770">
        <v>86</v>
      </c>
      <c r="E5770">
        <v>4</v>
      </c>
      <c r="F5770">
        <v>0</v>
      </c>
      <c r="G5770">
        <v>0</v>
      </c>
      <c r="H5770">
        <v>374</v>
      </c>
      <c r="I5770">
        <v>2</v>
      </c>
      <c r="J5770" t="s">
        <v>440</v>
      </c>
      <c r="L5770">
        <f t="shared" si="99"/>
        <v>16</v>
      </c>
    </row>
    <row r="5771" spans="1:12">
      <c r="A5771">
        <v>5261</v>
      </c>
      <c r="B5771" t="s">
        <v>408</v>
      </c>
      <c r="C5771">
        <v>2</v>
      </c>
      <c r="D5771">
        <v>117</v>
      </c>
      <c r="E5771">
        <v>2</v>
      </c>
      <c r="F5771">
        <v>0</v>
      </c>
      <c r="G5771">
        <v>0</v>
      </c>
      <c r="H5771">
        <v>302</v>
      </c>
      <c r="I5771">
        <v>2</v>
      </c>
      <c r="J5771" t="s">
        <v>423</v>
      </c>
      <c r="L5771">
        <f t="shared" si="99"/>
        <v>32</v>
      </c>
    </row>
    <row r="5772" spans="1:12">
      <c r="A5772">
        <v>5510</v>
      </c>
      <c r="B5772" t="s">
        <v>408</v>
      </c>
      <c r="C5772">
        <v>2</v>
      </c>
      <c r="D5772">
        <v>3</v>
      </c>
      <c r="E5772">
        <v>2</v>
      </c>
      <c r="F5772">
        <v>0</v>
      </c>
      <c r="G5772">
        <v>0</v>
      </c>
      <c r="H5772">
        <v>371</v>
      </c>
      <c r="I5772">
        <v>2</v>
      </c>
      <c r="J5772" t="s">
        <v>834</v>
      </c>
      <c r="L5772" t="e">
        <f t="shared" si="99"/>
        <v>#N/A</v>
      </c>
    </row>
    <row r="5773" spans="1:12">
      <c r="A5773">
        <v>343</v>
      </c>
      <c r="B5773" t="s">
        <v>408</v>
      </c>
      <c r="C5773">
        <v>1</v>
      </c>
      <c r="D5773">
        <v>21</v>
      </c>
      <c r="E5773">
        <v>1</v>
      </c>
      <c r="F5773">
        <v>0</v>
      </c>
      <c r="G5773">
        <v>0</v>
      </c>
      <c r="H5773">
        <v>413</v>
      </c>
      <c r="I5773">
        <v>1</v>
      </c>
      <c r="J5773" t="s">
        <v>833</v>
      </c>
      <c r="L5773" t="e">
        <f t="shared" si="99"/>
        <v>#N/A</v>
      </c>
    </row>
    <row r="5774" spans="1:12">
      <c r="A5774">
        <v>933</v>
      </c>
      <c r="B5774" t="s">
        <v>408</v>
      </c>
      <c r="C5774">
        <v>2</v>
      </c>
      <c r="D5774">
        <v>10</v>
      </c>
      <c r="E5774">
        <v>2</v>
      </c>
      <c r="F5774">
        <v>0</v>
      </c>
      <c r="G5774">
        <v>0</v>
      </c>
      <c r="H5774">
        <v>424</v>
      </c>
      <c r="I5774">
        <v>1</v>
      </c>
      <c r="J5774" t="s">
        <v>832</v>
      </c>
      <c r="L5774" t="e">
        <f t="shared" si="99"/>
        <v>#N/A</v>
      </c>
    </row>
    <row r="5775" spans="1:12">
      <c r="A5775">
        <v>100</v>
      </c>
      <c r="B5775" t="s">
        <v>408</v>
      </c>
      <c r="C5775">
        <v>2</v>
      </c>
      <c r="D5775">
        <v>19</v>
      </c>
      <c r="E5775">
        <v>2</v>
      </c>
      <c r="F5775">
        <v>0</v>
      </c>
      <c r="G5775">
        <v>0</v>
      </c>
      <c r="H5775">
        <v>443</v>
      </c>
      <c r="I5775">
        <v>2</v>
      </c>
      <c r="J5775" t="s">
        <v>831</v>
      </c>
      <c r="L5775" t="e">
        <f t="shared" si="99"/>
        <v>#N/A</v>
      </c>
    </row>
    <row r="5776" spans="1:12">
      <c r="A5776">
        <v>1182</v>
      </c>
      <c r="B5776" t="s">
        <v>408</v>
      </c>
      <c r="C5776">
        <v>1</v>
      </c>
      <c r="D5776">
        <v>19</v>
      </c>
      <c r="E5776">
        <v>1</v>
      </c>
      <c r="F5776">
        <v>0</v>
      </c>
      <c r="G5776">
        <v>0</v>
      </c>
      <c r="H5776">
        <v>523</v>
      </c>
      <c r="I5776">
        <v>1</v>
      </c>
      <c r="J5776" t="s">
        <v>428</v>
      </c>
      <c r="L5776">
        <f t="shared" si="99"/>
        <v>33</v>
      </c>
    </row>
    <row r="5777" spans="1:12">
      <c r="A5777">
        <v>2015</v>
      </c>
      <c r="B5777" t="s">
        <v>408</v>
      </c>
      <c r="C5777">
        <v>1</v>
      </c>
      <c r="D5777">
        <v>3</v>
      </c>
      <c r="E5777">
        <v>12</v>
      </c>
      <c r="F5777">
        <v>0</v>
      </c>
      <c r="G5777">
        <v>0</v>
      </c>
      <c r="H5777">
        <v>330</v>
      </c>
      <c r="I5777">
        <v>6</v>
      </c>
      <c r="J5777" t="s">
        <v>830</v>
      </c>
      <c r="L5777">
        <f t="shared" si="99"/>
        <v>32</v>
      </c>
    </row>
    <row r="5778" spans="1:12">
      <c r="A5778">
        <v>2756</v>
      </c>
      <c r="B5778" t="s">
        <v>390</v>
      </c>
      <c r="C5778">
        <v>1</v>
      </c>
      <c r="D5778">
        <v>12</v>
      </c>
      <c r="E5778">
        <v>1</v>
      </c>
      <c r="F5778">
        <v>0</v>
      </c>
      <c r="G5778">
        <v>0</v>
      </c>
      <c r="H5778">
        <v>326</v>
      </c>
      <c r="I5778">
        <v>1</v>
      </c>
      <c r="J5778" t="s">
        <v>415</v>
      </c>
      <c r="L5778" t="e">
        <f t="shared" si="99"/>
        <v>#N/A</v>
      </c>
    </row>
    <row r="5779" spans="1:12">
      <c r="A5779">
        <v>4428</v>
      </c>
      <c r="B5779" t="s">
        <v>408</v>
      </c>
      <c r="C5779">
        <v>1</v>
      </c>
      <c r="D5779">
        <v>12</v>
      </c>
      <c r="E5779">
        <v>1</v>
      </c>
      <c r="F5779">
        <v>0</v>
      </c>
      <c r="G5779">
        <v>0</v>
      </c>
      <c r="H5779">
        <v>154</v>
      </c>
      <c r="I5779">
        <v>1</v>
      </c>
      <c r="J5779" t="s">
        <v>829</v>
      </c>
      <c r="L5779" t="e">
        <f t="shared" si="99"/>
        <v>#N/A</v>
      </c>
    </row>
    <row r="5780" spans="1:12">
      <c r="A5780">
        <v>6443</v>
      </c>
      <c r="B5780" t="s">
        <v>412</v>
      </c>
      <c r="C5780">
        <v>1</v>
      </c>
      <c r="D5780">
        <v>3</v>
      </c>
      <c r="E5780">
        <v>1</v>
      </c>
      <c r="F5780">
        <v>0</v>
      </c>
      <c r="G5780">
        <v>0</v>
      </c>
      <c r="H5780">
        <v>106</v>
      </c>
      <c r="I5780">
        <v>1</v>
      </c>
      <c r="J5780" t="s">
        <v>718</v>
      </c>
      <c r="L5780" t="e">
        <f t="shared" si="99"/>
        <v>#N/A</v>
      </c>
    </row>
    <row r="5781" spans="1:12">
      <c r="A5781">
        <v>3689</v>
      </c>
      <c r="B5781" t="s">
        <v>408</v>
      </c>
      <c r="C5781">
        <v>1</v>
      </c>
      <c r="D5781">
        <v>30</v>
      </c>
      <c r="E5781">
        <v>6</v>
      </c>
      <c r="F5781">
        <v>0</v>
      </c>
      <c r="G5781">
        <v>0</v>
      </c>
      <c r="H5781">
        <v>550</v>
      </c>
      <c r="I5781">
        <v>3</v>
      </c>
      <c r="J5781" t="s">
        <v>655</v>
      </c>
      <c r="L5781" t="e">
        <f t="shared" si="99"/>
        <v>#N/A</v>
      </c>
    </row>
    <row r="5782" spans="1:12">
      <c r="A5782">
        <v>3787</v>
      </c>
      <c r="B5782" t="s">
        <v>408</v>
      </c>
      <c r="C5782">
        <v>1</v>
      </c>
      <c r="D5782">
        <v>4</v>
      </c>
      <c r="E5782">
        <v>0</v>
      </c>
      <c r="F5782">
        <v>1</v>
      </c>
      <c r="G5782">
        <v>0</v>
      </c>
      <c r="H5782">
        <v>208</v>
      </c>
      <c r="I5782">
        <v>1</v>
      </c>
      <c r="J5782" t="s">
        <v>584</v>
      </c>
      <c r="L5782" t="e">
        <f t="shared" si="99"/>
        <v>#N/A</v>
      </c>
    </row>
    <row r="5783" spans="1:12">
      <c r="A5783">
        <v>2115</v>
      </c>
      <c r="B5783" t="s">
        <v>408</v>
      </c>
      <c r="C5783">
        <v>2</v>
      </c>
      <c r="D5783">
        <v>11</v>
      </c>
      <c r="E5783">
        <v>12</v>
      </c>
      <c r="F5783">
        <v>0</v>
      </c>
      <c r="G5783">
        <v>0</v>
      </c>
      <c r="H5783">
        <v>527</v>
      </c>
      <c r="I5783">
        <v>4</v>
      </c>
      <c r="J5783" t="s">
        <v>646</v>
      </c>
      <c r="L5783" t="e">
        <f t="shared" si="99"/>
        <v>#N/A</v>
      </c>
    </row>
    <row r="5784" spans="1:12">
      <c r="A5784">
        <v>2164</v>
      </c>
      <c r="B5784" t="s">
        <v>408</v>
      </c>
      <c r="C5784">
        <v>1</v>
      </c>
      <c r="D5784">
        <v>16</v>
      </c>
      <c r="E5784">
        <v>1</v>
      </c>
      <c r="F5784">
        <v>0</v>
      </c>
      <c r="G5784">
        <v>0</v>
      </c>
      <c r="H5784">
        <v>510</v>
      </c>
      <c r="I5784">
        <v>1</v>
      </c>
      <c r="J5784" t="s">
        <v>828</v>
      </c>
      <c r="L5784" t="e">
        <f t="shared" si="99"/>
        <v>#N/A</v>
      </c>
    </row>
    <row r="5785" spans="1:12">
      <c r="A5785">
        <v>5312</v>
      </c>
      <c r="B5785" t="s">
        <v>408</v>
      </c>
      <c r="C5785">
        <v>2</v>
      </c>
      <c r="D5785">
        <v>9</v>
      </c>
      <c r="E5785">
        <v>2</v>
      </c>
      <c r="F5785">
        <v>0</v>
      </c>
      <c r="G5785">
        <v>0</v>
      </c>
      <c r="H5785">
        <v>620</v>
      </c>
      <c r="I5785">
        <v>2</v>
      </c>
      <c r="J5785" t="s">
        <v>827</v>
      </c>
      <c r="L5785">
        <f t="shared" si="99"/>
        <v>56</v>
      </c>
    </row>
    <row r="5786" spans="1:12">
      <c r="A5786">
        <v>5902</v>
      </c>
      <c r="B5786" t="s">
        <v>408</v>
      </c>
      <c r="C5786">
        <v>2</v>
      </c>
      <c r="D5786">
        <v>9</v>
      </c>
      <c r="E5786">
        <v>2</v>
      </c>
      <c r="F5786">
        <v>0</v>
      </c>
      <c r="G5786">
        <v>0</v>
      </c>
      <c r="H5786">
        <v>284</v>
      </c>
      <c r="I5786">
        <v>2</v>
      </c>
      <c r="J5786" t="s">
        <v>826</v>
      </c>
      <c r="L5786" t="e">
        <f t="shared" si="99"/>
        <v>#N/A</v>
      </c>
    </row>
    <row r="5787" spans="1:12">
      <c r="A5787">
        <v>5853</v>
      </c>
      <c r="B5787" t="s">
        <v>408</v>
      </c>
      <c r="C5787">
        <v>1</v>
      </c>
      <c r="D5787">
        <v>20</v>
      </c>
      <c r="E5787">
        <v>1</v>
      </c>
      <c r="F5787">
        <v>0</v>
      </c>
      <c r="G5787">
        <v>0</v>
      </c>
      <c r="H5787">
        <v>124</v>
      </c>
      <c r="I5787">
        <v>2</v>
      </c>
      <c r="J5787" t="s">
        <v>825</v>
      </c>
      <c r="L5787" t="e">
        <f t="shared" si="99"/>
        <v>#N/A</v>
      </c>
    </row>
    <row r="5788" spans="1:12">
      <c r="A5788">
        <v>1525</v>
      </c>
      <c r="B5788" t="s">
        <v>408</v>
      </c>
      <c r="C5788">
        <v>1</v>
      </c>
      <c r="D5788">
        <v>3</v>
      </c>
      <c r="E5788">
        <v>1</v>
      </c>
      <c r="F5788">
        <v>0</v>
      </c>
      <c r="G5788">
        <v>0</v>
      </c>
      <c r="H5788">
        <v>444</v>
      </c>
      <c r="I5788">
        <v>1</v>
      </c>
      <c r="J5788" t="s">
        <v>824</v>
      </c>
      <c r="L5788" t="e">
        <f t="shared" si="99"/>
        <v>#N/A</v>
      </c>
    </row>
    <row r="5789" spans="1:12">
      <c r="A5789">
        <v>4771</v>
      </c>
      <c r="B5789" t="s">
        <v>408</v>
      </c>
      <c r="C5789">
        <v>1</v>
      </c>
      <c r="D5789">
        <v>6</v>
      </c>
      <c r="E5789">
        <v>53</v>
      </c>
      <c r="F5789">
        <v>0</v>
      </c>
      <c r="G5789">
        <v>0</v>
      </c>
      <c r="H5789">
        <v>682</v>
      </c>
      <c r="I5789">
        <v>17</v>
      </c>
      <c r="J5789" t="s">
        <v>823</v>
      </c>
      <c r="L5789" t="e">
        <f t="shared" si="99"/>
        <v>#N/A</v>
      </c>
    </row>
    <row r="5790" spans="1:12">
      <c r="A5790">
        <v>1623</v>
      </c>
      <c r="B5790" t="s">
        <v>408</v>
      </c>
      <c r="C5790">
        <v>1</v>
      </c>
      <c r="D5790">
        <v>1</v>
      </c>
      <c r="E5790">
        <v>1</v>
      </c>
      <c r="F5790">
        <v>0</v>
      </c>
      <c r="G5790">
        <v>0</v>
      </c>
      <c r="H5790">
        <v>324</v>
      </c>
      <c r="I5790">
        <v>1</v>
      </c>
      <c r="J5790" t="s">
        <v>787</v>
      </c>
      <c r="L5790" t="e">
        <f t="shared" si="99"/>
        <v>#N/A</v>
      </c>
    </row>
    <row r="5791" spans="1:12">
      <c r="A5791">
        <v>3738</v>
      </c>
      <c r="B5791" t="s">
        <v>408</v>
      </c>
      <c r="C5791">
        <v>1</v>
      </c>
      <c r="D5791">
        <v>4</v>
      </c>
      <c r="E5791">
        <v>6</v>
      </c>
      <c r="F5791">
        <v>0</v>
      </c>
      <c r="G5791">
        <v>0</v>
      </c>
      <c r="H5791">
        <v>272</v>
      </c>
      <c r="I5791">
        <v>4</v>
      </c>
      <c r="J5791" t="s">
        <v>822</v>
      </c>
      <c r="L5791">
        <f t="shared" si="99"/>
        <v>15</v>
      </c>
    </row>
    <row r="5792" spans="1:12">
      <c r="A5792">
        <v>1574</v>
      </c>
      <c r="B5792" t="s">
        <v>408</v>
      </c>
      <c r="C5792">
        <v>3</v>
      </c>
      <c r="D5792">
        <v>11</v>
      </c>
      <c r="E5792">
        <v>12</v>
      </c>
      <c r="F5792">
        <v>0</v>
      </c>
      <c r="G5792">
        <v>0</v>
      </c>
      <c r="H5792">
        <v>442</v>
      </c>
      <c r="I5792">
        <v>2</v>
      </c>
      <c r="J5792" t="s">
        <v>579</v>
      </c>
      <c r="L5792">
        <f t="shared" si="99"/>
        <v>21</v>
      </c>
    </row>
    <row r="5793" spans="1:12">
      <c r="A5793">
        <v>4279</v>
      </c>
      <c r="B5793" t="s">
        <v>408</v>
      </c>
      <c r="C5793">
        <v>1</v>
      </c>
      <c r="D5793">
        <v>6</v>
      </c>
      <c r="E5793">
        <v>1</v>
      </c>
      <c r="F5793">
        <v>0</v>
      </c>
      <c r="G5793">
        <v>0</v>
      </c>
      <c r="H5793">
        <v>114</v>
      </c>
      <c r="I5793">
        <v>2</v>
      </c>
      <c r="J5793" t="s">
        <v>821</v>
      </c>
      <c r="L5793" t="e">
        <f t="shared" si="99"/>
        <v>#N/A</v>
      </c>
    </row>
    <row r="5794" spans="1:12">
      <c r="A5794">
        <v>4328</v>
      </c>
      <c r="B5794" t="s">
        <v>408</v>
      </c>
      <c r="C5794">
        <v>2</v>
      </c>
      <c r="D5794">
        <v>15</v>
      </c>
      <c r="E5794">
        <v>2</v>
      </c>
      <c r="F5794">
        <v>0</v>
      </c>
      <c r="G5794">
        <v>0</v>
      </c>
      <c r="H5794">
        <v>155</v>
      </c>
      <c r="I5794">
        <v>1</v>
      </c>
      <c r="J5794" t="s">
        <v>820</v>
      </c>
      <c r="L5794" t="e">
        <f t="shared" si="99"/>
        <v>#N/A</v>
      </c>
    </row>
    <row r="5795" spans="1:12">
      <c r="A5795">
        <v>4820</v>
      </c>
      <c r="B5795" t="s">
        <v>408</v>
      </c>
      <c r="C5795">
        <v>2</v>
      </c>
      <c r="D5795">
        <v>18</v>
      </c>
      <c r="E5795">
        <v>2</v>
      </c>
      <c r="F5795">
        <v>0</v>
      </c>
      <c r="G5795">
        <v>0</v>
      </c>
      <c r="H5795">
        <v>415</v>
      </c>
      <c r="I5795">
        <v>2</v>
      </c>
      <c r="J5795" t="s">
        <v>819</v>
      </c>
      <c r="L5795" t="e">
        <f t="shared" si="99"/>
        <v>#N/A</v>
      </c>
    </row>
    <row r="5796" spans="1:12">
      <c r="A5796">
        <v>984</v>
      </c>
      <c r="B5796" t="s">
        <v>408</v>
      </c>
      <c r="C5796">
        <v>2</v>
      </c>
      <c r="D5796">
        <v>4</v>
      </c>
      <c r="E5796">
        <v>2</v>
      </c>
      <c r="F5796">
        <v>0</v>
      </c>
      <c r="G5796">
        <v>0</v>
      </c>
      <c r="H5796">
        <v>708</v>
      </c>
      <c r="I5796">
        <v>2</v>
      </c>
      <c r="J5796" t="s">
        <v>818</v>
      </c>
      <c r="L5796" t="e">
        <f t="shared" si="99"/>
        <v>#N/A</v>
      </c>
    </row>
    <row r="5797" spans="1:12">
      <c r="A5797">
        <v>2607</v>
      </c>
      <c r="B5797" t="s">
        <v>408</v>
      </c>
      <c r="C5797">
        <v>2</v>
      </c>
      <c r="D5797">
        <v>1</v>
      </c>
      <c r="E5797">
        <v>6</v>
      </c>
      <c r="F5797">
        <v>0</v>
      </c>
      <c r="G5797">
        <v>0</v>
      </c>
      <c r="H5797">
        <v>262</v>
      </c>
      <c r="I5797">
        <v>4</v>
      </c>
      <c r="J5797" t="s">
        <v>597</v>
      </c>
      <c r="L5797">
        <f t="shared" si="99"/>
        <v>16</v>
      </c>
    </row>
    <row r="5798" spans="1:12">
      <c r="A5798">
        <v>4230</v>
      </c>
      <c r="B5798" t="s">
        <v>408</v>
      </c>
      <c r="C5798">
        <v>2</v>
      </c>
      <c r="D5798">
        <v>8</v>
      </c>
      <c r="E5798">
        <v>2</v>
      </c>
      <c r="F5798">
        <v>0</v>
      </c>
      <c r="G5798">
        <v>0</v>
      </c>
      <c r="H5798">
        <v>112</v>
      </c>
      <c r="I5798">
        <v>1</v>
      </c>
      <c r="J5798" t="s">
        <v>817</v>
      </c>
      <c r="L5798" t="e">
        <f t="shared" si="99"/>
        <v>#N/A</v>
      </c>
    </row>
    <row r="5799" spans="1:12">
      <c r="A5799">
        <v>3197</v>
      </c>
      <c r="B5799" t="s">
        <v>408</v>
      </c>
      <c r="C5799">
        <v>1</v>
      </c>
      <c r="D5799">
        <v>13</v>
      </c>
      <c r="E5799">
        <v>1</v>
      </c>
      <c r="F5799">
        <v>0</v>
      </c>
      <c r="G5799">
        <v>0</v>
      </c>
      <c r="H5799">
        <v>350</v>
      </c>
      <c r="I5799">
        <v>1</v>
      </c>
      <c r="J5799" t="s">
        <v>713</v>
      </c>
      <c r="L5799" t="e">
        <f t="shared" si="99"/>
        <v>#N/A</v>
      </c>
    </row>
    <row r="5800" spans="1:12">
      <c r="A5800">
        <v>5361</v>
      </c>
      <c r="B5800" t="s">
        <v>408</v>
      </c>
      <c r="C5800">
        <v>2</v>
      </c>
      <c r="D5800">
        <v>17</v>
      </c>
      <c r="E5800">
        <v>2</v>
      </c>
      <c r="F5800">
        <v>0</v>
      </c>
      <c r="G5800">
        <v>0</v>
      </c>
      <c r="H5800">
        <v>626</v>
      </c>
      <c r="I5800">
        <v>2</v>
      </c>
      <c r="J5800" t="s">
        <v>816</v>
      </c>
      <c r="L5800" t="e">
        <f t="shared" si="99"/>
        <v>#N/A</v>
      </c>
    </row>
    <row r="5801" spans="1:12">
      <c r="A5801">
        <v>541</v>
      </c>
      <c r="B5801" t="s">
        <v>408</v>
      </c>
      <c r="C5801">
        <v>1</v>
      </c>
      <c r="D5801">
        <v>30</v>
      </c>
      <c r="E5801">
        <v>1</v>
      </c>
      <c r="F5801">
        <v>0</v>
      </c>
      <c r="G5801">
        <v>0</v>
      </c>
      <c r="H5801">
        <v>429</v>
      </c>
      <c r="I5801">
        <v>2</v>
      </c>
      <c r="J5801" t="s">
        <v>739</v>
      </c>
      <c r="L5801" t="e">
        <f t="shared" si="99"/>
        <v>#N/A</v>
      </c>
    </row>
    <row r="5802" spans="1:12">
      <c r="A5802">
        <v>492</v>
      </c>
      <c r="B5802" t="s">
        <v>408</v>
      </c>
      <c r="C5802">
        <v>1</v>
      </c>
      <c r="D5802">
        <v>17</v>
      </c>
      <c r="E5802">
        <v>1</v>
      </c>
      <c r="F5802">
        <v>0</v>
      </c>
      <c r="G5802">
        <v>0</v>
      </c>
      <c r="H5802">
        <v>446</v>
      </c>
      <c r="I5802">
        <v>1</v>
      </c>
      <c r="J5802" t="s">
        <v>470</v>
      </c>
      <c r="L5802">
        <f t="shared" si="99"/>
        <v>22</v>
      </c>
    </row>
    <row r="5803" spans="1:12">
      <c r="A5803">
        <v>1033</v>
      </c>
      <c r="B5803" t="s">
        <v>408</v>
      </c>
      <c r="C5803">
        <v>1</v>
      </c>
      <c r="D5803">
        <v>21</v>
      </c>
      <c r="E5803">
        <v>1</v>
      </c>
      <c r="F5803">
        <v>0</v>
      </c>
      <c r="G5803">
        <v>0</v>
      </c>
      <c r="H5803">
        <v>322</v>
      </c>
      <c r="I5803">
        <v>1</v>
      </c>
      <c r="J5803" t="s">
        <v>815</v>
      </c>
      <c r="L5803">
        <f t="shared" si="99"/>
        <v>31</v>
      </c>
    </row>
    <row r="5804" spans="1:12">
      <c r="A5804">
        <v>3148</v>
      </c>
      <c r="B5804" t="s">
        <v>408</v>
      </c>
      <c r="C5804">
        <v>1</v>
      </c>
      <c r="D5804">
        <v>9</v>
      </c>
      <c r="E5804">
        <v>1</v>
      </c>
      <c r="F5804">
        <v>0</v>
      </c>
      <c r="G5804">
        <v>0</v>
      </c>
      <c r="H5804">
        <v>651</v>
      </c>
      <c r="I5804">
        <v>2</v>
      </c>
      <c r="J5804" t="s">
        <v>814</v>
      </c>
      <c r="L5804" t="e">
        <f t="shared" si="99"/>
        <v>#N/A</v>
      </c>
    </row>
    <row r="5805" spans="1:12">
      <c r="A5805">
        <v>2066</v>
      </c>
      <c r="B5805" t="s">
        <v>408</v>
      </c>
      <c r="C5805">
        <v>1</v>
      </c>
      <c r="D5805">
        <v>32</v>
      </c>
      <c r="E5805">
        <v>14</v>
      </c>
      <c r="F5805">
        <v>0</v>
      </c>
      <c r="G5805">
        <v>0</v>
      </c>
      <c r="H5805">
        <v>571</v>
      </c>
      <c r="I5805">
        <v>5</v>
      </c>
      <c r="J5805" t="s">
        <v>784</v>
      </c>
      <c r="L5805">
        <f t="shared" si="99"/>
        <v>51</v>
      </c>
    </row>
    <row r="5806" spans="1:12">
      <c r="A5806">
        <v>5410</v>
      </c>
      <c r="B5806" t="s">
        <v>408</v>
      </c>
      <c r="C5806">
        <v>2</v>
      </c>
      <c r="D5806">
        <v>18</v>
      </c>
      <c r="E5806">
        <v>2</v>
      </c>
      <c r="F5806">
        <v>0</v>
      </c>
      <c r="G5806">
        <v>0</v>
      </c>
      <c r="H5806">
        <v>633</v>
      </c>
      <c r="I5806">
        <v>2</v>
      </c>
      <c r="J5806" t="s">
        <v>813</v>
      </c>
      <c r="L5806" t="e">
        <f t="shared" si="99"/>
        <v>#N/A</v>
      </c>
    </row>
    <row r="5807" spans="1:12">
      <c r="A5807">
        <v>443</v>
      </c>
      <c r="B5807" t="s">
        <v>408</v>
      </c>
      <c r="C5807">
        <v>1</v>
      </c>
      <c r="D5807">
        <v>1</v>
      </c>
      <c r="E5807">
        <v>1</v>
      </c>
      <c r="F5807">
        <v>0</v>
      </c>
      <c r="G5807">
        <v>0</v>
      </c>
      <c r="H5807">
        <v>440</v>
      </c>
      <c r="I5807">
        <v>2</v>
      </c>
      <c r="J5807" t="s">
        <v>812</v>
      </c>
      <c r="L5807">
        <f t="shared" si="99"/>
        <v>22</v>
      </c>
    </row>
    <row r="5808" spans="1:12">
      <c r="A5808">
        <v>1082</v>
      </c>
      <c r="B5808" t="s">
        <v>408</v>
      </c>
      <c r="C5808">
        <v>1</v>
      </c>
      <c r="D5808">
        <v>27</v>
      </c>
      <c r="E5808">
        <v>18</v>
      </c>
      <c r="F5808">
        <v>0</v>
      </c>
      <c r="G5808">
        <v>0</v>
      </c>
      <c r="H5808">
        <v>321</v>
      </c>
      <c r="I5808">
        <v>7</v>
      </c>
      <c r="J5808" t="s">
        <v>714</v>
      </c>
      <c r="L5808">
        <f t="shared" si="99"/>
        <v>52</v>
      </c>
    </row>
    <row r="5809" spans="1:12">
      <c r="A5809">
        <v>2656</v>
      </c>
      <c r="B5809" t="s">
        <v>408</v>
      </c>
      <c r="C5809">
        <v>1</v>
      </c>
      <c r="D5809">
        <v>22</v>
      </c>
      <c r="E5809">
        <v>1</v>
      </c>
      <c r="F5809">
        <v>0</v>
      </c>
      <c r="G5809">
        <v>0</v>
      </c>
      <c r="H5809">
        <v>308</v>
      </c>
      <c r="I5809">
        <v>1</v>
      </c>
      <c r="J5809" t="s">
        <v>790</v>
      </c>
      <c r="L5809" t="e">
        <f t="shared" si="99"/>
        <v>#N/A</v>
      </c>
    </row>
    <row r="5810" spans="1:12">
      <c r="A5810">
        <v>2705</v>
      </c>
      <c r="B5810" t="s">
        <v>408</v>
      </c>
      <c r="C5810">
        <v>1</v>
      </c>
      <c r="D5810">
        <v>29</v>
      </c>
      <c r="E5810">
        <v>1</v>
      </c>
      <c r="F5810">
        <v>0</v>
      </c>
      <c r="G5810">
        <v>0</v>
      </c>
      <c r="H5810">
        <v>321</v>
      </c>
      <c r="I5810">
        <v>2</v>
      </c>
      <c r="J5810" t="s">
        <v>714</v>
      </c>
      <c r="L5810">
        <f t="shared" si="99"/>
        <v>52</v>
      </c>
    </row>
    <row r="5811" spans="1:12">
      <c r="A5811">
        <v>3888</v>
      </c>
      <c r="B5811" t="s">
        <v>408</v>
      </c>
      <c r="C5811">
        <v>1</v>
      </c>
      <c r="D5811">
        <v>12</v>
      </c>
      <c r="E5811">
        <v>0</v>
      </c>
      <c r="F5811">
        <v>0</v>
      </c>
      <c r="G5811">
        <v>0</v>
      </c>
      <c r="H5811">
        <v>103</v>
      </c>
      <c r="I5811">
        <v>1</v>
      </c>
      <c r="J5811" t="s">
        <v>811</v>
      </c>
      <c r="K5811" t="s">
        <v>809</v>
      </c>
    </row>
    <row r="5812" spans="1:12">
      <c r="A5812">
        <v>3889</v>
      </c>
      <c r="B5812" t="s">
        <v>408</v>
      </c>
      <c r="C5812">
        <v>1</v>
      </c>
      <c r="D5812">
        <v>15</v>
      </c>
      <c r="E5812">
        <v>0</v>
      </c>
      <c r="F5812">
        <v>0</v>
      </c>
      <c r="G5812">
        <v>0</v>
      </c>
      <c r="H5812">
        <v>106</v>
      </c>
      <c r="I5812">
        <v>1</v>
      </c>
      <c r="J5812" t="s">
        <v>718</v>
      </c>
      <c r="K5812" t="s">
        <v>809</v>
      </c>
    </row>
    <row r="5813" spans="1:12">
      <c r="A5813">
        <v>3926</v>
      </c>
      <c r="B5813" t="s">
        <v>408</v>
      </c>
      <c r="C5813">
        <v>1</v>
      </c>
      <c r="D5813">
        <v>19</v>
      </c>
      <c r="E5813">
        <v>0</v>
      </c>
      <c r="F5813">
        <v>0</v>
      </c>
      <c r="G5813">
        <v>0</v>
      </c>
      <c r="H5813">
        <v>102</v>
      </c>
      <c r="I5813">
        <v>1</v>
      </c>
      <c r="J5813" t="s">
        <v>810</v>
      </c>
      <c r="K5813" t="s">
        <v>809</v>
      </c>
    </row>
    <row r="5814" spans="1:12">
      <c r="A5814">
        <v>3578</v>
      </c>
      <c r="B5814" t="s">
        <v>408</v>
      </c>
      <c r="C5814">
        <v>2</v>
      </c>
      <c r="D5814">
        <v>28</v>
      </c>
      <c r="E5814">
        <v>229</v>
      </c>
      <c r="F5814">
        <v>0</v>
      </c>
      <c r="G5814">
        <v>1</v>
      </c>
      <c r="H5814">
        <v>852</v>
      </c>
      <c r="I5814">
        <v>6</v>
      </c>
      <c r="J5814" t="s">
        <v>726</v>
      </c>
      <c r="K5814" t="s">
        <v>808</v>
      </c>
    </row>
    <row r="5815" spans="1:12">
      <c r="A5815">
        <v>3804</v>
      </c>
      <c r="B5815" t="s">
        <v>408</v>
      </c>
      <c r="C5815">
        <v>1</v>
      </c>
      <c r="D5815">
        <v>27</v>
      </c>
      <c r="E5815">
        <v>0</v>
      </c>
      <c r="F5815">
        <v>0</v>
      </c>
      <c r="G5815">
        <v>0</v>
      </c>
      <c r="H5815">
        <v>109</v>
      </c>
      <c r="I5815">
        <v>1</v>
      </c>
      <c r="J5815" t="s">
        <v>807</v>
      </c>
      <c r="K5815" t="s">
        <v>806</v>
      </c>
    </row>
    <row r="5816" spans="1:12">
      <c r="A5816">
        <v>3885</v>
      </c>
      <c r="B5816" t="s">
        <v>408</v>
      </c>
      <c r="C5816">
        <v>1</v>
      </c>
      <c r="D5816">
        <v>9</v>
      </c>
      <c r="E5816">
        <v>0</v>
      </c>
      <c r="F5816">
        <v>0</v>
      </c>
      <c r="G5816">
        <v>0</v>
      </c>
      <c r="H5816">
        <v>106</v>
      </c>
      <c r="I5816">
        <v>1</v>
      </c>
      <c r="J5816" t="s">
        <v>718</v>
      </c>
      <c r="K5816" t="s">
        <v>805</v>
      </c>
    </row>
    <row r="5817" spans="1:12">
      <c r="A5817">
        <v>3596</v>
      </c>
      <c r="B5817" t="s">
        <v>408</v>
      </c>
      <c r="C5817">
        <v>1</v>
      </c>
      <c r="D5817">
        <v>9</v>
      </c>
      <c r="E5817">
        <v>0</v>
      </c>
      <c r="F5817">
        <v>0</v>
      </c>
      <c r="G5817">
        <v>0</v>
      </c>
      <c r="H5817">
        <v>317</v>
      </c>
      <c r="I5817">
        <v>1</v>
      </c>
      <c r="J5817" t="s">
        <v>804</v>
      </c>
      <c r="K5817" t="s">
        <v>803</v>
      </c>
    </row>
    <row r="5818" spans="1:12">
      <c r="A5818">
        <v>3597</v>
      </c>
      <c r="B5818" t="s">
        <v>408</v>
      </c>
      <c r="C5818">
        <v>1</v>
      </c>
      <c r="D5818">
        <v>7</v>
      </c>
      <c r="E5818">
        <v>0</v>
      </c>
      <c r="F5818">
        <v>0</v>
      </c>
      <c r="G5818">
        <v>0</v>
      </c>
      <c r="H5818">
        <v>317</v>
      </c>
      <c r="I5818">
        <v>3</v>
      </c>
      <c r="J5818" t="s">
        <v>804</v>
      </c>
      <c r="K5818" t="s">
        <v>803</v>
      </c>
    </row>
    <row r="5819" spans="1:12">
      <c r="A5819">
        <v>5860</v>
      </c>
      <c r="B5819" t="s">
        <v>412</v>
      </c>
      <c r="C5819">
        <v>1</v>
      </c>
      <c r="D5819">
        <v>2</v>
      </c>
      <c r="E5819">
        <v>0</v>
      </c>
      <c r="F5819">
        <v>1</v>
      </c>
      <c r="G5819">
        <v>1</v>
      </c>
      <c r="H5819">
        <v>283</v>
      </c>
      <c r="I5819">
        <v>1</v>
      </c>
      <c r="J5819" t="s">
        <v>766</v>
      </c>
      <c r="K5819" t="s">
        <v>802</v>
      </c>
    </row>
    <row r="5820" spans="1:12">
      <c r="A5820">
        <v>5561</v>
      </c>
      <c r="B5820" t="s">
        <v>408</v>
      </c>
      <c r="C5820">
        <v>1</v>
      </c>
      <c r="D5820">
        <v>1</v>
      </c>
      <c r="E5820">
        <v>0</v>
      </c>
      <c r="F5820">
        <v>1</v>
      </c>
      <c r="G5820">
        <v>1</v>
      </c>
      <c r="H5820">
        <v>577</v>
      </c>
      <c r="I5820">
        <v>1</v>
      </c>
      <c r="J5820" t="s">
        <v>546</v>
      </c>
      <c r="K5820" t="s">
        <v>801</v>
      </c>
    </row>
    <row r="5821" spans="1:12">
      <c r="A5821">
        <v>4893</v>
      </c>
      <c r="B5821" t="s">
        <v>408</v>
      </c>
      <c r="C5821">
        <v>1</v>
      </c>
      <c r="D5821">
        <v>4</v>
      </c>
      <c r="E5821">
        <v>0</v>
      </c>
      <c r="F5821">
        <v>1</v>
      </c>
      <c r="G5821">
        <v>1</v>
      </c>
      <c r="H5821">
        <v>472</v>
      </c>
      <c r="I5821">
        <v>1</v>
      </c>
      <c r="J5821" t="s">
        <v>651</v>
      </c>
      <c r="K5821" t="s">
        <v>800</v>
      </c>
    </row>
    <row r="5822" spans="1:12">
      <c r="A5822">
        <v>4936</v>
      </c>
      <c r="B5822" t="s">
        <v>408</v>
      </c>
      <c r="C5822">
        <v>1</v>
      </c>
      <c r="D5822">
        <v>2</v>
      </c>
      <c r="E5822">
        <v>0</v>
      </c>
      <c r="F5822">
        <v>1</v>
      </c>
      <c r="G5822">
        <v>1</v>
      </c>
      <c r="H5822">
        <v>545</v>
      </c>
      <c r="I5822">
        <v>1</v>
      </c>
      <c r="J5822" t="s">
        <v>799</v>
      </c>
      <c r="K5822" t="s">
        <v>798</v>
      </c>
    </row>
    <row r="5823" spans="1:12">
      <c r="A5823">
        <v>5021</v>
      </c>
      <c r="B5823" t="s">
        <v>468</v>
      </c>
      <c r="C5823">
        <v>1</v>
      </c>
      <c r="D5823">
        <v>6</v>
      </c>
      <c r="E5823">
        <v>0</v>
      </c>
      <c r="F5823">
        <v>1</v>
      </c>
      <c r="G5823">
        <v>1</v>
      </c>
      <c r="H5823">
        <v>374</v>
      </c>
      <c r="I5823">
        <v>1</v>
      </c>
      <c r="J5823" t="s">
        <v>440</v>
      </c>
      <c r="K5823" t="s">
        <v>797</v>
      </c>
    </row>
    <row r="5824" spans="1:12">
      <c r="A5824">
        <v>5027</v>
      </c>
      <c r="B5824" t="s">
        <v>481</v>
      </c>
      <c r="C5824">
        <v>1</v>
      </c>
      <c r="D5824">
        <v>6</v>
      </c>
      <c r="E5824">
        <v>0</v>
      </c>
      <c r="F5824">
        <v>1</v>
      </c>
      <c r="G5824">
        <v>1</v>
      </c>
      <c r="H5824">
        <v>374</v>
      </c>
      <c r="I5824">
        <v>2</v>
      </c>
      <c r="J5824" t="s">
        <v>440</v>
      </c>
      <c r="K5824" t="s">
        <v>797</v>
      </c>
    </row>
    <row r="5825" spans="1:11">
      <c r="A5825">
        <v>5024</v>
      </c>
      <c r="B5825" t="s">
        <v>482</v>
      </c>
      <c r="C5825">
        <v>1</v>
      </c>
      <c r="D5825">
        <v>6</v>
      </c>
      <c r="E5825">
        <v>0</v>
      </c>
      <c r="F5825">
        <v>1</v>
      </c>
      <c r="G5825">
        <v>1</v>
      </c>
      <c r="H5825">
        <v>374</v>
      </c>
      <c r="I5825">
        <v>2</v>
      </c>
      <c r="J5825" t="s">
        <v>440</v>
      </c>
      <c r="K5825" t="s">
        <v>797</v>
      </c>
    </row>
    <row r="5826" spans="1:11">
      <c r="A5826">
        <v>5025</v>
      </c>
      <c r="B5826" t="s">
        <v>480</v>
      </c>
      <c r="C5826">
        <v>1</v>
      </c>
      <c r="D5826">
        <v>6</v>
      </c>
      <c r="E5826">
        <v>0</v>
      </c>
      <c r="F5826">
        <v>1</v>
      </c>
      <c r="G5826">
        <v>1</v>
      </c>
      <c r="H5826">
        <v>374</v>
      </c>
      <c r="I5826">
        <v>2</v>
      </c>
      <c r="J5826" t="s">
        <v>440</v>
      </c>
      <c r="K5826" t="s">
        <v>797</v>
      </c>
    </row>
    <row r="5827" spans="1:11">
      <c r="A5827">
        <v>5022</v>
      </c>
      <c r="B5827" t="s">
        <v>479</v>
      </c>
      <c r="C5827">
        <v>1</v>
      </c>
      <c r="D5827">
        <v>6</v>
      </c>
      <c r="E5827">
        <v>0</v>
      </c>
      <c r="F5827">
        <v>1</v>
      </c>
      <c r="G5827">
        <v>1</v>
      </c>
      <c r="H5827">
        <v>374</v>
      </c>
      <c r="I5827">
        <v>2</v>
      </c>
      <c r="J5827" t="s">
        <v>440</v>
      </c>
      <c r="K5827" t="s">
        <v>797</v>
      </c>
    </row>
    <row r="5828" spans="1:11">
      <c r="A5828">
        <v>5020</v>
      </c>
      <c r="B5828" t="s">
        <v>408</v>
      </c>
      <c r="C5828">
        <v>1</v>
      </c>
      <c r="D5828">
        <v>6</v>
      </c>
      <c r="E5828">
        <v>0</v>
      </c>
      <c r="F5828">
        <v>1</v>
      </c>
      <c r="G5828">
        <v>1</v>
      </c>
      <c r="H5828">
        <v>374</v>
      </c>
      <c r="I5828">
        <v>1</v>
      </c>
      <c r="J5828" t="s">
        <v>440</v>
      </c>
      <c r="K5828" t="s">
        <v>797</v>
      </c>
    </row>
    <row r="5829" spans="1:11">
      <c r="A5829">
        <v>5026</v>
      </c>
      <c r="B5829" t="s">
        <v>477</v>
      </c>
      <c r="C5829">
        <v>1</v>
      </c>
      <c r="D5829">
        <v>6</v>
      </c>
      <c r="E5829">
        <v>0</v>
      </c>
      <c r="F5829">
        <v>1</v>
      </c>
      <c r="G5829">
        <v>1</v>
      </c>
      <c r="H5829">
        <v>374</v>
      </c>
      <c r="I5829">
        <v>2</v>
      </c>
      <c r="J5829" t="s">
        <v>440</v>
      </c>
      <c r="K5829" t="s">
        <v>797</v>
      </c>
    </row>
    <row r="5830" spans="1:11">
      <c r="A5830">
        <v>5023</v>
      </c>
      <c r="B5830" t="s">
        <v>478</v>
      </c>
      <c r="C5830">
        <v>1</v>
      </c>
      <c r="D5830">
        <v>6</v>
      </c>
      <c r="E5830">
        <v>0</v>
      </c>
      <c r="F5830">
        <v>1</v>
      </c>
      <c r="G5830">
        <v>1</v>
      </c>
      <c r="H5830">
        <v>374</v>
      </c>
      <c r="I5830">
        <v>2</v>
      </c>
      <c r="J5830" t="s">
        <v>440</v>
      </c>
      <c r="K5830" t="s">
        <v>797</v>
      </c>
    </row>
    <row r="5831" spans="1:11">
      <c r="A5831">
        <v>5124</v>
      </c>
      <c r="B5831" t="s">
        <v>551</v>
      </c>
      <c r="C5831">
        <v>1</v>
      </c>
      <c r="D5831">
        <v>206</v>
      </c>
      <c r="E5831">
        <v>0</v>
      </c>
      <c r="F5831">
        <v>1</v>
      </c>
      <c r="G5831">
        <v>1</v>
      </c>
      <c r="H5831">
        <v>523</v>
      </c>
      <c r="I5831">
        <v>1</v>
      </c>
      <c r="J5831" t="s">
        <v>428</v>
      </c>
      <c r="K5831" t="s">
        <v>796</v>
      </c>
    </row>
    <row r="5832" spans="1:11">
      <c r="A5832">
        <v>5121</v>
      </c>
      <c r="B5832" t="s">
        <v>408</v>
      </c>
      <c r="C5832">
        <v>1</v>
      </c>
      <c r="D5832">
        <v>206</v>
      </c>
      <c r="E5832">
        <v>0</v>
      </c>
      <c r="F5832">
        <v>1</v>
      </c>
      <c r="G5832">
        <v>1</v>
      </c>
      <c r="H5832">
        <v>523</v>
      </c>
      <c r="I5832">
        <v>1</v>
      </c>
      <c r="J5832" t="s">
        <v>428</v>
      </c>
      <c r="K5832" t="s">
        <v>796</v>
      </c>
    </row>
    <row r="5833" spans="1:11">
      <c r="A5833">
        <v>5122</v>
      </c>
      <c r="B5833" t="s">
        <v>412</v>
      </c>
      <c r="C5833">
        <v>1</v>
      </c>
      <c r="D5833">
        <v>206</v>
      </c>
      <c r="E5833">
        <v>0</v>
      </c>
      <c r="F5833">
        <v>1</v>
      </c>
      <c r="G5833">
        <v>1</v>
      </c>
      <c r="H5833">
        <v>523</v>
      </c>
      <c r="I5833">
        <v>1</v>
      </c>
      <c r="J5833" t="s">
        <v>428</v>
      </c>
      <c r="K5833" t="s">
        <v>796</v>
      </c>
    </row>
    <row r="5834" spans="1:11">
      <c r="A5834">
        <v>5125</v>
      </c>
      <c r="B5834" t="s">
        <v>550</v>
      </c>
      <c r="C5834">
        <v>1</v>
      </c>
      <c r="D5834">
        <v>206</v>
      </c>
      <c r="E5834">
        <v>0</v>
      </c>
      <c r="F5834">
        <v>1</v>
      </c>
      <c r="G5834">
        <v>1</v>
      </c>
      <c r="H5834">
        <v>523</v>
      </c>
      <c r="I5834">
        <v>2</v>
      </c>
      <c r="J5834" t="s">
        <v>428</v>
      </c>
      <c r="K5834" t="s">
        <v>796</v>
      </c>
    </row>
    <row r="5835" spans="1:11">
      <c r="A5835">
        <v>5123</v>
      </c>
      <c r="B5835" t="s">
        <v>473</v>
      </c>
      <c r="C5835">
        <v>1</v>
      </c>
      <c r="D5835">
        <v>206</v>
      </c>
      <c r="E5835">
        <v>0</v>
      </c>
      <c r="F5835">
        <v>1</v>
      </c>
      <c r="G5835">
        <v>1</v>
      </c>
      <c r="H5835">
        <v>523</v>
      </c>
      <c r="I5835">
        <v>1</v>
      </c>
      <c r="J5835" t="s">
        <v>428</v>
      </c>
      <c r="K5835" t="s">
        <v>796</v>
      </c>
    </row>
    <row r="5836" spans="1:11">
      <c r="A5836">
        <v>5209</v>
      </c>
      <c r="B5836" t="s">
        <v>408</v>
      </c>
      <c r="C5836">
        <v>6</v>
      </c>
      <c r="D5836">
        <v>37</v>
      </c>
      <c r="E5836">
        <v>0</v>
      </c>
      <c r="F5836">
        <v>1</v>
      </c>
      <c r="G5836">
        <v>1</v>
      </c>
      <c r="H5836">
        <v>277</v>
      </c>
      <c r="I5836">
        <v>1</v>
      </c>
      <c r="J5836" t="s">
        <v>588</v>
      </c>
      <c r="K5836" t="s">
        <v>795</v>
      </c>
    </row>
    <row r="5837" spans="1:11">
      <c r="A5837">
        <v>4947</v>
      </c>
      <c r="B5837" t="s">
        <v>412</v>
      </c>
      <c r="C5837">
        <v>1</v>
      </c>
      <c r="D5837">
        <v>4</v>
      </c>
      <c r="E5837">
        <v>0</v>
      </c>
      <c r="F5837">
        <v>1</v>
      </c>
      <c r="G5837">
        <v>1</v>
      </c>
      <c r="H5837">
        <v>529</v>
      </c>
      <c r="I5837">
        <v>3</v>
      </c>
      <c r="J5837" t="s">
        <v>519</v>
      </c>
      <c r="K5837" t="s">
        <v>794</v>
      </c>
    </row>
    <row r="5838" spans="1:11">
      <c r="A5838">
        <v>5546</v>
      </c>
      <c r="B5838" t="s">
        <v>408</v>
      </c>
      <c r="C5838">
        <v>1</v>
      </c>
      <c r="D5838">
        <v>65</v>
      </c>
      <c r="E5838">
        <v>0</v>
      </c>
      <c r="F5838">
        <v>1</v>
      </c>
      <c r="G5838">
        <v>1</v>
      </c>
      <c r="H5838">
        <v>316</v>
      </c>
      <c r="I5838">
        <v>2</v>
      </c>
      <c r="J5838" t="s">
        <v>467</v>
      </c>
      <c r="K5838" t="s">
        <v>793</v>
      </c>
    </row>
    <row r="5839" spans="1:11">
      <c r="A5839">
        <v>4941</v>
      </c>
      <c r="B5839" t="s">
        <v>408</v>
      </c>
      <c r="C5839">
        <v>2</v>
      </c>
      <c r="D5839">
        <v>10</v>
      </c>
      <c r="E5839">
        <v>0</v>
      </c>
      <c r="F5839">
        <v>2</v>
      </c>
      <c r="G5839">
        <v>1</v>
      </c>
      <c r="H5839">
        <v>420</v>
      </c>
      <c r="I5839">
        <v>3</v>
      </c>
      <c r="J5839" t="s">
        <v>435</v>
      </c>
      <c r="K5839" t="s">
        <v>792</v>
      </c>
    </row>
    <row r="5840" spans="1:11">
      <c r="A5840">
        <v>6329</v>
      </c>
      <c r="B5840" t="s">
        <v>408</v>
      </c>
      <c r="C5840">
        <v>1</v>
      </c>
      <c r="D5840">
        <v>7</v>
      </c>
      <c r="E5840">
        <v>1</v>
      </c>
      <c r="F5840">
        <v>0</v>
      </c>
      <c r="G5840">
        <v>0</v>
      </c>
      <c r="H5840">
        <v>280</v>
      </c>
      <c r="I5840">
        <v>2</v>
      </c>
      <c r="J5840" t="s">
        <v>791</v>
      </c>
      <c r="K5840" t="s">
        <v>775</v>
      </c>
    </row>
    <row r="5841" spans="1:11">
      <c r="A5841">
        <v>2250</v>
      </c>
      <c r="B5841" t="s">
        <v>408</v>
      </c>
      <c r="D5841">
        <v>10</v>
      </c>
      <c r="F5841">
        <v>0</v>
      </c>
      <c r="G5841">
        <v>0</v>
      </c>
      <c r="H5841">
        <v>522</v>
      </c>
      <c r="J5841" t="s">
        <v>445</v>
      </c>
      <c r="K5841" t="s">
        <v>775</v>
      </c>
    </row>
    <row r="5842" spans="1:11">
      <c r="A5842">
        <v>6478</v>
      </c>
      <c r="B5842" t="s">
        <v>408</v>
      </c>
      <c r="D5842">
        <v>11</v>
      </c>
      <c r="F5842">
        <v>0</v>
      </c>
      <c r="G5842">
        <v>0</v>
      </c>
      <c r="H5842">
        <v>670</v>
      </c>
      <c r="J5842" t="s">
        <v>781</v>
      </c>
      <c r="K5842" t="s">
        <v>775</v>
      </c>
    </row>
    <row r="5843" spans="1:11">
      <c r="A5843">
        <v>3799</v>
      </c>
      <c r="B5843" t="s">
        <v>408</v>
      </c>
      <c r="C5843">
        <v>1</v>
      </c>
      <c r="D5843">
        <v>7</v>
      </c>
      <c r="E5843">
        <v>0</v>
      </c>
      <c r="F5843">
        <v>1</v>
      </c>
      <c r="G5843">
        <v>0</v>
      </c>
      <c r="H5843">
        <v>205</v>
      </c>
      <c r="I5843">
        <v>0</v>
      </c>
      <c r="J5843" t="s">
        <v>430</v>
      </c>
      <c r="K5843" t="s">
        <v>775</v>
      </c>
    </row>
    <row r="5844" spans="1:11">
      <c r="A5844">
        <v>6269</v>
      </c>
      <c r="B5844" t="s">
        <v>408</v>
      </c>
      <c r="C5844">
        <v>1</v>
      </c>
      <c r="D5844">
        <v>29</v>
      </c>
      <c r="E5844">
        <v>10</v>
      </c>
      <c r="G5844">
        <v>0</v>
      </c>
      <c r="H5844">
        <v>132</v>
      </c>
      <c r="I5844">
        <v>7</v>
      </c>
      <c r="J5844" t="s">
        <v>692</v>
      </c>
      <c r="K5844" t="s">
        <v>775</v>
      </c>
    </row>
    <row r="5845" spans="1:11">
      <c r="A5845">
        <v>2668</v>
      </c>
      <c r="B5845" t="s">
        <v>408</v>
      </c>
      <c r="C5845">
        <v>2</v>
      </c>
      <c r="D5845">
        <v>6</v>
      </c>
      <c r="E5845">
        <v>2</v>
      </c>
      <c r="F5845">
        <v>0</v>
      </c>
      <c r="G5845">
        <v>0</v>
      </c>
      <c r="H5845">
        <v>308</v>
      </c>
      <c r="I5845">
        <v>2</v>
      </c>
      <c r="J5845" t="s">
        <v>790</v>
      </c>
      <c r="K5845" t="s">
        <v>775</v>
      </c>
    </row>
    <row r="5846" spans="1:11">
      <c r="A5846">
        <v>2193</v>
      </c>
      <c r="B5846" t="s">
        <v>408</v>
      </c>
      <c r="D5846">
        <v>11</v>
      </c>
      <c r="F5846">
        <v>0</v>
      </c>
      <c r="G5846">
        <v>0</v>
      </c>
      <c r="H5846">
        <v>534</v>
      </c>
      <c r="J5846" t="s">
        <v>662</v>
      </c>
      <c r="K5846" t="s">
        <v>775</v>
      </c>
    </row>
    <row r="5847" spans="1:11">
      <c r="A5847">
        <v>3258</v>
      </c>
      <c r="B5847" t="s">
        <v>408</v>
      </c>
      <c r="C5847">
        <v>2</v>
      </c>
      <c r="D5847">
        <v>2</v>
      </c>
      <c r="E5847">
        <v>56</v>
      </c>
      <c r="F5847">
        <v>0</v>
      </c>
      <c r="G5847">
        <v>0</v>
      </c>
      <c r="H5847">
        <v>397</v>
      </c>
      <c r="I5847">
        <v>8</v>
      </c>
      <c r="J5847" t="s">
        <v>788</v>
      </c>
      <c r="K5847" t="s">
        <v>775</v>
      </c>
    </row>
    <row r="5848" spans="1:11">
      <c r="A5848">
        <v>6264</v>
      </c>
      <c r="B5848" t="s">
        <v>408</v>
      </c>
      <c r="C5848">
        <v>1</v>
      </c>
      <c r="D5848">
        <v>12</v>
      </c>
      <c r="E5848">
        <v>1</v>
      </c>
      <c r="F5848">
        <v>0</v>
      </c>
      <c r="G5848">
        <v>0</v>
      </c>
      <c r="H5848">
        <v>432</v>
      </c>
      <c r="I5848">
        <v>2</v>
      </c>
      <c r="J5848" t="s">
        <v>723</v>
      </c>
      <c r="K5848" t="s">
        <v>775</v>
      </c>
    </row>
    <row r="5849" spans="1:11">
      <c r="A5849">
        <v>6287</v>
      </c>
      <c r="B5849" t="s">
        <v>412</v>
      </c>
      <c r="C5849">
        <v>1</v>
      </c>
      <c r="D5849">
        <v>7</v>
      </c>
      <c r="E5849">
        <v>1</v>
      </c>
      <c r="F5849">
        <v>0</v>
      </c>
      <c r="G5849">
        <v>0</v>
      </c>
      <c r="H5849">
        <v>447</v>
      </c>
      <c r="I5849">
        <v>1</v>
      </c>
      <c r="J5849" t="s">
        <v>416</v>
      </c>
      <c r="K5849" t="s">
        <v>775</v>
      </c>
    </row>
    <row r="5850" spans="1:11">
      <c r="A5850">
        <v>6479</v>
      </c>
      <c r="B5850" t="s">
        <v>408</v>
      </c>
      <c r="C5850">
        <v>1</v>
      </c>
      <c r="D5850">
        <v>6</v>
      </c>
      <c r="E5850">
        <v>1</v>
      </c>
      <c r="F5850">
        <v>0</v>
      </c>
      <c r="G5850">
        <v>0</v>
      </c>
      <c r="H5850">
        <v>627</v>
      </c>
      <c r="I5850">
        <v>2</v>
      </c>
      <c r="J5850" t="s">
        <v>779</v>
      </c>
      <c r="K5850" t="s">
        <v>775</v>
      </c>
    </row>
    <row r="5851" spans="1:11">
      <c r="A5851">
        <v>6364</v>
      </c>
      <c r="B5851" t="s">
        <v>412</v>
      </c>
      <c r="D5851">
        <v>7</v>
      </c>
      <c r="F5851">
        <v>0</v>
      </c>
      <c r="G5851">
        <v>0</v>
      </c>
      <c r="H5851">
        <v>445</v>
      </c>
      <c r="J5851" t="s">
        <v>266</v>
      </c>
      <c r="K5851" t="s">
        <v>775</v>
      </c>
    </row>
    <row r="5852" spans="1:11">
      <c r="A5852">
        <v>6270</v>
      </c>
      <c r="B5852" t="s">
        <v>408</v>
      </c>
      <c r="C5852">
        <v>1</v>
      </c>
      <c r="D5852">
        <v>1</v>
      </c>
      <c r="E5852">
        <v>30</v>
      </c>
      <c r="F5852">
        <v>0</v>
      </c>
      <c r="G5852">
        <v>0</v>
      </c>
      <c r="H5852">
        <v>166</v>
      </c>
      <c r="I5852">
        <v>9</v>
      </c>
      <c r="J5852" t="s">
        <v>789</v>
      </c>
      <c r="K5852" t="s">
        <v>775</v>
      </c>
    </row>
    <row r="5853" spans="1:11">
      <c r="A5853">
        <v>2786</v>
      </c>
      <c r="B5853" t="s">
        <v>408</v>
      </c>
      <c r="C5853">
        <v>1</v>
      </c>
      <c r="D5853">
        <v>50</v>
      </c>
      <c r="E5853">
        <v>25</v>
      </c>
      <c r="G5853">
        <v>0</v>
      </c>
      <c r="H5853">
        <v>520</v>
      </c>
      <c r="I5853">
        <v>7</v>
      </c>
      <c r="J5853" t="s">
        <v>414</v>
      </c>
      <c r="K5853" t="s">
        <v>775</v>
      </c>
    </row>
    <row r="5854" spans="1:11">
      <c r="A5854">
        <v>3247</v>
      </c>
      <c r="B5854" t="s">
        <v>408</v>
      </c>
      <c r="C5854">
        <v>2</v>
      </c>
      <c r="D5854">
        <v>5</v>
      </c>
      <c r="E5854">
        <v>52</v>
      </c>
      <c r="F5854">
        <v>0</v>
      </c>
      <c r="G5854">
        <v>0</v>
      </c>
      <c r="H5854">
        <v>396</v>
      </c>
      <c r="I5854">
        <v>8</v>
      </c>
      <c r="J5854" t="s">
        <v>678</v>
      </c>
      <c r="K5854" t="s">
        <v>775</v>
      </c>
    </row>
    <row r="5855" spans="1:11">
      <c r="A5855">
        <v>3256</v>
      </c>
      <c r="B5855" t="s">
        <v>408</v>
      </c>
      <c r="C5855">
        <v>1</v>
      </c>
      <c r="D5855">
        <v>6</v>
      </c>
      <c r="E5855">
        <v>28</v>
      </c>
      <c r="F5855">
        <v>0</v>
      </c>
      <c r="G5855">
        <v>0</v>
      </c>
      <c r="H5855">
        <v>397</v>
      </c>
      <c r="I5855">
        <v>8</v>
      </c>
      <c r="J5855" t="s">
        <v>788</v>
      </c>
      <c r="K5855" t="s">
        <v>775</v>
      </c>
    </row>
    <row r="5856" spans="1:11">
      <c r="A5856">
        <v>1627</v>
      </c>
      <c r="B5856" t="s">
        <v>408</v>
      </c>
      <c r="C5856">
        <v>1</v>
      </c>
      <c r="D5856">
        <v>9</v>
      </c>
      <c r="E5856">
        <v>1</v>
      </c>
      <c r="F5856">
        <v>0</v>
      </c>
      <c r="G5856">
        <v>0</v>
      </c>
      <c r="H5856">
        <v>324</v>
      </c>
      <c r="I5856">
        <v>1</v>
      </c>
      <c r="J5856" t="s">
        <v>787</v>
      </c>
      <c r="K5856" t="s">
        <v>775</v>
      </c>
    </row>
    <row r="5857" spans="1:11">
      <c r="A5857">
        <v>6262</v>
      </c>
      <c r="B5857" t="s">
        <v>408</v>
      </c>
      <c r="C5857">
        <v>1</v>
      </c>
      <c r="D5857">
        <v>33</v>
      </c>
      <c r="E5857">
        <v>1</v>
      </c>
      <c r="F5857">
        <v>0</v>
      </c>
      <c r="G5857">
        <v>0</v>
      </c>
      <c r="H5857">
        <v>429</v>
      </c>
      <c r="I5857">
        <v>2</v>
      </c>
      <c r="J5857" t="s">
        <v>739</v>
      </c>
      <c r="K5857" t="s">
        <v>775</v>
      </c>
    </row>
    <row r="5858" spans="1:11">
      <c r="A5858">
        <v>6239</v>
      </c>
      <c r="B5858" t="s">
        <v>408</v>
      </c>
      <c r="C5858">
        <v>1</v>
      </c>
      <c r="D5858">
        <v>56</v>
      </c>
      <c r="E5858">
        <v>1</v>
      </c>
      <c r="F5858">
        <v>0</v>
      </c>
      <c r="G5858">
        <v>0</v>
      </c>
      <c r="H5858">
        <v>671</v>
      </c>
      <c r="I5858">
        <v>2</v>
      </c>
      <c r="J5858" t="s">
        <v>661</v>
      </c>
      <c r="K5858" t="s">
        <v>775</v>
      </c>
    </row>
    <row r="5859" spans="1:11">
      <c r="A5859">
        <v>1138</v>
      </c>
      <c r="B5859" t="s">
        <v>408</v>
      </c>
      <c r="C5859">
        <v>1</v>
      </c>
      <c r="D5859">
        <v>40</v>
      </c>
      <c r="E5859">
        <v>1</v>
      </c>
      <c r="F5859">
        <v>0</v>
      </c>
      <c r="G5859">
        <v>0</v>
      </c>
      <c r="H5859">
        <v>313</v>
      </c>
      <c r="I5859">
        <v>2</v>
      </c>
      <c r="J5859" t="s">
        <v>407</v>
      </c>
      <c r="K5859" t="s">
        <v>775</v>
      </c>
    </row>
    <row r="5860" spans="1:11">
      <c r="A5860">
        <v>2249</v>
      </c>
      <c r="B5860" t="s">
        <v>408</v>
      </c>
      <c r="D5860">
        <v>12</v>
      </c>
      <c r="F5860">
        <v>0</v>
      </c>
      <c r="G5860">
        <v>0</v>
      </c>
      <c r="H5860">
        <v>522</v>
      </c>
      <c r="J5860" t="s">
        <v>445</v>
      </c>
      <c r="K5860" t="s">
        <v>775</v>
      </c>
    </row>
    <row r="5861" spans="1:11">
      <c r="A5861">
        <v>6331</v>
      </c>
      <c r="B5861" t="s">
        <v>408</v>
      </c>
      <c r="C5861">
        <v>1</v>
      </c>
      <c r="D5861">
        <v>31</v>
      </c>
      <c r="E5861">
        <v>1</v>
      </c>
      <c r="F5861">
        <v>0</v>
      </c>
      <c r="G5861">
        <v>0</v>
      </c>
      <c r="H5861">
        <v>118</v>
      </c>
      <c r="I5861">
        <v>1</v>
      </c>
      <c r="J5861" t="s">
        <v>612</v>
      </c>
      <c r="K5861" t="s">
        <v>775</v>
      </c>
    </row>
    <row r="5862" spans="1:11">
      <c r="A5862">
        <v>6308</v>
      </c>
      <c r="B5862" t="s">
        <v>408</v>
      </c>
      <c r="C5862">
        <v>2</v>
      </c>
      <c r="D5862">
        <v>6</v>
      </c>
      <c r="E5862">
        <v>2</v>
      </c>
      <c r="F5862">
        <v>0</v>
      </c>
      <c r="G5862">
        <v>0</v>
      </c>
      <c r="H5862">
        <v>239</v>
      </c>
      <c r="I5862">
        <v>2</v>
      </c>
      <c r="J5862" t="s">
        <v>786</v>
      </c>
      <c r="K5862" t="s">
        <v>775</v>
      </c>
    </row>
    <row r="5863" spans="1:11">
      <c r="A5863">
        <v>1004</v>
      </c>
      <c r="B5863" t="s">
        <v>408</v>
      </c>
      <c r="C5863">
        <v>1</v>
      </c>
      <c r="D5863">
        <v>14</v>
      </c>
      <c r="E5863">
        <v>1</v>
      </c>
      <c r="F5863">
        <v>0</v>
      </c>
      <c r="G5863">
        <v>0</v>
      </c>
      <c r="H5863">
        <v>345</v>
      </c>
      <c r="I5863">
        <v>2</v>
      </c>
      <c r="J5863" t="s">
        <v>619</v>
      </c>
      <c r="K5863" t="s">
        <v>775</v>
      </c>
    </row>
    <row r="5864" spans="1:11">
      <c r="A5864">
        <v>1473</v>
      </c>
      <c r="B5864" t="s">
        <v>408</v>
      </c>
      <c r="C5864">
        <v>1</v>
      </c>
      <c r="D5864">
        <v>1</v>
      </c>
      <c r="E5864">
        <v>1</v>
      </c>
      <c r="F5864">
        <v>0</v>
      </c>
      <c r="G5864">
        <v>0</v>
      </c>
      <c r="H5864">
        <v>364</v>
      </c>
      <c r="I5864">
        <v>2</v>
      </c>
      <c r="J5864" t="s">
        <v>785</v>
      </c>
      <c r="K5864" t="s">
        <v>775</v>
      </c>
    </row>
    <row r="5865" spans="1:11">
      <c r="A5865">
        <v>3245</v>
      </c>
      <c r="B5865" t="s">
        <v>408</v>
      </c>
      <c r="C5865">
        <v>1</v>
      </c>
      <c r="D5865">
        <v>1</v>
      </c>
      <c r="E5865">
        <v>26</v>
      </c>
      <c r="F5865">
        <v>0</v>
      </c>
      <c r="G5865">
        <v>0</v>
      </c>
      <c r="H5865">
        <v>396</v>
      </c>
      <c r="I5865">
        <v>8</v>
      </c>
      <c r="J5865" t="s">
        <v>678</v>
      </c>
      <c r="K5865" t="s">
        <v>775</v>
      </c>
    </row>
    <row r="5866" spans="1:11">
      <c r="A5866">
        <v>2824</v>
      </c>
      <c r="B5866" t="s">
        <v>408</v>
      </c>
      <c r="D5866">
        <v>29</v>
      </c>
      <c r="E5866">
        <v>0</v>
      </c>
      <c r="G5866">
        <v>0</v>
      </c>
      <c r="H5866">
        <v>571</v>
      </c>
      <c r="J5866" t="s">
        <v>784</v>
      </c>
      <c r="K5866" t="s">
        <v>775</v>
      </c>
    </row>
    <row r="5867" spans="1:11">
      <c r="A5867">
        <v>832</v>
      </c>
      <c r="B5867" t="s">
        <v>408</v>
      </c>
      <c r="C5867">
        <v>1</v>
      </c>
      <c r="D5867">
        <v>24</v>
      </c>
      <c r="E5867">
        <v>1</v>
      </c>
      <c r="F5867">
        <v>0</v>
      </c>
      <c r="G5867">
        <v>0</v>
      </c>
      <c r="H5867">
        <v>430</v>
      </c>
      <c r="I5867">
        <v>2</v>
      </c>
      <c r="J5867" t="s">
        <v>267</v>
      </c>
      <c r="K5867" t="s">
        <v>775</v>
      </c>
    </row>
    <row r="5868" spans="1:11">
      <c r="A5868">
        <v>4298</v>
      </c>
      <c r="B5868" t="s">
        <v>390</v>
      </c>
      <c r="C5868">
        <v>1</v>
      </c>
      <c r="D5868">
        <v>5</v>
      </c>
      <c r="E5868">
        <v>1</v>
      </c>
      <c r="F5868">
        <v>0</v>
      </c>
      <c r="G5868">
        <v>0</v>
      </c>
      <c r="H5868">
        <v>108</v>
      </c>
      <c r="I5868">
        <v>2</v>
      </c>
      <c r="J5868" t="s">
        <v>783</v>
      </c>
      <c r="K5868" t="s">
        <v>775</v>
      </c>
    </row>
    <row r="5869" spans="1:11">
      <c r="A5869">
        <v>6265</v>
      </c>
      <c r="B5869" t="s">
        <v>408</v>
      </c>
      <c r="C5869">
        <v>2</v>
      </c>
      <c r="D5869">
        <v>12</v>
      </c>
      <c r="E5869">
        <v>2</v>
      </c>
      <c r="F5869">
        <v>0</v>
      </c>
      <c r="G5869">
        <v>0</v>
      </c>
      <c r="H5869">
        <v>663</v>
      </c>
      <c r="I5869">
        <v>2</v>
      </c>
      <c r="J5869" t="s">
        <v>782</v>
      </c>
      <c r="K5869" t="s">
        <v>775</v>
      </c>
    </row>
    <row r="5870" spans="1:11">
      <c r="A5870">
        <v>6276</v>
      </c>
      <c r="B5870" t="s">
        <v>408</v>
      </c>
      <c r="C5870">
        <v>2</v>
      </c>
      <c r="D5870">
        <v>14</v>
      </c>
      <c r="E5870">
        <v>2</v>
      </c>
      <c r="F5870">
        <v>0</v>
      </c>
      <c r="G5870">
        <v>0</v>
      </c>
      <c r="H5870">
        <v>627</v>
      </c>
      <c r="I5870">
        <v>2</v>
      </c>
      <c r="J5870" t="s">
        <v>779</v>
      </c>
      <c r="K5870" t="s">
        <v>775</v>
      </c>
    </row>
    <row r="5871" spans="1:11">
      <c r="A5871">
        <v>4645</v>
      </c>
      <c r="B5871" t="s">
        <v>408</v>
      </c>
      <c r="C5871">
        <v>2</v>
      </c>
      <c r="D5871">
        <v>8</v>
      </c>
      <c r="E5871">
        <v>0</v>
      </c>
      <c r="F5871">
        <v>0</v>
      </c>
      <c r="G5871">
        <v>0</v>
      </c>
      <c r="H5871">
        <v>670</v>
      </c>
      <c r="I5871">
        <v>9</v>
      </c>
      <c r="J5871" t="s">
        <v>781</v>
      </c>
      <c r="K5871" t="s">
        <v>775</v>
      </c>
    </row>
    <row r="5872" spans="1:11">
      <c r="A5872">
        <v>6351</v>
      </c>
      <c r="B5872" t="s">
        <v>408</v>
      </c>
      <c r="D5872">
        <v>55</v>
      </c>
      <c r="G5872">
        <v>0</v>
      </c>
      <c r="H5872">
        <v>523</v>
      </c>
      <c r="J5872" t="s">
        <v>428</v>
      </c>
      <c r="K5872" t="s">
        <v>775</v>
      </c>
    </row>
    <row r="5873" spans="1:11">
      <c r="A5873">
        <v>2458</v>
      </c>
      <c r="B5873" t="s">
        <v>408</v>
      </c>
      <c r="D5873">
        <v>8</v>
      </c>
      <c r="F5873">
        <v>0</v>
      </c>
      <c r="G5873">
        <v>0</v>
      </c>
      <c r="H5873">
        <v>361</v>
      </c>
      <c r="J5873" t="s">
        <v>780</v>
      </c>
      <c r="K5873" t="s">
        <v>775</v>
      </c>
    </row>
    <row r="5874" spans="1:11">
      <c r="A5874">
        <v>6277</v>
      </c>
      <c r="B5874" t="s">
        <v>408</v>
      </c>
      <c r="C5874">
        <v>1</v>
      </c>
      <c r="D5874">
        <v>1</v>
      </c>
      <c r="E5874">
        <v>1</v>
      </c>
      <c r="F5874">
        <v>0</v>
      </c>
      <c r="G5874">
        <v>0</v>
      </c>
      <c r="H5874">
        <v>627</v>
      </c>
      <c r="I5874">
        <v>2</v>
      </c>
      <c r="J5874" t="s">
        <v>779</v>
      </c>
      <c r="K5874" t="s">
        <v>775</v>
      </c>
    </row>
    <row r="5875" spans="1:11">
      <c r="A5875">
        <v>1153</v>
      </c>
      <c r="B5875" t="s">
        <v>408</v>
      </c>
      <c r="D5875">
        <v>5</v>
      </c>
      <c r="F5875">
        <v>0</v>
      </c>
      <c r="G5875">
        <v>0</v>
      </c>
      <c r="H5875">
        <v>311</v>
      </c>
      <c r="J5875" t="s">
        <v>778</v>
      </c>
      <c r="K5875" t="s">
        <v>775</v>
      </c>
    </row>
    <row r="5876" spans="1:11">
      <c r="A5876">
        <v>6297</v>
      </c>
      <c r="B5876" t="s">
        <v>408</v>
      </c>
      <c r="C5876">
        <v>1</v>
      </c>
      <c r="D5876">
        <v>8</v>
      </c>
      <c r="E5876">
        <v>1</v>
      </c>
      <c r="F5876">
        <v>0</v>
      </c>
      <c r="G5876">
        <v>0</v>
      </c>
      <c r="H5876">
        <v>711</v>
      </c>
      <c r="I5876">
        <v>2</v>
      </c>
      <c r="J5876" t="s">
        <v>777</v>
      </c>
      <c r="K5876" t="s">
        <v>775</v>
      </c>
    </row>
    <row r="5877" spans="1:11">
      <c r="A5877">
        <v>3784</v>
      </c>
      <c r="B5877" t="s">
        <v>408</v>
      </c>
      <c r="D5877">
        <v>6</v>
      </c>
      <c r="E5877">
        <v>0</v>
      </c>
      <c r="G5877">
        <v>0</v>
      </c>
      <c r="H5877">
        <v>208</v>
      </c>
      <c r="J5877" t="s">
        <v>584</v>
      </c>
      <c r="K5877" t="s">
        <v>775</v>
      </c>
    </row>
    <row r="5878" spans="1:11">
      <c r="A5878">
        <v>6291</v>
      </c>
      <c r="B5878" t="s">
        <v>412</v>
      </c>
      <c r="C5878">
        <v>2</v>
      </c>
      <c r="D5878">
        <v>40</v>
      </c>
      <c r="E5878">
        <v>2</v>
      </c>
      <c r="F5878">
        <v>0</v>
      </c>
      <c r="G5878">
        <v>0</v>
      </c>
      <c r="H5878">
        <v>313</v>
      </c>
      <c r="I5878">
        <v>2</v>
      </c>
      <c r="J5878" t="s">
        <v>407</v>
      </c>
      <c r="K5878" t="s">
        <v>775</v>
      </c>
    </row>
    <row r="5879" spans="1:11">
      <c r="A5879">
        <v>2962</v>
      </c>
      <c r="B5879" t="s">
        <v>408</v>
      </c>
      <c r="C5879">
        <v>1</v>
      </c>
      <c r="D5879">
        <v>18</v>
      </c>
      <c r="E5879">
        <v>1</v>
      </c>
      <c r="F5879">
        <v>0</v>
      </c>
      <c r="G5879">
        <v>0</v>
      </c>
      <c r="H5879">
        <v>509</v>
      </c>
      <c r="I5879">
        <v>1</v>
      </c>
      <c r="J5879" t="s">
        <v>776</v>
      </c>
      <c r="K5879" t="s">
        <v>775</v>
      </c>
    </row>
    <row r="5880" spans="1:11">
      <c r="A5880">
        <v>3323</v>
      </c>
      <c r="B5880" t="s">
        <v>408</v>
      </c>
      <c r="C5880">
        <v>1</v>
      </c>
      <c r="D5880">
        <v>56</v>
      </c>
      <c r="E5880">
        <v>28</v>
      </c>
      <c r="F5880">
        <v>0</v>
      </c>
      <c r="G5880">
        <v>0</v>
      </c>
      <c r="H5880">
        <v>374</v>
      </c>
      <c r="I5880">
        <v>8</v>
      </c>
      <c r="J5880" t="s">
        <v>440</v>
      </c>
      <c r="K5880" t="s">
        <v>775</v>
      </c>
    </row>
    <row r="5881" spans="1:11">
      <c r="A5881">
        <v>5710</v>
      </c>
      <c r="B5881" t="s">
        <v>408</v>
      </c>
      <c r="C5881">
        <v>2</v>
      </c>
      <c r="D5881">
        <v>9</v>
      </c>
      <c r="E5881">
        <v>2</v>
      </c>
      <c r="F5881">
        <v>0</v>
      </c>
      <c r="G5881">
        <v>0</v>
      </c>
      <c r="H5881">
        <v>319</v>
      </c>
      <c r="I5881">
        <v>2</v>
      </c>
      <c r="J5881" t="s">
        <v>469</v>
      </c>
      <c r="K5881" t="s">
        <v>775</v>
      </c>
    </row>
    <row r="5882" spans="1:11">
      <c r="A5882">
        <v>6343</v>
      </c>
      <c r="B5882" t="s">
        <v>412</v>
      </c>
      <c r="D5882">
        <v>55</v>
      </c>
      <c r="F5882">
        <v>0</v>
      </c>
      <c r="G5882">
        <v>0</v>
      </c>
      <c r="H5882">
        <v>534</v>
      </c>
      <c r="J5882" t="s">
        <v>662</v>
      </c>
      <c r="K5882" t="s">
        <v>775</v>
      </c>
    </row>
    <row r="5883" spans="1:11">
      <c r="A5883">
        <v>2990</v>
      </c>
      <c r="B5883" t="s">
        <v>408</v>
      </c>
      <c r="C5883">
        <v>1</v>
      </c>
      <c r="D5883">
        <v>4</v>
      </c>
      <c r="E5883">
        <v>22</v>
      </c>
      <c r="F5883">
        <v>0</v>
      </c>
      <c r="G5883">
        <v>0</v>
      </c>
      <c r="H5883">
        <v>387</v>
      </c>
      <c r="I5883">
        <v>7</v>
      </c>
      <c r="J5883" t="s">
        <v>409</v>
      </c>
      <c r="K5883" t="s">
        <v>774</v>
      </c>
    </row>
    <row r="5884" spans="1:11">
      <c r="A5884">
        <v>4580</v>
      </c>
      <c r="B5884" t="s">
        <v>408</v>
      </c>
      <c r="C5884">
        <v>1</v>
      </c>
      <c r="D5884">
        <v>6</v>
      </c>
      <c r="E5884">
        <v>28</v>
      </c>
      <c r="F5884">
        <v>0</v>
      </c>
      <c r="G5884">
        <v>0</v>
      </c>
      <c r="H5884">
        <v>149</v>
      </c>
      <c r="I5884">
        <v>8</v>
      </c>
      <c r="J5884" t="s">
        <v>642</v>
      </c>
      <c r="K5884" t="s">
        <v>773</v>
      </c>
    </row>
    <row r="5885" spans="1:11">
      <c r="A5885">
        <v>2691</v>
      </c>
      <c r="B5885" t="s">
        <v>408</v>
      </c>
      <c r="C5885">
        <v>1</v>
      </c>
      <c r="D5885">
        <v>34</v>
      </c>
      <c r="E5885">
        <v>19</v>
      </c>
      <c r="F5885">
        <v>0</v>
      </c>
      <c r="G5885">
        <v>0</v>
      </c>
      <c r="H5885">
        <v>321</v>
      </c>
      <c r="I5885">
        <v>7</v>
      </c>
      <c r="J5885" t="s">
        <v>714</v>
      </c>
      <c r="K5885" t="s">
        <v>773</v>
      </c>
    </row>
    <row r="5886" spans="1:11">
      <c r="A5886">
        <v>1945</v>
      </c>
      <c r="B5886" t="s">
        <v>408</v>
      </c>
      <c r="C5886">
        <v>2</v>
      </c>
      <c r="D5886">
        <v>24</v>
      </c>
      <c r="E5886">
        <v>20</v>
      </c>
      <c r="F5886">
        <v>0</v>
      </c>
      <c r="G5886">
        <v>0</v>
      </c>
      <c r="H5886">
        <v>321</v>
      </c>
      <c r="I5886">
        <v>7</v>
      </c>
      <c r="J5886" t="s">
        <v>714</v>
      </c>
      <c r="K5886" t="s">
        <v>773</v>
      </c>
    </row>
    <row r="5887" spans="1:11">
      <c r="A5887">
        <v>4966</v>
      </c>
      <c r="B5887" t="s">
        <v>408</v>
      </c>
      <c r="C5887">
        <v>1</v>
      </c>
      <c r="D5887">
        <v>21</v>
      </c>
      <c r="E5887">
        <v>0</v>
      </c>
      <c r="F5887">
        <v>1</v>
      </c>
      <c r="G5887">
        <v>1</v>
      </c>
      <c r="H5887">
        <v>529</v>
      </c>
      <c r="I5887">
        <v>1</v>
      </c>
      <c r="J5887" t="s">
        <v>519</v>
      </c>
      <c r="K5887" t="s">
        <v>772</v>
      </c>
    </row>
    <row r="5888" spans="1:11">
      <c r="A5888">
        <v>4904</v>
      </c>
      <c r="B5888" t="s">
        <v>479</v>
      </c>
      <c r="C5888">
        <v>1</v>
      </c>
      <c r="D5888">
        <v>59</v>
      </c>
      <c r="E5888">
        <v>0</v>
      </c>
      <c r="F5888">
        <v>1</v>
      </c>
      <c r="G5888">
        <v>1</v>
      </c>
      <c r="H5888">
        <v>420</v>
      </c>
      <c r="I5888">
        <v>3</v>
      </c>
      <c r="J5888" t="s">
        <v>435</v>
      </c>
      <c r="K5888" t="s">
        <v>771</v>
      </c>
    </row>
    <row r="5889" spans="1:11">
      <c r="A5889">
        <v>4905</v>
      </c>
      <c r="B5889" t="s">
        <v>478</v>
      </c>
      <c r="C5889">
        <v>1</v>
      </c>
      <c r="D5889">
        <v>59</v>
      </c>
      <c r="E5889">
        <v>0</v>
      </c>
      <c r="F5889">
        <v>1</v>
      </c>
      <c r="G5889">
        <v>1</v>
      </c>
      <c r="H5889">
        <v>420</v>
      </c>
      <c r="I5889">
        <v>1</v>
      </c>
      <c r="J5889" t="s">
        <v>435</v>
      </c>
      <c r="K5889" t="s">
        <v>771</v>
      </c>
    </row>
    <row r="5890" spans="1:11">
      <c r="A5890">
        <v>4902</v>
      </c>
      <c r="B5890" t="s">
        <v>408</v>
      </c>
      <c r="C5890">
        <v>1</v>
      </c>
      <c r="D5890">
        <v>59</v>
      </c>
      <c r="E5890">
        <v>0</v>
      </c>
      <c r="F5890">
        <v>1</v>
      </c>
      <c r="G5890">
        <v>1</v>
      </c>
      <c r="H5890">
        <v>420</v>
      </c>
      <c r="I5890">
        <v>7</v>
      </c>
      <c r="J5890" t="s">
        <v>435</v>
      </c>
      <c r="K5890" t="s">
        <v>771</v>
      </c>
    </row>
    <row r="5891" spans="1:11">
      <c r="A5891">
        <v>4903</v>
      </c>
      <c r="B5891" t="s">
        <v>468</v>
      </c>
      <c r="C5891">
        <v>1</v>
      </c>
      <c r="D5891">
        <v>59</v>
      </c>
      <c r="E5891">
        <v>0</v>
      </c>
      <c r="F5891">
        <v>1</v>
      </c>
      <c r="G5891">
        <v>1</v>
      </c>
      <c r="H5891">
        <v>420</v>
      </c>
      <c r="I5891">
        <v>3</v>
      </c>
      <c r="J5891" t="s">
        <v>435</v>
      </c>
      <c r="K5891" t="s">
        <v>771</v>
      </c>
    </row>
    <row r="5892" spans="1:11">
      <c r="A5892">
        <v>6261</v>
      </c>
      <c r="B5892" t="s">
        <v>479</v>
      </c>
      <c r="C5892">
        <v>1</v>
      </c>
      <c r="D5892">
        <v>59</v>
      </c>
      <c r="E5892">
        <v>0</v>
      </c>
      <c r="F5892">
        <v>1</v>
      </c>
      <c r="G5892">
        <v>1</v>
      </c>
      <c r="H5892">
        <v>420</v>
      </c>
      <c r="I5892">
        <v>3</v>
      </c>
      <c r="J5892" t="s">
        <v>435</v>
      </c>
      <c r="K5892" t="s">
        <v>770</v>
      </c>
    </row>
    <row r="5893" spans="1:11">
      <c r="A5893">
        <v>4917</v>
      </c>
      <c r="B5893" t="s">
        <v>408</v>
      </c>
      <c r="C5893">
        <v>2</v>
      </c>
      <c r="D5893">
        <v>23</v>
      </c>
      <c r="E5893">
        <v>0</v>
      </c>
      <c r="F5893">
        <v>2</v>
      </c>
      <c r="G5893">
        <v>1</v>
      </c>
      <c r="H5893">
        <v>425</v>
      </c>
      <c r="I5893">
        <v>1</v>
      </c>
      <c r="J5893" t="s">
        <v>769</v>
      </c>
      <c r="K5893" t="s">
        <v>768</v>
      </c>
    </row>
    <row r="5894" spans="1:11">
      <c r="A5894">
        <v>5007</v>
      </c>
      <c r="B5894" t="s">
        <v>551</v>
      </c>
      <c r="C5894">
        <v>1</v>
      </c>
      <c r="D5894">
        <v>2</v>
      </c>
      <c r="E5894">
        <v>0</v>
      </c>
      <c r="F5894">
        <v>1</v>
      </c>
      <c r="G5894">
        <v>1</v>
      </c>
      <c r="H5894">
        <v>534</v>
      </c>
      <c r="I5894">
        <v>1</v>
      </c>
      <c r="J5894" t="s">
        <v>662</v>
      </c>
      <c r="K5894" t="s">
        <v>767</v>
      </c>
    </row>
    <row r="5895" spans="1:11">
      <c r="A5895">
        <v>5004</v>
      </c>
      <c r="B5895" t="s">
        <v>408</v>
      </c>
      <c r="C5895">
        <v>1</v>
      </c>
      <c r="D5895">
        <v>2</v>
      </c>
      <c r="E5895">
        <v>0</v>
      </c>
      <c r="F5895">
        <v>1</v>
      </c>
      <c r="G5895">
        <v>1</v>
      </c>
      <c r="H5895">
        <v>534</v>
      </c>
      <c r="I5895">
        <v>2</v>
      </c>
      <c r="J5895" t="s">
        <v>662</v>
      </c>
      <c r="K5895" t="s">
        <v>767</v>
      </c>
    </row>
    <row r="5896" spans="1:11">
      <c r="A5896">
        <v>5010</v>
      </c>
      <c r="B5896" t="s">
        <v>550</v>
      </c>
      <c r="C5896">
        <v>1</v>
      </c>
      <c r="D5896">
        <v>2</v>
      </c>
      <c r="E5896">
        <v>0</v>
      </c>
      <c r="F5896">
        <v>1</v>
      </c>
      <c r="G5896">
        <v>1</v>
      </c>
      <c r="H5896">
        <v>534</v>
      </c>
      <c r="I5896">
        <v>1</v>
      </c>
      <c r="J5896" t="s">
        <v>662</v>
      </c>
      <c r="K5896" t="s">
        <v>767</v>
      </c>
    </row>
    <row r="5897" spans="1:11">
      <c r="A5897">
        <v>5005</v>
      </c>
      <c r="B5897" t="s">
        <v>412</v>
      </c>
      <c r="C5897">
        <v>1</v>
      </c>
      <c r="D5897">
        <v>2</v>
      </c>
      <c r="E5897">
        <v>0</v>
      </c>
      <c r="F5897">
        <v>1</v>
      </c>
      <c r="G5897">
        <v>1</v>
      </c>
      <c r="H5897">
        <v>534</v>
      </c>
      <c r="I5897">
        <v>1</v>
      </c>
      <c r="J5897" t="s">
        <v>662</v>
      </c>
      <c r="K5897" t="s">
        <v>767</v>
      </c>
    </row>
    <row r="5898" spans="1:11">
      <c r="A5898">
        <v>5006</v>
      </c>
      <c r="B5898" t="s">
        <v>473</v>
      </c>
      <c r="C5898">
        <v>1</v>
      </c>
      <c r="D5898">
        <v>2</v>
      </c>
      <c r="E5898">
        <v>0</v>
      </c>
      <c r="F5898">
        <v>1</v>
      </c>
      <c r="G5898">
        <v>1</v>
      </c>
      <c r="H5898">
        <v>534</v>
      </c>
      <c r="I5898">
        <v>2</v>
      </c>
      <c r="J5898" t="s">
        <v>662</v>
      </c>
      <c r="K5898" t="s">
        <v>767</v>
      </c>
    </row>
    <row r="5899" spans="1:11">
      <c r="A5899">
        <v>5859</v>
      </c>
      <c r="B5899" t="s">
        <v>408</v>
      </c>
      <c r="C5899">
        <v>2</v>
      </c>
      <c r="D5899">
        <v>2</v>
      </c>
      <c r="E5899">
        <v>0</v>
      </c>
      <c r="F5899">
        <v>1</v>
      </c>
      <c r="G5899">
        <v>1</v>
      </c>
      <c r="H5899">
        <v>283</v>
      </c>
      <c r="I5899">
        <v>2</v>
      </c>
      <c r="J5899" t="s">
        <v>766</v>
      </c>
      <c r="K5899" t="s">
        <v>765</v>
      </c>
    </row>
    <row r="5900" spans="1:11">
      <c r="A5900">
        <v>5697</v>
      </c>
      <c r="B5900" t="s">
        <v>408</v>
      </c>
      <c r="C5900">
        <v>1</v>
      </c>
      <c r="D5900">
        <v>17</v>
      </c>
      <c r="E5900">
        <v>0</v>
      </c>
      <c r="F5900">
        <v>1</v>
      </c>
      <c r="G5900">
        <v>1</v>
      </c>
      <c r="H5900">
        <v>702</v>
      </c>
      <c r="I5900">
        <v>2</v>
      </c>
      <c r="J5900" t="s">
        <v>764</v>
      </c>
      <c r="K5900" t="s">
        <v>763</v>
      </c>
    </row>
    <row r="5901" spans="1:11">
      <c r="A5901">
        <v>5579</v>
      </c>
      <c r="B5901" t="s">
        <v>479</v>
      </c>
      <c r="C5901">
        <v>1</v>
      </c>
      <c r="D5901">
        <v>4</v>
      </c>
      <c r="E5901">
        <v>0</v>
      </c>
      <c r="F5901">
        <v>1</v>
      </c>
      <c r="G5901">
        <v>1</v>
      </c>
      <c r="H5901">
        <v>310</v>
      </c>
      <c r="I5901">
        <v>1</v>
      </c>
      <c r="J5901" t="s">
        <v>421</v>
      </c>
      <c r="K5901" t="s">
        <v>761</v>
      </c>
    </row>
    <row r="5902" spans="1:11">
      <c r="A5902">
        <v>5577</v>
      </c>
      <c r="B5902" t="s">
        <v>408</v>
      </c>
      <c r="C5902">
        <v>1</v>
      </c>
      <c r="D5902">
        <v>4</v>
      </c>
      <c r="E5902">
        <v>0</v>
      </c>
      <c r="F5902">
        <v>1</v>
      </c>
      <c r="G5902">
        <v>1</v>
      </c>
      <c r="H5902">
        <v>310</v>
      </c>
      <c r="I5902">
        <v>2</v>
      </c>
      <c r="J5902" t="s">
        <v>421</v>
      </c>
      <c r="K5902" t="s">
        <v>761</v>
      </c>
    </row>
    <row r="5903" spans="1:11">
      <c r="A5903">
        <v>5581</v>
      </c>
      <c r="B5903" t="s">
        <v>408</v>
      </c>
      <c r="C5903">
        <v>1</v>
      </c>
      <c r="D5903">
        <v>8</v>
      </c>
      <c r="E5903">
        <v>0</v>
      </c>
      <c r="F5903">
        <v>1</v>
      </c>
      <c r="G5903">
        <v>1</v>
      </c>
      <c r="H5903">
        <v>359</v>
      </c>
      <c r="I5903">
        <v>1</v>
      </c>
      <c r="J5903" t="s">
        <v>762</v>
      </c>
      <c r="K5903" t="s">
        <v>761</v>
      </c>
    </row>
    <row r="5904" spans="1:11">
      <c r="A5904">
        <v>5578</v>
      </c>
      <c r="B5904" t="s">
        <v>468</v>
      </c>
      <c r="C5904">
        <v>1</v>
      </c>
      <c r="D5904">
        <v>4</v>
      </c>
      <c r="E5904">
        <v>0</v>
      </c>
      <c r="F5904">
        <v>1</v>
      </c>
      <c r="G5904">
        <v>1</v>
      </c>
      <c r="H5904">
        <v>310</v>
      </c>
      <c r="I5904">
        <v>1</v>
      </c>
      <c r="J5904" t="s">
        <v>421</v>
      </c>
      <c r="K5904" t="s">
        <v>761</v>
      </c>
    </row>
    <row r="5905" spans="1:11">
      <c r="A5905">
        <v>4950</v>
      </c>
      <c r="B5905" t="s">
        <v>473</v>
      </c>
      <c r="C5905">
        <v>1</v>
      </c>
      <c r="D5905">
        <v>2</v>
      </c>
      <c r="E5905">
        <v>0</v>
      </c>
      <c r="F5905">
        <v>1</v>
      </c>
      <c r="G5905">
        <v>1</v>
      </c>
      <c r="H5905">
        <v>529</v>
      </c>
      <c r="I5905">
        <v>2</v>
      </c>
      <c r="J5905" t="s">
        <v>519</v>
      </c>
      <c r="K5905" t="s">
        <v>760</v>
      </c>
    </row>
    <row r="5906" spans="1:11">
      <c r="A5906">
        <v>4948</v>
      </c>
      <c r="B5906" t="s">
        <v>408</v>
      </c>
      <c r="C5906">
        <v>1</v>
      </c>
      <c r="D5906">
        <v>2</v>
      </c>
      <c r="E5906">
        <v>0</v>
      </c>
      <c r="F5906">
        <v>1</v>
      </c>
      <c r="G5906">
        <v>1</v>
      </c>
      <c r="H5906">
        <v>529</v>
      </c>
      <c r="I5906">
        <v>2</v>
      </c>
      <c r="J5906" t="s">
        <v>519</v>
      </c>
      <c r="K5906" t="s">
        <v>760</v>
      </c>
    </row>
    <row r="5907" spans="1:11">
      <c r="A5907">
        <v>4949</v>
      </c>
      <c r="B5907" t="s">
        <v>412</v>
      </c>
      <c r="C5907">
        <v>1</v>
      </c>
      <c r="D5907">
        <v>2</v>
      </c>
      <c r="E5907">
        <v>0</v>
      </c>
      <c r="F5907">
        <v>1</v>
      </c>
      <c r="G5907">
        <v>1</v>
      </c>
      <c r="H5907">
        <v>529</v>
      </c>
      <c r="I5907">
        <v>2</v>
      </c>
      <c r="J5907" t="s">
        <v>519</v>
      </c>
      <c r="K5907" t="s">
        <v>760</v>
      </c>
    </row>
    <row r="5908" spans="1:11">
      <c r="A5908">
        <v>5534</v>
      </c>
      <c r="B5908" t="s">
        <v>412</v>
      </c>
      <c r="C5908">
        <v>1</v>
      </c>
      <c r="D5908">
        <v>70</v>
      </c>
      <c r="E5908">
        <v>0</v>
      </c>
      <c r="F5908">
        <v>1</v>
      </c>
      <c r="G5908">
        <v>1</v>
      </c>
      <c r="H5908">
        <v>374</v>
      </c>
      <c r="I5908">
        <v>1</v>
      </c>
      <c r="J5908" t="s">
        <v>440</v>
      </c>
      <c r="K5908" t="s">
        <v>759</v>
      </c>
    </row>
    <row r="5909" spans="1:11">
      <c r="A5909">
        <v>6283</v>
      </c>
      <c r="B5909" t="s">
        <v>408</v>
      </c>
      <c r="C5909">
        <v>1</v>
      </c>
      <c r="D5909">
        <v>68</v>
      </c>
      <c r="E5909">
        <v>0</v>
      </c>
      <c r="F5909">
        <v>1</v>
      </c>
      <c r="G5909">
        <v>1</v>
      </c>
      <c r="H5909">
        <v>374</v>
      </c>
      <c r="I5909">
        <v>2</v>
      </c>
      <c r="J5909" t="s">
        <v>440</v>
      </c>
      <c r="K5909" t="s">
        <v>759</v>
      </c>
    </row>
    <row r="5910" spans="1:11">
      <c r="A5910">
        <v>5605</v>
      </c>
      <c r="B5910" t="s">
        <v>412</v>
      </c>
      <c r="C5910">
        <v>1</v>
      </c>
      <c r="D5910">
        <v>15</v>
      </c>
      <c r="E5910">
        <v>0</v>
      </c>
      <c r="F5910">
        <v>1</v>
      </c>
      <c r="G5910">
        <v>1</v>
      </c>
      <c r="H5910">
        <v>462</v>
      </c>
      <c r="I5910">
        <v>1</v>
      </c>
      <c r="J5910" t="s">
        <v>676</v>
      </c>
      <c r="K5910" t="s">
        <v>758</v>
      </c>
    </row>
    <row r="5911" spans="1:11">
      <c r="A5911">
        <v>5602</v>
      </c>
      <c r="B5911" t="s">
        <v>408</v>
      </c>
      <c r="C5911">
        <v>1</v>
      </c>
      <c r="D5911">
        <v>15</v>
      </c>
      <c r="E5911">
        <v>0</v>
      </c>
      <c r="F5911">
        <v>1</v>
      </c>
      <c r="G5911">
        <v>1</v>
      </c>
      <c r="H5911">
        <v>462</v>
      </c>
      <c r="I5911">
        <v>2</v>
      </c>
      <c r="J5911" t="s">
        <v>676</v>
      </c>
      <c r="K5911" t="s">
        <v>758</v>
      </c>
    </row>
    <row r="5912" spans="1:11">
      <c r="A5912">
        <v>5603</v>
      </c>
      <c r="B5912" t="s">
        <v>408</v>
      </c>
      <c r="C5912">
        <v>1</v>
      </c>
      <c r="D5912">
        <v>15</v>
      </c>
      <c r="E5912">
        <v>0</v>
      </c>
      <c r="F5912">
        <v>1</v>
      </c>
      <c r="G5912">
        <v>1</v>
      </c>
      <c r="H5912">
        <v>462</v>
      </c>
      <c r="I5912">
        <v>2</v>
      </c>
      <c r="J5912" t="s">
        <v>676</v>
      </c>
      <c r="K5912" t="s">
        <v>758</v>
      </c>
    </row>
    <row r="5913" spans="1:11">
      <c r="A5913">
        <v>5604</v>
      </c>
      <c r="B5913" t="s">
        <v>412</v>
      </c>
      <c r="C5913">
        <v>1</v>
      </c>
      <c r="D5913">
        <v>15</v>
      </c>
      <c r="E5913">
        <v>0</v>
      </c>
      <c r="F5913">
        <v>1</v>
      </c>
      <c r="G5913">
        <v>1</v>
      </c>
      <c r="H5913">
        <v>462</v>
      </c>
      <c r="I5913">
        <v>1</v>
      </c>
      <c r="J5913" t="s">
        <v>676</v>
      </c>
      <c r="K5913" t="s">
        <v>758</v>
      </c>
    </row>
    <row r="5914" spans="1:11">
      <c r="A5914">
        <v>5474</v>
      </c>
      <c r="B5914" t="s">
        <v>412</v>
      </c>
      <c r="C5914">
        <v>1</v>
      </c>
      <c r="D5914">
        <v>48</v>
      </c>
      <c r="E5914">
        <v>0</v>
      </c>
      <c r="F5914">
        <v>1</v>
      </c>
      <c r="G5914">
        <v>1</v>
      </c>
      <c r="H5914">
        <v>316</v>
      </c>
      <c r="I5914">
        <v>2</v>
      </c>
      <c r="J5914" t="s">
        <v>467</v>
      </c>
      <c r="K5914" t="s">
        <v>757</v>
      </c>
    </row>
    <row r="5915" spans="1:11">
      <c r="A5915">
        <v>5475</v>
      </c>
      <c r="B5915" t="s">
        <v>473</v>
      </c>
      <c r="C5915">
        <v>1</v>
      </c>
      <c r="D5915">
        <v>48</v>
      </c>
      <c r="E5915">
        <v>0</v>
      </c>
      <c r="F5915">
        <v>1</v>
      </c>
      <c r="G5915">
        <v>1</v>
      </c>
      <c r="H5915">
        <v>316</v>
      </c>
      <c r="I5915">
        <v>1</v>
      </c>
      <c r="J5915" t="s">
        <v>467</v>
      </c>
      <c r="K5915" t="s">
        <v>757</v>
      </c>
    </row>
    <row r="5916" spans="1:11">
      <c r="A5916">
        <v>5473</v>
      </c>
      <c r="B5916" t="s">
        <v>408</v>
      </c>
      <c r="C5916">
        <v>1</v>
      </c>
      <c r="D5916">
        <v>48</v>
      </c>
      <c r="E5916">
        <v>0</v>
      </c>
      <c r="F5916">
        <v>1</v>
      </c>
      <c r="G5916">
        <v>1</v>
      </c>
      <c r="H5916">
        <v>316</v>
      </c>
      <c r="I5916">
        <v>2</v>
      </c>
      <c r="J5916" t="s">
        <v>467</v>
      </c>
      <c r="K5916" t="s">
        <v>757</v>
      </c>
    </row>
    <row r="5917" spans="1:11">
      <c r="A5917">
        <v>5778</v>
      </c>
      <c r="B5917" t="s">
        <v>408</v>
      </c>
      <c r="C5917">
        <v>1</v>
      </c>
      <c r="D5917">
        <v>2</v>
      </c>
      <c r="E5917">
        <v>0</v>
      </c>
      <c r="F5917">
        <v>1</v>
      </c>
      <c r="G5917">
        <v>1</v>
      </c>
      <c r="H5917">
        <v>490</v>
      </c>
      <c r="I5917">
        <v>3</v>
      </c>
      <c r="J5917" t="s">
        <v>756</v>
      </c>
      <c r="K5917" t="s">
        <v>755</v>
      </c>
    </row>
    <row r="5918" spans="1:11">
      <c r="A5918">
        <v>4894</v>
      </c>
      <c r="B5918" t="s">
        <v>408</v>
      </c>
      <c r="C5918">
        <v>1</v>
      </c>
      <c r="D5918">
        <v>13</v>
      </c>
      <c r="E5918">
        <v>0</v>
      </c>
      <c r="F5918">
        <v>1</v>
      </c>
      <c r="G5918">
        <v>1</v>
      </c>
      <c r="H5918">
        <v>464</v>
      </c>
      <c r="I5918">
        <v>2</v>
      </c>
      <c r="J5918" t="s">
        <v>754</v>
      </c>
      <c r="K5918" t="s">
        <v>753</v>
      </c>
    </row>
    <row r="5919" spans="1:11">
      <c r="A5919">
        <v>6332</v>
      </c>
      <c r="B5919" t="s">
        <v>408</v>
      </c>
      <c r="C5919">
        <v>1</v>
      </c>
      <c r="D5919">
        <v>48</v>
      </c>
      <c r="E5919">
        <v>0</v>
      </c>
      <c r="F5919">
        <v>1</v>
      </c>
      <c r="G5919">
        <v>1</v>
      </c>
      <c r="H5919">
        <v>127</v>
      </c>
      <c r="I5919">
        <v>1</v>
      </c>
      <c r="J5919" t="s">
        <v>752</v>
      </c>
      <c r="K5919" t="s">
        <v>751</v>
      </c>
    </row>
    <row r="5920" spans="1:11">
      <c r="A5920">
        <v>5943</v>
      </c>
      <c r="B5920" t="s">
        <v>412</v>
      </c>
      <c r="C5920">
        <v>1</v>
      </c>
      <c r="D5920">
        <v>48</v>
      </c>
      <c r="E5920">
        <v>0</v>
      </c>
      <c r="F5920">
        <v>1</v>
      </c>
      <c r="G5920">
        <v>1</v>
      </c>
      <c r="H5920">
        <v>127</v>
      </c>
      <c r="I5920">
        <v>2</v>
      </c>
      <c r="J5920" t="s">
        <v>752</v>
      </c>
      <c r="K5920" t="s">
        <v>751</v>
      </c>
    </row>
    <row r="5921" spans="1:11">
      <c r="A5921">
        <v>5944</v>
      </c>
      <c r="B5921" t="s">
        <v>473</v>
      </c>
      <c r="C5921">
        <v>1</v>
      </c>
      <c r="D5921">
        <v>48</v>
      </c>
      <c r="E5921">
        <v>0</v>
      </c>
      <c r="F5921">
        <v>1</v>
      </c>
      <c r="G5921">
        <v>1</v>
      </c>
      <c r="H5921">
        <v>127</v>
      </c>
      <c r="I5921">
        <v>1</v>
      </c>
      <c r="J5921" t="s">
        <v>752</v>
      </c>
      <c r="K5921" t="s">
        <v>751</v>
      </c>
    </row>
    <row r="5922" spans="1:11">
      <c r="A5922">
        <v>5942</v>
      </c>
      <c r="B5922" t="s">
        <v>408</v>
      </c>
      <c r="C5922">
        <v>1</v>
      </c>
      <c r="D5922">
        <v>48</v>
      </c>
      <c r="E5922">
        <v>0</v>
      </c>
      <c r="F5922">
        <v>1</v>
      </c>
      <c r="G5922">
        <v>1</v>
      </c>
      <c r="H5922">
        <v>127</v>
      </c>
      <c r="I5922">
        <v>1</v>
      </c>
      <c r="J5922" t="s">
        <v>752</v>
      </c>
      <c r="K5922" t="s">
        <v>751</v>
      </c>
    </row>
    <row r="5923" spans="1:11">
      <c r="A5923">
        <v>5945</v>
      </c>
      <c r="B5923" t="s">
        <v>551</v>
      </c>
      <c r="C5923">
        <v>1</v>
      </c>
      <c r="D5923">
        <v>48</v>
      </c>
      <c r="E5923">
        <v>0</v>
      </c>
      <c r="F5923">
        <v>1</v>
      </c>
      <c r="G5923">
        <v>1</v>
      </c>
      <c r="H5923">
        <v>127</v>
      </c>
      <c r="I5923">
        <v>1</v>
      </c>
      <c r="J5923" t="s">
        <v>752</v>
      </c>
      <c r="K5923" t="s">
        <v>751</v>
      </c>
    </row>
    <row r="5924" spans="1:11">
      <c r="A5924">
        <v>5731</v>
      </c>
      <c r="B5924" t="s">
        <v>408</v>
      </c>
      <c r="C5924">
        <v>1</v>
      </c>
      <c r="D5924">
        <v>33</v>
      </c>
      <c r="E5924">
        <v>0</v>
      </c>
      <c r="F5924">
        <v>1</v>
      </c>
      <c r="G5924">
        <v>1</v>
      </c>
      <c r="H5924">
        <v>422</v>
      </c>
      <c r="I5924">
        <v>2</v>
      </c>
      <c r="J5924" t="s">
        <v>579</v>
      </c>
      <c r="K5924" t="s">
        <v>750</v>
      </c>
    </row>
    <row r="5925" spans="1:11">
      <c r="A5925">
        <v>4701</v>
      </c>
      <c r="B5925" t="s">
        <v>408</v>
      </c>
      <c r="C5925">
        <v>1</v>
      </c>
      <c r="D5925">
        <v>22</v>
      </c>
      <c r="E5925">
        <v>0</v>
      </c>
      <c r="F5925">
        <v>1</v>
      </c>
      <c r="G5925">
        <v>1</v>
      </c>
      <c r="H5925">
        <v>686</v>
      </c>
      <c r="I5925">
        <v>2</v>
      </c>
      <c r="J5925" t="s">
        <v>406</v>
      </c>
      <c r="K5925" t="s">
        <v>749</v>
      </c>
    </row>
    <row r="5926" spans="1:11">
      <c r="A5926">
        <v>5610</v>
      </c>
      <c r="B5926" t="s">
        <v>408</v>
      </c>
      <c r="C5926">
        <v>1</v>
      </c>
      <c r="D5926">
        <v>63</v>
      </c>
      <c r="E5926">
        <v>0</v>
      </c>
      <c r="F5926">
        <v>1</v>
      </c>
      <c r="G5926">
        <v>1</v>
      </c>
      <c r="H5926">
        <v>302</v>
      </c>
      <c r="I5926">
        <v>2</v>
      </c>
      <c r="J5926" t="s">
        <v>423</v>
      </c>
      <c r="K5926" t="s">
        <v>748</v>
      </c>
    </row>
    <row r="5927" spans="1:11">
      <c r="A5927">
        <v>4874</v>
      </c>
      <c r="B5927" t="s">
        <v>408</v>
      </c>
      <c r="C5927">
        <v>1</v>
      </c>
      <c r="D5927">
        <v>4</v>
      </c>
      <c r="E5927">
        <v>0</v>
      </c>
      <c r="F5927">
        <v>1</v>
      </c>
      <c r="G5927">
        <v>1</v>
      </c>
      <c r="H5927">
        <v>472</v>
      </c>
      <c r="I5927">
        <v>1</v>
      </c>
      <c r="J5927" t="s">
        <v>651</v>
      </c>
      <c r="K5927" t="s">
        <v>747</v>
      </c>
    </row>
    <row r="5928" spans="1:11">
      <c r="A5928">
        <v>4895</v>
      </c>
      <c r="B5928" t="s">
        <v>408</v>
      </c>
      <c r="C5928">
        <v>1</v>
      </c>
      <c r="D5928">
        <v>10</v>
      </c>
      <c r="E5928">
        <v>0</v>
      </c>
      <c r="F5928">
        <v>1</v>
      </c>
      <c r="G5928">
        <v>1</v>
      </c>
      <c r="H5928">
        <v>472</v>
      </c>
      <c r="I5928">
        <v>2</v>
      </c>
      <c r="J5928" t="s">
        <v>651</v>
      </c>
      <c r="K5928" t="s">
        <v>746</v>
      </c>
    </row>
    <row r="5929" spans="1:11">
      <c r="A5929">
        <v>4896</v>
      </c>
      <c r="B5929" t="s">
        <v>412</v>
      </c>
      <c r="C5929">
        <v>1</v>
      </c>
      <c r="D5929">
        <v>10</v>
      </c>
      <c r="E5929">
        <v>0</v>
      </c>
      <c r="F5929">
        <v>1</v>
      </c>
      <c r="G5929">
        <v>1</v>
      </c>
      <c r="H5929">
        <v>472</v>
      </c>
      <c r="I5929">
        <v>2</v>
      </c>
      <c r="J5929" t="s">
        <v>651</v>
      </c>
      <c r="K5929" t="s">
        <v>746</v>
      </c>
    </row>
    <row r="5930" spans="1:11">
      <c r="A5930">
        <v>4897</v>
      </c>
      <c r="B5930" t="s">
        <v>473</v>
      </c>
      <c r="C5930">
        <v>1</v>
      </c>
      <c r="D5930">
        <v>10</v>
      </c>
      <c r="E5930">
        <v>0</v>
      </c>
      <c r="F5930">
        <v>1</v>
      </c>
      <c r="G5930">
        <v>1</v>
      </c>
      <c r="H5930">
        <v>472</v>
      </c>
      <c r="I5930">
        <v>2</v>
      </c>
      <c r="J5930" t="s">
        <v>651</v>
      </c>
      <c r="K5930" t="s">
        <v>746</v>
      </c>
    </row>
    <row r="5931" spans="1:11">
      <c r="A5931">
        <v>4724</v>
      </c>
      <c r="B5931" t="s">
        <v>408</v>
      </c>
      <c r="C5931">
        <v>1</v>
      </c>
      <c r="D5931">
        <v>1</v>
      </c>
      <c r="E5931">
        <v>0</v>
      </c>
      <c r="F5931">
        <v>1</v>
      </c>
      <c r="G5931">
        <v>1</v>
      </c>
      <c r="H5931">
        <v>685</v>
      </c>
      <c r="I5931">
        <v>2</v>
      </c>
      <c r="J5931" t="s">
        <v>603</v>
      </c>
      <c r="K5931" t="s">
        <v>745</v>
      </c>
    </row>
    <row r="5932" spans="1:11">
      <c r="A5932">
        <v>5987</v>
      </c>
      <c r="B5932" t="s">
        <v>412</v>
      </c>
      <c r="C5932">
        <v>1</v>
      </c>
      <c r="D5932">
        <v>23</v>
      </c>
      <c r="E5932">
        <v>0</v>
      </c>
      <c r="F5932">
        <v>1</v>
      </c>
      <c r="G5932">
        <v>1</v>
      </c>
      <c r="H5932">
        <v>162</v>
      </c>
      <c r="I5932">
        <v>3</v>
      </c>
      <c r="J5932" t="s">
        <v>493</v>
      </c>
      <c r="K5932" t="s">
        <v>744</v>
      </c>
    </row>
    <row r="5933" spans="1:11">
      <c r="A5933">
        <v>5988</v>
      </c>
      <c r="B5933" t="s">
        <v>473</v>
      </c>
      <c r="C5933">
        <v>1</v>
      </c>
      <c r="D5933">
        <v>23</v>
      </c>
      <c r="E5933">
        <v>0</v>
      </c>
      <c r="F5933">
        <v>1</v>
      </c>
      <c r="G5933">
        <v>1</v>
      </c>
      <c r="H5933">
        <v>162</v>
      </c>
      <c r="I5933">
        <v>3</v>
      </c>
      <c r="J5933" t="s">
        <v>493</v>
      </c>
      <c r="K5933" t="s">
        <v>744</v>
      </c>
    </row>
    <row r="5934" spans="1:11">
      <c r="A5934">
        <v>4620</v>
      </c>
      <c r="B5934" t="s">
        <v>408</v>
      </c>
      <c r="C5934">
        <v>1</v>
      </c>
      <c r="D5934">
        <v>7</v>
      </c>
      <c r="E5934">
        <v>0</v>
      </c>
      <c r="F5934">
        <v>1</v>
      </c>
      <c r="G5934">
        <v>1</v>
      </c>
      <c r="H5934">
        <v>689</v>
      </c>
      <c r="I5934">
        <v>2</v>
      </c>
      <c r="J5934" t="s">
        <v>743</v>
      </c>
      <c r="K5934" t="s">
        <v>742</v>
      </c>
    </row>
    <row r="5935" spans="1:11">
      <c r="A5935">
        <v>4621</v>
      </c>
      <c r="B5935" t="s">
        <v>408</v>
      </c>
      <c r="C5935">
        <v>1</v>
      </c>
      <c r="D5935">
        <v>13</v>
      </c>
      <c r="E5935">
        <v>0</v>
      </c>
      <c r="F5935">
        <v>1</v>
      </c>
      <c r="G5935">
        <v>1</v>
      </c>
      <c r="H5935">
        <v>689</v>
      </c>
      <c r="I5935">
        <v>2</v>
      </c>
      <c r="J5935" t="s">
        <v>743</v>
      </c>
      <c r="K5935" t="s">
        <v>742</v>
      </c>
    </row>
    <row r="5936" spans="1:11">
      <c r="A5936">
        <v>4619</v>
      </c>
      <c r="B5936" t="s">
        <v>408</v>
      </c>
      <c r="C5936">
        <v>1</v>
      </c>
      <c r="D5936">
        <v>11</v>
      </c>
      <c r="E5936">
        <v>0</v>
      </c>
      <c r="F5936">
        <v>1</v>
      </c>
      <c r="G5936">
        <v>1</v>
      </c>
      <c r="H5936">
        <v>689</v>
      </c>
      <c r="I5936">
        <v>2</v>
      </c>
      <c r="J5936" t="s">
        <v>743</v>
      </c>
      <c r="K5936" t="s">
        <v>742</v>
      </c>
    </row>
    <row r="5937" spans="1:11">
      <c r="A5937">
        <v>4962</v>
      </c>
      <c r="B5937" t="s">
        <v>408</v>
      </c>
      <c r="C5937">
        <v>1</v>
      </c>
      <c r="D5937">
        <v>6</v>
      </c>
      <c r="E5937">
        <v>0</v>
      </c>
      <c r="F5937">
        <v>1</v>
      </c>
      <c r="G5937">
        <v>1</v>
      </c>
      <c r="H5937">
        <v>569</v>
      </c>
      <c r="I5937">
        <v>3</v>
      </c>
      <c r="J5937" t="s">
        <v>441</v>
      </c>
      <c r="K5937" t="s">
        <v>741</v>
      </c>
    </row>
    <row r="5938" spans="1:11">
      <c r="A5938">
        <v>4721</v>
      </c>
      <c r="B5938" t="s">
        <v>408</v>
      </c>
      <c r="C5938">
        <v>2</v>
      </c>
      <c r="D5938">
        <v>14</v>
      </c>
      <c r="E5938">
        <v>0</v>
      </c>
      <c r="F5938">
        <v>1</v>
      </c>
      <c r="G5938">
        <v>1</v>
      </c>
      <c r="H5938">
        <v>685</v>
      </c>
      <c r="I5938">
        <v>2</v>
      </c>
      <c r="J5938" t="s">
        <v>603</v>
      </c>
      <c r="K5938" t="s">
        <v>740</v>
      </c>
    </row>
    <row r="5939" spans="1:11">
      <c r="A5939">
        <v>4722</v>
      </c>
      <c r="B5939" t="s">
        <v>408</v>
      </c>
      <c r="C5939">
        <v>2</v>
      </c>
      <c r="D5939">
        <v>12</v>
      </c>
      <c r="E5939">
        <v>0</v>
      </c>
      <c r="F5939">
        <v>1</v>
      </c>
      <c r="G5939">
        <v>1</v>
      </c>
      <c r="H5939">
        <v>685</v>
      </c>
      <c r="I5939">
        <v>2</v>
      </c>
      <c r="J5939" t="s">
        <v>603</v>
      </c>
      <c r="K5939" t="s">
        <v>740</v>
      </c>
    </row>
    <row r="5940" spans="1:11">
      <c r="A5940">
        <v>4723</v>
      </c>
      <c r="B5940" t="s">
        <v>408</v>
      </c>
      <c r="C5940">
        <v>2</v>
      </c>
      <c r="D5940">
        <v>29</v>
      </c>
      <c r="E5940">
        <v>0</v>
      </c>
      <c r="F5940">
        <v>1</v>
      </c>
      <c r="G5940">
        <v>1</v>
      </c>
      <c r="H5940">
        <v>665</v>
      </c>
      <c r="I5940">
        <v>2</v>
      </c>
      <c r="J5940" t="s">
        <v>668</v>
      </c>
      <c r="K5940" t="s">
        <v>740</v>
      </c>
    </row>
    <row r="5941" spans="1:11">
      <c r="A5941">
        <v>4921</v>
      </c>
      <c r="B5941" t="s">
        <v>551</v>
      </c>
      <c r="C5941">
        <v>1</v>
      </c>
      <c r="D5941">
        <v>58</v>
      </c>
      <c r="E5941">
        <v>0</v>
      </c>
      <c r="F5941">
        <v>1</v>
      </c>
      <c r="G5941">
        <v>1</v>
      </c>
      <c r="H5941">
        <v>429</v>
      </c>
      <c r="I5941">
        <v>3</v>
      </c>
      <c r="J5941" t="s">
        <v>739</v>
      </c>
      <c r="K5941" t="s">
        <v>738</v>
      </c>
    </row>
    <row r="5942" spans="1:11">
      <c r="A5942">
        <v>4918</v>
      </c>
      <c r="B5942" t="s">
        <v>408</v>
      </c>
      <c r="C5942">
        <v>1</v>
      </c>
      <c r="D5942">
        <v>58</v>
      </c>
      <c r="E5942">
        <v>0</v>
      </c>
      <c r="F5942">
        <v>1</v>
      </c>
      <c r="G5942">
        <v>1</v>
      </c>
      <c r="H5942">
        <v>429</v>
      </c>
      <c r="I5942">
        <v>3</v>
      </c>
      <c r="J5942" t="s">
        <v>739</v>
      </c>
      <c r="K5942" t="s">
        <v>738</v>
      </c>
    </row>
    <row r="5943" spans="1:11">
      <c r="A5943">
        <v>4919</v>
      </c>
      <c r="B5943" t="s">
        <v>412</v>
      </c>
      <c r="C5943">
        <v>1</v>
      </c>
      <c r="D5943">
        <v>58</v>
      </c>
      <c r="E5943">
        <v>0</v>
      </c>
      <c r="F5943">
        <v>1</v>
      </c>
      <c r="G5943">
        <v>1</v>
      </c>
      <c r="H5943">
        <v>429</v>
      </c>
      <c r="I5943">
        <v>3</v>
      </c>
      <c r="J5943" t="s">
        <v>739</v>
      </c>
      <c r="K5943" t="s">
        <v>738</v>
      </c>
    </row>
    <row r="5944" spans="1:11">
      <c r="A5944">
        <v>4922</v>
      </c>
      <c r="B5944" t="s">
        <v>550</v>
      </c>
      <c r="C5944">
        <v>1</v>
      </c>
      <c r="D5944">
        <v>58</v>
      </c>
      <c r="E5944">
        <v>0</v>
      </c>
      <c r="F5944">
        <v>1</v>
      </c>
      <c r="G5944">
        <v>1</v>
      </c>
      <c r="H5944">
        <v>429</v>
      </c>
      <c r="I5944">
        <v>3</v>
      </c>
      <c r="J5944" t="s">
        <v>739</v>
      </c>
      <c r="K5944" t="s">
        <v>738</v>
      </c>
    </row>
    <row r="5945" spans="1:11">
      <c r="A5945">
        <v>6217</v>
      </c>
      <c r="B5945" t="s">
        <v>412</v>
      </c>
      <c r="C5945">
        <v>1</v>
      </c>
      <c r="D5945">
        <v>58</v>
      </c>
      <c r="E5945">
        <v>0</v>
      </c>
      <c r="F5945">
        <v>1</v>
      </c>
      <c r="G5945">
        <v>1</v>
      </c>
      <c r="H5945">
        <v>429</v>
      </c>
      <c r="I5945">
        <v>3</v>
      </c>
      <c r="J5945" t="s">
        <v>739</v>
      </c>
      <c r="K5945" t="s">
        <v>738</v>
      </c>
    </row>
    <row r="5946" spans="1:11">
      <c r="A5946">
        <v>4920</v>
      </c>
      <c r="B5946" t="s">
        <v>473</v>
      </c>
      <c r="C5946">
        <v>1</v>
      </c>
      <c r="D5946">
        <v>58</v>
      </c>
      <c r="E5946">
        <v>0</v>
      </c>
      <c r="F5946">
        <v>1</v>
      </c>
      <c r="G5946">
        <v>1</v>
      </c>
      <c r="H5946">
        <v>429</v>
      </c>
      <c r="I5946">
        <v>3</v>
      </c>
      <c r="J5946" t="s">
        <v>739</v>
      </c>
      <c r="K5946" t="s">
        <v>738</v>
      </c>
    </row>
    <row r="5947" spans="1:11">
      <c r="A5947">
        <v>5781</v>
      </c>
      <c r="B5947" t="s">
        <v>408</v>
      </c>
      <c r="C5947">
        <v>1</v>
      </c>
      <c r="D5947">
        <v>2</v>
      </c>
      <c r="E5947">
        <v>0</v>
      </c>
      <c r="F5947">
        <v>1</v>
      </c>
      <c r="G5947">
        <v>1</v>
      </c>
      <c r="H5947">
        <v>485</v>
      </c>
      <c r="I5947">
        <v>7</v>
      </c>
      <c r="J5947" t="s">
        <v>657</v>
      </c>
      <c r="K5947" t="s">
        <v>737</v>
      </c>
    </row>
    <row r="5948" spans="1:11">
      <c r="A5948">
        <v>5776</v>
      </c>
      <c r="B5948" t="s">
        <v>408</v>
      </c>
      <c r="C5948">
        <v>1</v>
      </c>
      <c r="D5948">
        <v>71</v>
      </c>
      <c r="E5948">
        <v>0</v>
      </c>
      <c r="F5948">
        <v>1</v>
      </c>
      <c r="G5948">
        <v>1</v>
      </c>
      <c r="H5948">
        <v>309</v>
      </c>
      <c r="I5948">
        <v>5</v>
      </c>
      <c r="J5948" t="s">
        <v>419</v>
      </c>
      <c r="K5948" t="s">
        <v>737</v>
      </c>
    </row>
    <row r="5949" spans="1:11">
      <c r="A5949">
        <v>5030</v>
      </c>
      <c r="B5949" t="s">
        <v>408</v>
      </c>
      <c r="C5949">
        <v>1</v>
      </c>
      <c r="D5949">
        <v>2</v>
      </c>
      <c r="E5949">
        <v>0</v>
      </c>
      <c r="F5949">
        <v>1</v>
      </c>
      <c r="G5949">
        <v>1</v>
      </c>
      <c r="H5949">
        <v>374</v>
      </c>
      <c r="I5949">
        <v>6</v>
      </c>
      <c r="J5949" t="s">
        <v>440</v>
      </c>
      <c r="K5949" t="s">
        <v>736</v>
      </c>
    </row>
    <row r="5950" spans="1:11">
      <c r="A5950">
        <v>5064</v>
      </c>
      <c r="B5950" t="s">
        <v>412</v>
      </c>
      <c r="C5950">
        <v>1</v>
      </c>
      <c r="D5950">
        <v>13</v>
      </c>
      <c r="E5950">
        <v>0</v>
      </c>
      <c r="F5950">
        <v>1</v>
      </c>
      <c r="G5950">
        <v>1</v>
      </c>
      <c r="H5950">
        <v>535</v>
      </c>
      <c r="I5950">
        <v>3</v>
      </c>
      <c r="J5950" t="s">
        <v>514</v>
      </c>
      <c r="K5950" t="s">
        <v>735</v>
      </c>
    </row>
    <row r="5951" spans="1:11">
      <c r="A5951">
        <v>5065</v>
      </c>
      <c r="B5951" t="s">
        <v>473</v>
      </c>
      <c r="C5951">
        <v>1</v>
      </c>
      <c r="D5951">
        <v>13</v>
      </c>
      <c r="E5951">
        <v>0</v>
      </c>
      <c r="F5951">
        <v>1</v>
      </c>
      <c r="G5951">
        <v>1</v>
      </c>
      <c r="H5951">
        <v>535</v>
      </c>
      <c r="I5951">
        <v>5</v>
      </c>
      <c r="J5951" t="s">
        <v>514</v>
      </c>
      <c r="K5951" t="s">
        <v>735</v>
      </c>
    </row>
    <row r="5952" spans="1:11">
      <c r="A5952">
        <v>5063</v>
      </c>
      <c r="B5952" t="s">
        <v>408</v>
      </c>
      <c r="C5952">
        <v>1</v>
      </c>
      <c r="D5952">
        <v>13</v>
      </c>
      <c r="E5952">
        <v>0</v>
      </c>
      <c r="F5952">
        <v>1</v>
      </c>
      <c r="G5952">
        <v>1</v>
      </c>
      <c r="H5952">
        <v>535</v>
      </c>
      <c r="I5952">
        <v>3</v>
      </c>
      <c r="J5952" t="s">
        <v>514</v>
      </c>
      <c r="K5952" t="s">
        <v>735</v>
      </c>
    </row>
    <row r="5953" spans="1:11">
      <c r="A5953">
        <v>4928</v>
      </c>
      <c r="B5953" t="s">
        <v>408</v>
      </c>
      <c r="C5953">
        <v>1</v>
      </c>
      <c r="D5953">
        <v>2</v>
      </c>
      <c r="E5953">
        <v>0</v>
      </c>
      <c r="F5953">
        <v>1</v>
      </c>
      <c r="G5953">
        <v>1</v>
      </c>
      <c r="H5953">
        <v>463</v>
      </c>
      <c r="I5953">
        <v>6</v>
      </c>
      <c r="J5953" t="s">
        <v>710</v>
      </c>
      <c r="K5953" t="s">
        <v>734</v>
      </c>
    </row>
    <row r="5954" spans="1:11">
      <c r="A5954">
        <v>5029</v>
      </c>
      <c r="B5954" t="s">
        <v>408</v>
      </c>
      <c r="C5954">
        <v>1</v>
      </c>
      <c r="D5954">
        <v>2</v>
      </c>
      <c r="E5954">
        <v>0</v>
      </c>
      <c r="F5954">
        <v>1</v>
      </c>
      <c r="G5954">
        <v>1</v>
      </c>
      <c r="H5954">
        <v>374</v>
      </c>
      <c r="I5954">
        <v>5</v>
      </c>
      <c r="J5954" t="s">
        <v>440</v>
      </c>
      <c r="K5954" t="s">
        <v>733</v>
      </c>
    </row>
    <row r="5955" spans="1:11">
      <c r="A5955">
        <v>5617</v>
      </c>
      <c r="B5955" t="s">
        <v>408</v>
      </c>
      <c r="C5955">
        <v>1</v>
      </c>
      <c r="D5955">
        <v>58</v>
      </c>
      <c r="E5955">
        <v>0</v>
      </c>
      <c r="F5955">
        <v>1</v>
      </c>
      <c r="G5955">
        <v>1</v>
      </c>
      <c r="H5955">
        <v>309</v>
      </c>
      <c r="I5955">
        <v>1</v>
      </c>
      <c r="J5955" t="s">
        <v>419</v>
      </c>
      <c r="K5955" t="s">
        <v>732</v>
      </c>
    </row>
    <row r="5956" spans="1:11">
      <c r="A5956">
        <v>5615</v>
      </c>
      <c r="B5956" t="s">
        <v>408</v>
      </c>
      <c r="C5956">
        <v>1</v>
      </c>
      <c r="D5956">
        <v>5</v>
      </c>
      <c r="E5956">
        <v>0</v>
      </c>
      <c r="F5956">
        <v>1</v>
      </c>
      <c r="G5956">
        <v>1</v>
      </c>
      <c r="H5956">
        <v>266</v>
      </c>
      <c r="I5956">
        <v>2</v>
      </c>
      <c r="J5956" t="s">
        <v>563</v>
      </c>
      <c r="K5956" t="s">
        <v>732</v>
      </c>
    </row>
    <row r="5957" spans="1:11">
      <c r="A5957">
        <v>5616</v>
      </c>
      <c r="B5957" t="s">
        <v>408</v>
      </c>
      <c r="C5957">
        <v>1</v>
      </c>
      <c r="D5957">
        <v>5</v>
      </c>
      <c r="E5957">
        <v>0</v>
      </c>
      <c r="F5957">
        <v>1</v>
      </c>
      <c r="G5957">
        <v>1</v>
      </c>
      <c r="H5957">
        <v>266</v>
      </c>
      <c r="I5957">
        <v>1</v>
      </c>
      <c r="J5957" t="s">
        <v>563</v>
      </c>
      <c r="K5957" t="s">
        <v>732</v>
      </c>
    </row>
    <row r="5958" spans="1:11">
      <c r="A5958">
        <v>6031</v>
      </c>
      <c r="B5958" t="s">
        <v>408</v>
      </c>
      <c r="C5958">
        <v>1</v>
      </c>
      <c r="D5958">
        <v>19</v>
      </c>
      <c r="E5958">
        <v>72</v>
      </c>
      <c r="F5958">
        <v>1</v>
      </c>
      <c r="G5958">
        <v>1</v>
      </c>
      <c r="H5958">
        <v>255</v>
      </c>
      <c r="I5958">
        <v>5</v>
      </c>
      <c r="J5958" t="s">
        <v>438</v>
      </c>
      <c r="K5958" t="s">
        <v>731</v>
      </c>
    </row>
    <row r="5959" spans="1:11">
      <c r="A5959">
        <v>4975</v>
      </c>
      <c r="B5959" t="s">
        <v>408</v>
      </c>
      <c r="C5959">
        <v>2</v>
      </c>
      <c r="D5959">
        <v>42</v>
      </c>
      <c r="E5959">
        <v>0</v>
      </c>
      <c r="F5959">
        <v>57</v>
      </c>
      <c r="G5959">
        <v>2</v>
      </c>
      <c r="H5959">
        <v>523</v>
      </c>
      <c r="I5959">
        <v>4</v>
      </c>
      <c r="J5959" t="s">
        <v>428</v>
      </c>
      <c r="K5959" t="s">
        <v>730</v>
      </c>
    </row>
    <row r="5960" spans="1:11">
      <c r="A5960">
        <v>5717</v>
      </c>
      <c r="B5960" t="s">
        <v>408</v>
      </c>
      <c r="C5960">
        <v>1</v>
      </c>
      <c r="D5960">
        <v>4</v>
      </c>
      <c r="E5960">
        <v>0</v>
      </c>
      <c r="F5960">
        <v>1</v>
      </c>
      <c r="G5960">
        <v>1</v>
      </c>
      <c r="H5960">
        <v>339</v>
      </c>
      <c r="I5960">
        <v>1</v>
      </c>
      <c r="J5960" t="s">
        <v>462</v>
      </c>
      <c r="K5960" t="s">
        <v>712</v>
      </c>
    </row>
    <row r="5961" spans="1:11">
      <c r="A5961">
        <v>5571</v>
      </c>
      <c r="B5961" t="s">
        <v>408</v>
      </c>
      <c r="C5961">
        <v>1</v>
      </c>
      <c r="D5961">
        <v>67</v>
      </c>
      <c r="E5961">
        <v>0</v>
      </c>
      <c r="F5961">
        <v>1</v>
      </c>
      <c r="G5961">
        <v>1</v>
      </c>
      <c r="H5961">
        <v>374</v>
      </c>
      <c r="I5961">
        <v>2</v>
      </c>
      <c r="J5961" t="s">
        <v>440</v>
      </c>
      <c r="K5961" t="s">
        <v>712</v>
      </c>
    </row>
    <row r="5962" spans="1:11">
      <c r="A5962">
        <v>5588</v>
      </c>
      <c r="B5962" t="s">
        <v>408</v>
      </c>
      <c r="C5962">
        <v>1</v>
      </c>
      <c r="D5962">
        <v>1</v>
      </c>
      <c r="E5962">
        <v>0</v>
      </c>
      <c r="F5962">
        <v>1</v>
      </c>
      <c r="G5962">
        <v>1</v>
      </c>
      <c r="H5962">
        <v>312</v>
      </c>
      <c r="I5962">
        <v>1</v>
      </c>
      <c r="J5962" t="s">
        <v>518</v>
      </c>
      <c r="K5962" t="s">
        <v>712</v>
      </c>
    </row>
    <row r="5963" spans="1:11">
      <c r="A5963">
        <v>5725</v>
      </c>
      <c r="B5963" t="s">
        <v>408</v>
      </c>
      <c r="C5963">
        <v>1</v>
      </c>
      <c r="D5963">
        <v>10</v>
      </c>
      <c r="E5963">
        <v>0</v>
      </c>
      <c r="F5963">
        <v>1</v>
      </c>
      <c r="G5963">
        <v>1</v>
      </c>
      <c r="H5963">
        <v>447</v>
      </c>
      <c r="I5963">
        <v>1</v>
      </c>
      <c r="J5963" t="s">
        <v>416</v>
      </c>
      <c r="K5963" t="s">
        <v>712</v>
      </c>
    </row>
    <row r="5964" spans="1:11">
      <c r="A5964">
        <v>5748</v>
      </c>
      <c r="B5964" t="s">
        <v>408</v>
      </c>
      <c r="C5964">
        <v>1</v>
      </c>
      <c r="D5964">
        <v>7</v>
      </c>
      <c r="E5964">
        <v>0</v>
      </c>
      <c r="F5964">
        <v>1</v>
      </c>
      <c r="G5964">
        <v>1</v>
      </c>
      <c r="H5964">
        <v>421</v>
      </c>
      <c r="I5964">
        <v>1</v>
      </c>
      <c r="J5964" t="s">
        <v>411</v>
      </c>
      <c r="K5964" t="s">
        <v>712</v>
      </c>
    </row>
    <row r="5965" spans="1:11">
      <c r="A5965">
        <v>5966</v>
      </c>
      <c r="B5965" t="s">
        <v>412</v>
      </c>
      <c r="C5965">
        <v>1</v>
      </c>
      <c r="D5965">
        <v>5</v>
      </c>
      <c r="E5965">
        <v>0</v>
      </c>
      <c r="F5965">
        <v>1</v>
      </c>
      <c r="G5965">
        <v>1</v>
      </c>
      <c r="H5965">
        <v>136</v>
      </c>
      <c r="I5965">
        <v>1</v>
      </c>
      <c r="J5965" t="s">
        <v>677</v>
      </c>
      <c r="K5965" t="s">
        <v>712</v>
      </c>
    </row>
    <row r="5966" spans="1:11">
      <c r="A5966">
        <v>5954</v>
      </c>
      <c r="B5966" t="s">
        <v>408</v>
      </c>
      <c r="C5966">
        <v>2</v>
      </c>
      <c r="D5966">
        <v>4</v>
      </c>
      <c r="E5966">
        <v>0</v>
      </c>
      <c r="F5966">
        <v>2</v>
      </c>
      <c r="G5966">
        <v>1</v>
      </c>
      <c r="H5966">
        <v>134</v>
      </c>
      <c r="I5966">
        <v>1</v>
      </c>
      <c r="J5966" t="s">
        <v>729</v>
      </c>
      <c r="K5966" t="s">
        <v>712</v>
      </c>
    </row>
    <row r="5967" spans="1:11">
      <c r="A5967">
        <v>5645</v>
      </c>
      <c r="B5967" t="s">
        <v>408</v>
      </c>
      <c r="C5967">
        <v>1</v>
      </c>
      <c r="D5967">
        <v>4</v>
      </c>
      <c r="E5967">
        <v>0</v>
      </c>
      <c r="F5967">
        <v>1</v>
      </c>
      <c r="G5967">
        <v>1</v>
      </c>
      <c r="H5967">
        <v>373</v>
      </c>
      <c r="I5967">
        <v>1</v>
      </c>
      <c r="J5967" t="s">
        <v>728</v>
      </c>
      <c r="K5967" t="s">
        <v>712</v>
      </c>
    </row>
    <row r="5968" spans="1:11">
      <c r="A5968">
        <v>5536</v>
      </c>
      <c r="B5968" t="s">
        <v>408</v>
      </c>
      <c r="C5968">
        <v>1</v>
      </c>
      <c r="D5968">
        <v>4</v>
      </c>
      <c r="E5968">
        <v>0</v>
      </c>
      <c r="F5968">
        <v>1</v>
      </c>
      <c r="G5968">
        <v>1</v>
      </c>
      <c r="H5968">
        <v>367</v>
      </c>
      <c r="I5968">
        <v>2</v>
      </c>
      <c r="J5968" t="s">
        <v>531</v>
      </c>
      <c r="K5968" t="s">
        <v>712</v>
      </c>
    </row>
    <row r="5969" spans="1:11">
      <c r="A5969">
        <v>5728</v>
      </c>
      <c r="B5969" t="s">
        <v>408</v>
      </c>
      <c r="C5969">
        <v>1</v>
      </c>
      <c r="D5969">
        <v>28</v>
      </c>
      <c r="E5969">
        <v>0</v>
      </c>
      <c r="F5969">
        <v>1</v>
      </c>
      <c r="G5969">
        <v>1</v>
      </c>
      <c r="H5969">
        <v>442</v>
      </c>
      <c r="I5969">
        <v>1</v>
      </c>
      <c r="J5969" t="s">
        <v>579</v>
      </c>
      <c r="K5969" t="s">
        <v>712</v>
      </c>
    </row>
    <row r="5970" spans="1:11">
      <c r="A5970">
        <v>5608</v>
      </c>
      <c r="B5970" t="s">
        <v>408</v>
      </c>
      <c r="C5970">
        <v>1</v>
      </c>
      <c r="D5970">
        <v>9</v>
      </c>
      <c r="E5970">
        <v>0</v>
      </c>
      <c r="F5970">
        <v>1</v>
      </c>
      <c r="G5970">
        <v>1</v>
      </c>
      <c r="H5970">
        <v>358</v>
      </c>
      <c r="I5970">
        <v>1</v>
      </c>
      <c r="J5970" t="s">
        <v>716</v>
      </c>
      <c r="K5970" t="s">
        <v>712</v>
      </c>
    </row>
    <row r="5971" spans="1:11">
      <c r="A5971">
        <v>5559</v>
      </c>
      <c r="B5971" t="s">
        <v>412</v>
      </c>
      <c r="C5971">
        <v>1</v>
      </c>
      <c r="D5971">
        <v>15</v>
      </c>
      <c r="E5971">
        <v>0</v>
      </c>
      <c r="F5971">
        <v>1</v>
      </c>
      <c r="G5971">
        <v>1</v>
      </c>
      <c r="H5971">
        <v>375</v>
      </c>
      <c r="I5971">
        <v>1</v>
      </c>
      <c r="J5971" t="s">
        <v>721</v>
      </c>
      <c r="K5971" t="s">
        <v>712</v>
      </c>
    </row>
    <row r="5972" spans="1:11">
      <c r="A5972">
        <v>4982</v>
      </c>
      <c r="B5972" t="s">
        <v>408</v>
      </c>
      <c r="C5972">
        <v>1</v>
      </c>
      <c r="D5972">
        <v>11</v>
      </c>
      <c r="E5972">
        <v>0</v>
      </c>
      <c r="F5972">
        <v>1</v>
      </c>
      <c r="G5972">
        <v>1</v>
      </c>
      <c r="H5972">
        <v>521</v>
      </c>
      <c r="I5972">
        <v>2</v>
      </c>
      <c r="J5972" t="s">
        <v>727</v>
      </c>
      <c r="K5972" t="s">
        <v>712</v>
      </c>
    </row>
    <row r="5973" spans="1:11">
      <c r="A5973">
        <v>5646</v>
      </c>
      <c r="B5973" t="s">
        <v>408</v>
      </c>
      <c r="C5973">
        <v>1</v>
      </c>
      <c r="D5973">
        <v>6</v>
      </c>
      <c r="E5973">
        <v>0</v>
      </c>
      <c r="F5973">
        <v>1</v>
      </c>
      <c r="G5973">
        <v>1</v>
      </c>
      <c r="H5973">
        <v>325</v>
      </c>
      <c r="I5973">
        <v>1</v>
      </c>
      <c r="J5973" t="s">
        <v>715</v>
      </c>
      <c r="K5973" t="s">
        <v>712</v>
      </c>
    </row>
    <row r="5974" spans="1:11">
      <c r="A5974">
        <v>5531</v>
      </c>
      <c r="B5974" t="s">
        <v>412</v>
      </c>
      <c r="C5974">
        <v>1</v>
      </c>
      <c r="D5974">
        <v>68</v>
      </c>
      <c r="E5974">
        <v>0</v>
      </c>
      <c r="F5974">
        <v>1</v>
      </c>
      <c r="G5974">
        <v>1</v>
      </c>
      <c r="H5974">
        <v>374</v>
      </c>
      <c r="I5974">
        <v>1</v>
      </c>
      <c r="J5974" t="s">
        <v>440</v>
      </c>
      <c r="K5974" t="s">
        <v>712</v>
      </c>
    </row>
    <row r="5975" spans="1:11">
      <c r="A5975">
        <v>4990</v>
      </c>
      <c r="B5975" t="s">
        <v>408</v>
      </c>
      <c r="C5975">
        <v>1</v>
      </c>
      <c r="D5975">
        <v>12</v>
      </c>
      <c r="E5975">
        <v>0</v>
      </c>
      <c r="F5975">
        <v>1</v>
      </c>
      <c r="G5975">
        <v>1</v>
      </c>
      <c r="H5975">
        <v>503</v>
      </c>
      <c r="I5975">
        <v>1</v>
      </c>
      <c r="J5975" t="s">
        <v>719</v>
      </c>
      <c r="K5975" t="s">
        <v>712</v>
      </c>
    </row>
    <row r="5976" spans="1:11">
      <c r="A5976">
        <v>5448</v>
      </c>
      <c r="B5976" t="s">
        <v>408</v>
      </c>
      <c r="C5976">
        <v>1</v>
      </c>
      <c r="D5976">
        <v>11</v>
      </c>
      <c r="E5976">
        <v>0</v>
      </c>
      <c r="F5976">
        <v>1</v>
      </c>
      <c r="G5976">
        <v>1</v>
      </c>
      <c r="H5976">
        <v>852</v>
      </c>
      <c r="I5976">
        <v>2</v>
      </c>
      <c r="J5976" t="s">
        <v>726</v>
      </c>
      <c r="K5976" t="s">
        <v>712</v>
      </c>
    </row>
    <row r="5977" spans="1:11">
      <c r="A5977">
        <v>4976</v>
      </c>
      <c r="B5977" t="s">
        <v>408</v>
      </c>
      <c r="C5977">
        <v>1</v>
      </c>
      <c r="D5977">
        <v>4</v>
      </c>
      <c r="E5977">
        <v>0</v>
      </c>
      <c r="F5977">
        <v>1</v>
      </c>
      <c r="G5977">
        <v>1</v>
      </c>
      <c r="H5977">
        <v>508</v>
      </c>
      <c r="I5977">
        <v>1</v>
      </c>
      <c r="J5977" t="s">
        <v>673</v>
      </c>
      <c r="K5977" t="s">
        <v>712</v>
      </c>
    </row>
    <row r="5978" spans="1:11">
      <c r="A5978">
        <v>4910</v>
      </c>
      <c r="B5978" t="s">
        <v>408</v>
      </c>
      <c r="C5978">
        <v>1</v>
      </c>
      <c r="D5978">
        <v>15</v>
      </c>
      <c r="E5978">
        <v>0</v>
      </c>
      <c r="F5978">
        <v>1</v>
      </c>
      <c r="G5978">
        <v>1</v>
      </c>
      <c r="H5978">
        <v>436</v>
      </c>
      <c r="I5978">
        <v>1</v>
      </c>
      <c r="J5978" t="s">
        <v>725</v>
      </c>
      <c r="K5978" t="s">
        <v>712</v>
      </c>
    </row>
    <row r="5979" spans="1:11">
      <c r="A5979">
        <v>6307</v>
      </c>
      <c r="B5979" t="s">
        <v>408</v>
      </c>
      <c r="C5979">
        <v>1</v>
      </c>
      <c r="D5979">
        <v>12</v>
      </c>
      <c r="E5979">
        <v>0</v>
      </c>
      <c r="F5979">
        <v>1</v>
      </c>
      <c r="G5979">
        <v>1</v>
      </c>
      <c r="H5979">
        <v>492</v>
      </c>
      <c r="I5979">
        <v>1</v>
      </c>
      <c r="J5979" t="s">
        <v>724</v>
      </c>
      <c r="K5979" t="s">
        <v>712</v>
      </c>
    </row>
    <row r="5980" spans="1:11">
      <c r="A5980">
        <v>5580</v>
      </c>
      <c r="B5980" t="s">
        <v>478</v>
      </c>
      <c r="C5980">
        <v>1</v>
      </c>
      <c r="D5980">
        <v>4</v>
      </c>
      <c r="E5980">
        <v>0</v>
      </c>
      <c r="F5980">
        <v>1</v>
      </c>
      <c r="G5980">
        <v>1</v>
      </c>
      <c r="H5980">
        <v>310</v>
      </c>
      <c r="I5980">
        <v>2</v>
      </c>
      <c r="J5980" t="s">
        <v>421</v>
      </c>
      <c r="K5980" t="s">
        <v>712</v>
      </c>
    </row>
    <row r="5981" spans="1:11">
      <c r="A5981">
        <v>5729</v>
      </c>
      <c r="B5981" t="s">
        <v>412</v>
      </c>
      <c r="C5981">
        <v>1</v>
      </c>
      <c r="D5981">
        <v>28</v>
      </c>
      <c r="E5981">
        <v>0</v>
      </c>
      <c r="F5981">
        <v>1</v>
      </c>
      <c r="G5981">
        <v>1</v>
      </c>
      <c r="H5981">
        <v>442</v>
      </c>
      <c r="I5981">
        <v>1</v>
      </c>
      <c r="J5981" t="s">
        <v>579</v>
      </c>
      <c r="K5981" t="s">
        <v>712</v>
      </c>
    </row>
    <row r="5982" spans="1:11">
      <c r="A5982">
        <v>5869</v>
      </c>
      <c r="B5982" t="s">
        <v>412</v>
      </c>
      <c r="C5982">
        <v>1</v>
      </c>
      <c r="D5982">
        <v>13</v>
      </c>
      <c r="E5982">
        <v>0</v>
      </c>
      <c r="F5982">
        <v>1</v>
      </c>
      <c r="G5982">
        <v>1</v>
      </c>
      <c r="H5982">
        <v>107</v>
      </c>
      <c r="I5982">
        <v>1</v>
      </c>
      <c r="J5982" t="s">
        <v>556</v>
      </c>
      <c r="K5982" t="s">
        <v>712</v>
      </c>
    </row>
    <row r="5983" spans="1:11">
      <c r="A5983">
        <v>5606</v>
      </c>
      <c r="B5983" t="s">
        <v>412</v>
      </c>
      <c r="C5983">
        <v>1</v>
      </c>
      <c r="D5983">
        <v>9</v>
      </c>
      <c r="E5983">
        <v>0</v>
      </c>
      <c r="F5983">
        <v>1</v>
      </c>
      <c r="G5983">
        <v>1</v>
      </c>
      <c r="H5983">
        <v>358</v>
      </c>
      <c r="I5983">
        <v>1</v>
      </c>
      <c r="J5983" t="s">
        <v>716</v>
      </c>
      <c r="K5983" t="s">
        <v>712</v>
      </c>
    </row>
    <row r="5984" spans="1:11">
      <c r="A5984">
        <v>5949</v>
      </c>
      <c r="B5984" t="s">
        <v>473</v>
      </c>
      <c r="C5984">
        <v>1</v>
      </c>
      <c r="D5984">
        <v>15</v>
      </c>
      <c r="E5984">
        <v>0</v>
      </c>
      <c r="F5984">
        <v>1</v>
      </c>
      <c r="G5984">
        <v>1</v>
      </c>
      <c r="H5984">
        <v>141</v>
      </c>
      <c r="I5984">
        <v>2</v>
      </c>
      <c r="J5984" t="s">
        <v>577</v>
      </c>
      <c r="K5984" t="s">
        <v>712</v>
      </c>
    </row>
    <row r="5985" spans="1:11">
      <c r="A5985">
        <v>5557</v>
      </c>
      <c r="B5985" t="s">
        <v>408</v>
      </c>
      <c r="C5985">
        <v>1</v>
      </c>
      <c r="D5985">
        <v>18</v>
      </c>
      <c r="E5985">
        <v>0</v>
      </c>
      <c r="F5985">
        <v>1</v>
      </c>
      <c r="G5985">
        <v>1</v>
      </c>
      <c r="H5985">
        <v>334</v>
      </c>
      <c r="I5985">
        <v>2</v>
      </c>
      <c r="J5985" t="s">
        <v>669</v>
      </c>
      <c r="K5985" t="s">
        <v>712</v>
      </c>
    </row>
    <row r="5986" spans="1:11">
      <c r="A5986">
        <v>5738</v>
      </c>
      <c r="B5986" t="s">
        <v>408</v>
      </c>
      <c r="C5986">
        <v>1</v>
      </c>
      <c r="D5986">
        <v>1</v>
      </c>
      <c r="E5986">
        <v>0</v>
      </c>
      <c r="F5986">
        <v>1</v>
      </c>
      <c r="G5986">
        <v>1</v>
      </c>
      <c r="H5986">
        <v>445</v>
      </c>
      <c r="I5986">
        <v>1</v>
      </c>
      <c r="J5986" t="s">
        <v>703</v>
      </c>
      <c r="K5986" t="s">
        <v>712</v>
      </c>
    </row>
    <row r="5987" spans="1:11">
      <c r="A5987">
        <v>4911</v>
      </c>
      <c r="B5987" t="s">
        <v>408</v>
      </c>
      <c r="C5987">
        <v>1</v>
      </c>
      <c r="D5987">
        <v>10</v>
      </c>
      <c r="E5987">
        <v>0</v>
      </c>
      <c r="F5987">
        <v>1</v>
      </c>
      <c r="G5987">
        <v>1</v>
      </c>
      <c r="H5987">
        <v>432</v>
      </c>
      <c r="I5987">
        <v>1</v>
      </c>
      <c r="J5987" t="s">
        <v>723</v>
      </c>
      <c r="K5987" t="s">
        <v>712</v>
      </c>
    </row>
    <row r="5988" spans="1:11">
      <c r="A5988">
        <v>5569</v>
      </c>
      <c r="B5988" t="s">
        <v>473</v>
      </c>
      <c r="C5988">
        <v>1</v>
      </c>
      <c r="D5988">
        <v>75</v>
      </c>
      <c r="E5988">
        <v>0</v>
      </c>
      <c r="F5988">
        <v>1</v>
      </c>
      <c r="G5988">
        <v>1</v>
      </c>
      <c r="H5988">
        <v>321</v>
      </c>
      <c r="I5988">
        <v>2</v>
      </c>
      <c r="J5988" t="s">
        <v>714</v>
      </c>
      <c r="K5988" t="s">
        <v>712</v>
      </c>
    </row>
    <row r="5989" spans="1:11">
      <c r="A5989">
        <v>5644</v>
      </c>
      <c r="B5989" t="s">
        <v>408</v>
      </c>
      <c r="C5989">
        <v>1</v>
      </c>
      <c r="D5989">
        <v>6</v>
      </c>
      <c r="E5989">
        <v>0</v>
      </c>
      <c r="F5989">
        <v>1</v>
      </c>
      <c r="G5989">
        <v>1</v>
      </c>
      <c r="H5989">
        <v>362</v>
      </c>
      <c r="I5989">
        <v>1</v>
      </c>
      <c r="J5989" t="s">
        <v>672</v>
      </c>
      <c r="K5989" t="s">
        <v>712</v>
      </c>
    </row>
    <row r="5990" spans="1:11">
      <c r="A5990">
        <v>5592</v>
      </c>
      <c r="B5990" t="s">
        <v>408</v>
      </c>
      <c r="C5990">
        <v>1</v>
      </c>
      <c r="D5990">
        <v>14</v>
      </c>
      <c r="E5990">
        <v>0</v>
      </c>
      <c r="F5990">
        <v>1</v>
      </c>
      <c r="G5990">
        <v>1</v>
      </c>
      <c r="H5990">
        <v>335</v>
      </c>
      <c r="I5990">
        <v>1</v>
      </c>
      <c r="J5990" t="s">
        <v>720</v>
      </c>
      <c r="K5990" t="s">
        <v>712</v>
      </c>
    </row>
    <row r="5991" spans="1:11">
      <c r="A5991">
        <v>5984</v>
      </c>
      <c r="B5991" t="s">
        <v>408</v>
      </c>
      <c r="C5991">
        <v>1</v>
      </c>
      <c r="D5991">
        <v>20</v>
      </c>
      <c r="E5991">
        <v>0</v>
      </c>
      <c r="F5991">
        <v>1</v>
      </c>
      <c r="G5991">
        <v>1</v>
      </c>
      <c r="H5991">
        <v>151</v>
      </c>
      <c r="I5991">
        <v>1</v>
      </c>
      <c r="J5991" t="s">
        <v>693</v>
      </c>
      <c r="K5991" t="s">
        <v>712</v>
      </c>
    </row>
    <row r="5992" spans="1:11">
      <c r="A5992">
        <v>5870</v>
      </c>
      <c r="B5992" t="s">
        <v>412</v>
      </c>
      <c r="C5992">
        <v>1</v>
      </c>
      <c r="D5992">
        <v>11</v>
      </c>
      <c r="E5992">
        <v>0</v>
      </c>
      <c r="F5992">
        <v>1</v>
      </c>
      <c r="G5992">
        <v>1</v>
      </c>
      <c r="H5992">
        <v>107</v>
      </c>
      <c r="I5992">
        <v>1</v>
      </c>
      <c r="J5992" t="s">
        <v>556</v>
      </c>
      <c r="K5992" t="s">
        <v>712</v>
      </c>
    </row>
    <row r="5993" spans="1:11">
      <c r="A5993">
        <v>5609</v>
      </c>
      <c r="B5993" t="s">
        <v>478</v>
      </c>
      <c r="C5993">
        <v>1</v>
      </c>
      <c r="D5993">
        <v>9</v>
      </c>
      <c r="E5993">
        <v>0</v>
      </c>
      <c r="F5993">
        <v>1</v>
      </c>
      <c r="G5993">
        <v>1</v>
      </c>
      <c r="H5993">
        <v>358</v>
      </c>
      <c r="I5993">
        <v>1</v>
      </c>
      <c r="J5993" t="s">
        <v>716</v>
      </c>
      <c r="K5993" t="s">
        <v>712</v>
      </c>
    </row>
    <row r="5994" spans="1:11">
      <c r="A5994">
        <v>4854</v>
      </c>
      <c r="B5994" t="s">
        <v>408</v>
      </c>
      <c r="C5994">
        <v>1</v>
      </c>
      <c r="D5994">
        <v>7</v>
      </c>
      <c r="E5994">
        <v>0</v>
      </c>
      <c r="F5994">
        <v>1</v>
      </c>
      <c r="G5994">
        <v>1</v>
      </c>
      <c r="H5994">
        <v>676</v>
      </c>
      <c r="I5994">
        <v>1</v>
      </c>
      <c r="J5994" t="s">
        <v>722</v>
      </c>
      <c r="K5994" t="s">
        <v>712</v>
      </c>
    </row>
    <row r="5995" spans="1:11">
      <c r="A5995">
        <v>4968</v>
      </c>
      <c r="B5995" t="s">
        <v>408</v>
      </c>
      <c r="C5995">
        <v>1</v>
      </c>
      <c r="D5995">
        <v>9</v>
      </c>
      <c r="E5995">
        <v>0</v>
      </c>
      <c r="F5995">
        <v>1</v>
      </c>
      <c r="G5995">
        <v>1</v>
      </c>
      <c r="H5995">
        <v>519</v>
      </c>
      <c r="I5995">
        <v>2</v>
      </c>
      <c r="J5995" t="s">
        <v>691</v>
      </c>
      <c r="K5995" t="s">
        <v>712</v>
      </c>
    </row>
    <row r="5996" spans="1:11">
      <c r="A5996">
        <v>5558</v>
      </c>
      <c r="B5996" t="s">
        <v>408</v>
      </c>
      <c r="C5996">
        <v>1</v>
      </c>
      <c r="D5996">
        <v>15</v>
      </c>
      <c r="E5996">
        <v>0</v>
      </c>
      <c r="F5996">
        <v>1</v>
      </c>
      <c r="G5996">
        <v>1</v>
      </c>
      <c r="H5996">
        <v>375</v>
      </c>
      <c r="I5996">
        <v>1</v>
      </c>
      <c r="J5996" t="s">
        <v>721</v>
      </c>
      <c r="K5996" t="s">
        <v>712</v>
      </c>
    </row>
    <row r="5997" spans="1:11">
      <c r="A5997">
        <v>5595</v>
      </c>
      <c r="B5997" t="s">
        <v>408</v>
      </c>
      <c r="C5997">
        <v>1</v>
      </c>
      <c r="D5997">
        <v>9</v>
      </c>
      <c r="E5997">
        <v>0</v>
      </c>
      <c r="F5997">
        <v>1</v>
      </c>
      <c r="G5997">
        <v>1</v>
      </c>
      <c r="H5997">
        <v>335</v>
      </c>
      <c r="I5997">
        <v>1</v>
      </c>
      <c r="J5997" t="s">
        <v>720</v>
      </c>
      <c r="K5997" t="s">
        <v>712</v>
      </c>
    </row>
    <row r="5998" spans="1:11">
      <c r="A5998">
        <v>5735</v>
      </c>
      <c r="B5998" t="s">
        <v>408</v>
      </c>
      <c r="C5998">
        <v>1</v>
      </c>
      <c r="D5998">
        <v>23</v>
      </c>
      <c r="E5998">
        <v>0</v>
      </c>
      <c r="F5998">
        <v>1</v>
      </c>
      <c r="G5998">
        <v>1</v>
      </c>
      <c r="H5998">
        <v>402</v>
      </c>
      <c r="I5998">
        <v>1</v>
      </c>
      <c r="J5998" t="s">
        <v>541</v>
      </c>
      <c r="K5998" t="s">
        <v>712</v>
      </c>
    </row>
    <row r="5999" spans="1:11">
      <c r="A5999">
        <v>5724</v>
      </c>
      <c r="B5999" t="s">
        <v>408</v>
      </c>
      <c r="C5999">
        <v>1</v>
      </c>
      <c r="D5999">
        <v>1</v>
      </c>
      <c r="E5999">
        <v>0</v>
      </c>
      <c r="F5999">
        <v>1</v>
      </c>
      <c r="G5999">
        <v>1</v>
      </c>
      <c r="H5999">
        <v>441</v>
      </c>
      <c r="I5999">
        <v>1</v>
      </c>
      <c r="J5999" t="s">
        <v>568</v>
      </c>
      <c r="K5999" t="s">
        <v>712</v>
      </c>
    </row>
    <row r="6000" spans="1:11">
      <c r="A6000">
        <v>5589</v>
      </c>
      <c r="B6000" t="s">
        <v>408</v>
      </c>
      <c r="C6000">
        <v>1</v>
      </c>
      <c r="D6000">
        <v>9</v>
      </c>
      <c r="E6000">
        <v>0</v>
      </c>
      <c r="F6000">
        <v>1</v>
      </c>
      <c r="G6000">
        <v>1</v>
      </c>
      <c r="H6000">
        <v>312</v>
      </c>
      <c r="I6000">
        <v>1</v>
      </c>
      <c r="J6000" t="s">
        <v>518</v>
      </c>
      <c r="K6000" t="s">
        <v>712</v>
      </c>
    </row>
    <row r="6001" spans="1:11">
      <c r="A6001">
        <v>5973</v>
      </c>
      <c r="B6001" t="s">
        <v>408</v>
      </c>
      <c r="C6001">
        <v>1</v>
      </c>
      <c r="D6001">
        <v>14</v>
      </c>
      <c r="E6001">
        <v>0</v>
      </c>
      <c r="F6001">
        <v>1</v>
      </c>
      <c r="G6001">
        <v>1</v>
      </c>
      <c r="H6001">
        <v>135</v>
      </c>
      <c r="I6001">
        <v>1</v>
      </c>
      <c r="J6001" t="s">
        <v>663</v>
      </c>
      <c r="K6001" t="s">
        <v>712</v>
      </c>
    </row>
    <row r="6002" spans="1:11">
      <c r="A6002">
        <v>5635</v>
      </c>
      <c r="B6002" t="s">
        <v>408</v>
      </c>
      <c r="C6002">
        <v>1</v>
      </c>
      <c r="D6002">
        <v>9</v>
      </c>
      <c r="E6002">
        <v>0</v>
      </c>
      <c r="F6002">
        <v>1</v>
      </c>
      <c r="G6002">
        <v>1</v>
      </c>
      <c r="H6002">
        <v>528</v>
      </c>
      <c r="I6002">
        <v>1</v>
      </c>
      <c r="J6002" t="s">
        <v>652</v>
      </c>
      <c r="K6002" t="s">
        <v>712</v>
      </c>
    </row>
    <row r="6003" spans="1:11">
      <c r="A6003">
        <v>4991</v>
      </c>
      <c r="B6003" t="s">
        <v>408</v>
      </c>
      <c r="C6003">
        <v>1</v>
      </c>
      <c r="D6003">
        <v>12</v>
      </c>
      <c r="E6003">
        <v>0</v>
      </c>
      <c r="F6003">
        <v>1</v>
      </c>
      <c r="G6003">
        <v>1</v>
      </c>
      <c r="H6003">
        <v>503</v>
      </c>
      <c r="I6003">
        <v>2</v>
      </c>
      <c r="J6003" t="s">
        <v>719</v>
      </c>
      <c r="K6003" t="s">
        <v>712</v>
      </c>
    </row>
    <row r="6004" spans="1:11">
      <c r="A6004">
        <v>5747</v>
      </c>
      <c r="B6004" t="s">
        <v>408</v>
      </c>
      <c r="C6004">
        <v>1</v>
      </c>
      <c r="D6004">
        <v>9</v>
      </c>
      <c r="E6004">
        <v>0</v>
      </c>
      <c r="F6004">
        <v>1</v>
      </c>
      <c r="G6004">
        <v>1</v>
      </c>
      <c r="H6004">
        <v>421</v>
      </c>
      <c r="I6004">
        <v>1</v>
      </c>
      <c r="J6004" t="s">
        <v>411</v>
      </c>
      <c r="K6004" t="s">
        <v>712</v>
      </c>
    </row>
    <row r="6005" spans="1:11">
      <c r="A6005">
        <v>5120</v>
      </c>
      <c r="B6005" t="s">
        <v>408</v>
      </c>
      <c r="C6005">
        <v>1</v>
      </c>
      <c r="D6005">
        <v>204</v>
      </c>
      <c r="E6005">
        <v>0</v>
      </c>
      <c r="F6005">
        <v>1</v>
      </c>
      <c r="G6005">
        <v>1</v>
      </c>
      <c r="H6005">
        <v>523</v>
      </c>
      <c r="I6005">
        <v>2</v>
      </c>
      <c r="J6005" t="s">
        <v>428</v>
      </c>
      <c r="K6005" t="s">
        <v>712</v>
      </c>
    </row>
    <row r="6006" spans="1:11">
      <c r="A6006">
        <v>5126</v>
      </c>
      <c r="B6006" t="s">
        <v>408</v>
      </c>
      <c r="C6006">
        <v>1</v>
      </c>
      <c r="D6006">
        <v>4</v>
      </c>
      <c r="E6006">
        <v>0</v>
      </c>
      <c r="F6006">
        <v>1</v>
      </c>
      <c r="G6006">
        <v>1</v>
      </c>
      <c r="H6006">
        <v>106</v>
      </c>
      <c r="I6006">
        <v>1</v>
      </c>
      <c r="J6006" t="s">
        <v>718</v>
      </c>
      <c r="K6006" t="s">
        <v>712</v>
      </c>
    </row>
    <row r="6007" spans="1:11">
      <c r="A6007">
        <v>5730</v>
      </c>
      <c r="B6007" t="s">
        <v>479</v>
      </c>
      <c r="C6007">
        <v>1</v>
      </c>
      <c r="D6007">
        <v>28</v>
      </c>
      <c r="E6007">
        <v>0</v>
      </c>
      <c r="F6007">
        <v>1</v>
      </c>
      <c r="G6007">
        <v>1</v>
      </c>
      <c r="H6007">
        <v>442</v>
      </c>
      <c r="I6007">
        <v>1</v>
      </c>
      <c r="J6007" t="s">
        <v>579</v>
      </c>
      <c r="K6007" t="s">
        <v>712</v>
      </c>
    </row>
    <row r="6008" spans="1:11">
      <c r="A6008">
        <v>5556</v>
      </c>
      <c r="B6008" t="s">
        <v>408</v>
      </c>
      <c r="C6008">
        <v>1</v>
      </c>
      <c r="D6008">
        <v>16</v>
      </c>
      <c r="E6008">
        <v>0</v>
      </c>
      <c r="F6008">
        <v>1</v>
      </c>
      <c r="G6008">
        <v>1</v>
      </c>
      <c r="H6008">
        <v>334</v>
      </c>
      <c r="I6008">
        <v>1</v>
      </c>
      <c r="J6008" t="s">
        <v>669</v>
      </c>
      <c r="K6008" t="s">
        <v>712</v>
      </c>
    </row>
    <row r="6009" spans="1:11">
      <c r="A6009">
        <v>5756</v>
      </c>
      <c r="B6009" t="s">
        <v>408</v>
      </c>
      <c r="C6009">
        <v>1</v>
      </c>
      <c r="D6009">
        <v>1</v>
      </c>
      <c r="E6009">
        <v>0</v>
      </c>
      <c r="F6009">
        <v>1</v>
      </c>
      <c r="G6009">
        <v>1</v>
      </c>
      <c r="H6009">
        <v>356</v>
      </c>
      <c r="I6009">
        <v>1</v>
      </c>
      <c r="J6009" t="s">
        <v>717</v>
      </c>
      <c r="K6009" t="s">
        <v>712</v>
      </c>
    </row>
    <row r="6010" spans="1:11">
      <c r="A6010">
        <v>5607</v>
      </c>
      <c r="B6010" t="s">
        <v>479</v>
      </c>
      <c r="C6010">
        <v>1</v>
      </c>
      <c r="D6010">
        <v>9</v>
      </c>
      <c r="E6010">
        <v>0</v>
      </c>
      <c r="F6010">
        <v>1</v>
      </c>
      <c r="G6010">
        <v>1</v>
      </c>
      <c r="H6010">
        <v>358</v>
      </c>
      <c r="I6010">
        <v>1</v>
      </c>
      <c r="J6010" t="s">
        <v>716</v>
      </c>
      <c r="K6010" t="s">
        <v>712</v>
      </c>
    </row>
    <row r="6011" spans="1:11">
      <c r="A6011">
        <v>5647</v>
      </c>
      <c r="B6011" t="s">
        <v>412</v>
      </c>
      <c r="C6011">
        <v>1</v>
      </c>
      <c r="D6011">
        <v>6</v>
      </c>
      <c r="E6011">
        <v>0</v>
      </c>
      <c r="F6011">
        <v>1</v>
      </c>
      <c r="G6011">
        <v>1</v>
      </c>
      <c r="H6011">
        <v>325</v>
      </c>
      <c r="I6011">
        <v>1</v>
      </c>
      <c r="J6011" t="s">
        <v>715</v>
      </c>
      <c r="K6011" t="s">
        <v>712</v>
      </c>
    </row>
    <row r="6012" spans="1:11">
      <c r="A6012">
        <v>5570</v>
      </c>
      <c r="B6012" t="s">
        <v>551</v>
      </c>
      <c r="C6012">
        <v>1</v>
      </c>
      <c r="D6012">
        <v>75</v>
      </c>
      <c r="E6012">
        <v>0</v>
      </c>
      <c r="F6012">
        <v>1</v>
      </c>
      <c r="G6012">
        <v>1</v>
      </c>
      <c r="H6012">
        <v>321</v>
      </c>
      <c r="I6012">
        <v>2</v>
      </c>
      <c r="J6012" t="s">
        <v>714</v>
      </c>
      <c r="K6012" t="s">
        <v>712</v>
      </c>
    </row>
    <row r="6013" spans="1:11">
      <c r="A6013">
        <v>5693</v>
      </c>
      <c r="B6013" t="s">
        <v>408</v>
      </c>
      <c r="C6013">
        <v>1</v>
      </c>
      <c r="D6013">
        <v>12</v>
      </c>
      <c r="E6013">
        <v>0</v>
      </c>
      <c r="F6013">
        <v>1</v>
      </c>
      <c r="G6013">
        <v>1</v>
      </c>
      <c r="H6013">
        <v>333</v>
      </c>
      <c r="I6013">
        <v>1</v>
      </c>
      <c r="J6013" t="s">
        <v>681</v>
      </c>
      <c r="K6013" t="s">
        <v>712</v>
      </c>
    </row>
    <row r="6014" spans="1:11">
      <c r="A6014">
        <v>5722</v>
      </c>
      <c r="B6014" t="s">
        <v>408</v>
      </c>
      <c r="C6014">
        <v>1</v>
      </c>
      <c r="D6014">
        <v>6</v>
      </c>
      <c r="E6014">
        <v>0</v>
      </c>
      <c r="F6014">
        <v>1</v>
      </c>
      <c r="G6014">
        <v>1</v>
      </c>
      <c r="H6014">
        <v>433</v>
      </c>
      <c r="I6014">
        <v>1</v>
      </c>
      <c r="J6014" t="s">
        <v>594</v>
      </c>
      <c r="K6014" t="s">
        <v>712</v>
      </c>
    </row>
    <row r="6015" spans="1:11">
      <c r="A6015">
        <v>5584</v>
      </c>
      <c r="B6015" t="s">
        <v>408</v>
      </c>
      <c r="C6015">
        <v>1</v>
      </c>
      <c r="D6015">
        <v>12</v>
      </c>
      <c r="E6015">
        <v>0</v>
      </c>
      <c r="F6015">
        <v>1</v>
      </c>
      <c r="G6015">
        <v>1</v>
      </c>
      <c r="H6015">
        <v>350</v>
      </c>
      <c r="I6015">
        <v>1</v>
      </c>
      <c r="J6015" t="s">
        <v>713</v>
      </c>
      <c r="K6015" t="s">
        <v>712</v>
      </c>
    </row>
    <row r="6016" spans="1:11">
      <c r="A6016">
        <v>5965</v>
      </c>
      <c r="B6016" t="s">
        <v>408</v>
      </c>
      <c r="C6016">
        <v>1</v>
      </c>
      <c r="D6016">
        <v>5</v>
      </c>
      <c r="E6016">
        <v>0</v>
      </c>
      <c r="F6016">
        <v>1</v>
      </c>
      <c r="G6016">
        <v>1</v>
      </c>
      <c r="H6016">
        <v>136</v>
      </c>
      <c r="I6016">
        <v>1</v>
      </c>
      <c r="J6016" t="s">
        <v>677</v>
      </c>
      <c r="K6016" t="s">
        <v>712</v>
      </c>
    </row>
    <row r="6017" spans="1:11">
      <c r="A6017">
        <v>5441</v>
      </c>
      <c r="B6017" t="s">
        <v>412</v>
      </c>
      <c r="C6017">
        <v>1</v>
      </c>
      <c r="D6017">
        <v>181</v>
      </c>
      <c r="E6017">
        <v>0</v>
      </c>
      <c r="F6017">
        <v>1</v>
      </c>
      <c r="G6017">
        <v>1</v>
      </c>
      <c r="H6017">
        <v>523</v>
      </c>
      <c r="I6017">
        <v>1</v>
      </c>
      <c r="J6017" t="s">
        <v>428</v>
      </c>
      <c r="K6017" t="s">
        <v>712</v>
      </c>
    </row>
    <row r="6018" spans="1:11">
      <c r="A6018">
        <v>5951</v>
      </c>
      <c r="B6018" t="s">
        <v>408</v>
      </c>
      <c r="C6018">
        <v>1</v>
      </c>
      <c r="D6018">
        <v>15</v>
      </c>
      <c r="E6018">
        <v>0</v>
      </c>
      <c r="F6018">
        <v>1</v>
      </c>
      <c r="G6018">
        <v>1</v>
      </c>
      <c r="H6018">
        <v>141</v>
      </c>
      <c r="I6018">
        <v>1</v>
      </c>
      <c r="J6018" t="s">
        <v>577</v>
      </c>
      <c r="K6018" t="s">
        <v>712</v>
      </c>
    </row>
    <row r="6019" spans="1:11">
      <c r="A6019">
        <v>4710</v>
      </c>
      <c r="B6019" t="s">
        <v>408</v>
      </c>
      <c r="C6019">
        <v>1</v>
      </c>
      <c r="D6019">
        <v>0</v>
      </c>
      <c r="E6019">
        <v>0</v>
      </c>
      <c r="F6019">
        <v>1</v>
      </c>
      <c r="G6019">
        <v>4</v>
      </c>
      <c r="H6019">
        <v>441</v>
      </c>
      <c r="I6019">
        <v>1</v>
      </c>
      <c r="J6019" t="s">
        <v>568</v>
      </c>
      <c r="K6019" t="s">
        <v>711</v>
      </c>
    </row>
    <row r="6020" spans="1:11">
      <c r="A6020">
        <v>4927</v>
      </c>
      <c r="B6020" t="s">
        <v>408</v>
      </c>
      <c r="C6020">
        <v>1</v>
      </c>
      <c r="D6020">
        <v>5</v>
      </c>
      <c r="E6020">
        <v>0</v>
      </c>
      <c r="F6020">
        <v>1</v>
      </c>
      <c r="G6020">
        <v>1</v>
      </c>
      <c r="H6020">
        <v>463</v>
      </c>
      <c r="I6020">
        <v>4</v>
      </c>
      <c r="J6020" t="s">
        <v>710</v>
      </c>
      <c r="K6020" t="s">
        <v>709</v>
      </c>
    </row>
    <row r="6021" spans="1:11">
      <c r="A6021">
        <v>5087</v>
      </c>
      <c r="B6021" t="s">
        <v>408</v>
      </c>
      <c r="C6021">
        <v>1</v>
      </c>
      <c r="D6021">
        <v>12</v>
      </c>
      <c r="E6021">
        <v>0</v>
      </c>
      <c r="F6021">
        <v>1</v>
      </c>
      <c r="G6021">
        <v>1</v>
      </c>
      <c r="H6021">
        <v>553</v>
      </c>
      <c r="I6021">
        <v>1</v>
      </c>
      <c r="J6021" t="s">
        <v>694</v>
      </c>
      <c r="K6021" t="s">
        <v>708</v>
      </c>
    </row>
    <row r="6022" spans="1:11">
      <c r="A6022">
        <v>5088</v>
      </c>
      <c r="B6022" t="s">
        <v>408</v>
      </c>
      <c r="C6022">
        <v>1</v>
      </c>
      <c r="D6022">
        <v>22</v>
      </c>
      <c r="E6022">
        <v>0</v>
      </c>
      <c r="F6022">
        <v>1</v>
      </c>
      <c r="G6022">
        <v>1</v>
      </c>
      <c r="H6022">
        <v>518</v>
      </c>
      <c r="I6022">
        <v>1</v>
      </c>
      <c r="J6022" t="s">
        <v>684</v>
      </c>
      <c r="K6022" t="s">
        <v>707</v>
      </c>
    </row>
    <row r="6023" spans="1:11">
      <c r="A6023">
        <v>4942</v>
      </c>
      <c r="B6023" t="s">
        <v>408</v>
      </c>
      <c r="C6023">
        <v>1</v>
      </c>
      <c r="D6023">
        <v>14</v>
      </c>
      <c r="E6023">
        <v>0</v>
      </c>
      <c r="F6023">
        <v>1</v>
      </c>
      <c r="G6023">
        <v>2</v>
      </c>
      <c r="H6023">
        <v>420</v>
      </c>
      <c r="I6023">
        <v>1</v>
      </c>
      <c r="J6023" t="s">
        <v>435</v>
      </c>
      <c r="K6023" t="s">
        <v>706</v>
      </c>
    </row>
    <row r="6024" spans="1:11">
      <c r="A6024">
        <v>4906</v>
      </c>
      <c r="B6024" t="s">
        <v>408</v>
      </c>
      <c r="C6024">
        <v>1</v>
      </c>
      <c r="D6024">
        <v>57</v>
      </c>
      <c r="E6024">
        <v>0</v>
      </c>
      <c r="F6024">
        <v>1</v>
      </c>
      <c r="G6024">
        <v>2</v>
      </c>
      <c r="H6024">
        <v>420</v>
      </c>
      <c r="I6024">
        <v>1</v>
      </c>
      <c r="J6024" t="s">
        <v>435</v>
      </c>
      <c r="K6024" t="s">
        <v>706</v>
      </c>
    </row>
    <row r="6025" spans="1:11">
      <c r="A6025">
        <v>4900</v>
      </c>
      <c r="B6025" t="s">
        <v>408</v>
      </c>
      <c r="C6025">
        <v>1</v>
      </c>
      <c r="D6025">
        <v>119</v>
      </c>
      <c r="E6025">
        <v>0</v>
      </c>
      <c r="F6025">
        <v>1</v>
      </c>
      <c r="G6025">
        <v>3</v>
      </c>
      <c r="H6025">
        <v>420</v>
      </c>
      <c r="I6025">
        <v>1</v>
      </c>
      <c r="J6025" t="s">
        <v>435</v>
      </c>
      <c r="K6025" t="s">
        <v>705</v>
      </c>
    </row>
    <row r="6026" spans="1:11">
      <c r="A6026">
        <v>4971</v>
      </c>
      <c r="B6026" t="s">
        <v>408</v>
      </c>
      <c r="C6026">
        <v>1</v>
      </c>
      <c r="D6026">
        <v>14</v>
      </c>
      <c r="E6026">
        <v>0</v>
      </c>
      <c r="F6026">
        <v>1</v>
      </c>
      <c r="G6026">
        <v>1</v>
      </c>
      <c r="H6026">
        <v>512</v>
      </c>
      <c r="I6026">
        <v>2</v>
      </c>
      <c r="J6026" t="s">
        <v>476</v>
      </c>
      <c r="K6026" t="s">
        <v>704</v>
      </c>
    </row>
    <row r="6027" spans="1:11">
      <c r="A6027">
        <v>5745</v>
      </c>
      <c r="B6027" t="s">
        <v>473</v>
      </c>
      <c r="C6027">
        <v>1</v>
      </c>
      <c r="D6027">
        <v>3</v>
      </c>
      <c r="E6027">
        <v>0</v>
      </c>
      <c r="F6027">
        <v>1</v>
      </c>
      <c r="G6027">
        <v>1</v>
      </c>
      <c r="H6027">
        <v>438</v>
      </c>
      <c r="I6027">
        <v>1</v>
      </c>
      <c r="J6027" t="s">
        <v>703</v>
      </c>
      <c r="K6027" t="s">
        <v>702</v>
      </c>
    </row>
    <row r="6028" spans="1:11">
      <c r="A6028">
        <v>6266</v>
      </c>
      <c r="B6028" t="s">
        <v>408</v>
      </c>
      <c r="C6028">
        <v>1</v>
      </c>
      <c r="D6028">
        <v>6</v>
      </c>
      <c r="E6028">
        <v>0</v>
      </c>
      <c r="G6028">
        <v>2</v>
      </c>
      <c r="H6028">
        <v>600</v>
      </c>
      <c r="I6028">
        <v>20</v>
      </c>
      <c r="J6028" t="s">
        <v>427</v>
      </c>
      <c r="K6028" t="s">
        <v>701</v>
      </c>
    </row>
    <row r="6029" spans="1:11">
      <c r="A6029">
        <v>5671</v>
      </c>
      <c r="B6029" t="s">
        <v>408</v>
      </c>
      <c r="C6029">
        <v>1</v>
      </c>
      <c r="D6029">
        <v>65</v>
      </c>
      <c r="F6029">
        <v>1</v>
      </c>
      <c r="G6029">
        <v>1</v>
      </c>
      <c r="H6029">
        <v>527</v>
      </c>
      <c r="I6029">
        <v>2</v>
      </c>
      <c r="J6029" t="s">
        <v>646</v>
      </c>
      <c r="K6029" t="s">
        <v>700</v>
      </c>
    </row>
    <row r="6030" spans="1:11">
      <c r="A6030">
        <v>4970</v>
      </c>
      <c r="B6030" t="s">
        <v>408</v>
      </c>
      <c r="C6030">
        <v>1</v>
      </c>
      <c r="D6030">
        <v>12</v>
      </c>
      <c r="E6030">
        <v>0</v>
      </c>
      <c r="F6030">
        <v>1</v>
      </c>
      <c r="G6030">
        <v>1</v>
      </c>
      <c r="H6030">
        <v>512</v>
      </c>
      <c r="I6030">
        <v>1</v>
      </c>
      <c r="J6030" t="s">
        <v>476</v>
      </c>
      <c r="K6030" t="s">
        <v>699</v>
      </c>
    </row>
    <row r="6031" spans="1:11">
      <c r="A6031">
        <v>5625</v>
      </c>
      <c r="B6031" t="s">
        <v>412</v>
      </c>
      <c r="C6031">
        <v>1</v>
      </c>
      <c r="D6031">
        <v>40</v>
      </c>
      <c r="E6031">
        <v>0</v>
      </c>
      <c r="F6031">
        <v>1</v>
      </c>
      <c r="G6031">
        <v>1</v>
      </c>
      <c r="H6031">
        <v>309</v>
      </c>
      <c r="I6031">
        <v>2</v>
      </c>
      <c r="J6031" t="s">
        <v>419</v>
      </c>
      <c r="K6031" t="s">
        <v>698</v>
      </c>
    </row>
    <row r="6032" spans="1:11">
      <c r="A6032">
        <v>4984</v>
      </c>
      <c r="B6032" t="s">
        <v>412</v>
      </c>
      <c r="C6032">
        <v>1</v>
      </c>
      <c r="D6032">
        <v>11</v>
      </c>
      <c r="E6032">
        <v>0</v>
      </c>
      <c r="F6032">
        <v>1</v>
      </c>
      <c r="G6032">
        <v>1</v>
      </c>
      <c r="H6032">
        <v>527</v>
      </c>
      <c r="I6032">
        <v>1</v>
      </c>
      <c r="J6032" t="s">
        <v>646</v>
      </c>
      <c r="K6032" t="s">
        <v>653</v>
      </c>
    </row>
    <row r="6033" spans="1:11">
      <c r="A6033">
        <v>5734</v>
      </c>
      <c r="B6033" t="s">
        <v>412</v>
      </c>
      <c r="C6033">
        <v>1</v>
      </c>
      <c r="D6033">
        <v>11</v>
      </c>
      <c r="E6033">
        <v>0</v>
      </c>
      <c r="F6033">
        <v>1</v>
      </c>
      <c r="G6033">
        <v>1</v>
      </c>
      <c r="H6033">
        <v>418</v>
      </c>
      <c r="I6033">
        <v>1</v>
      </c>
      <c r="J6033" t="s">
        <v>659</v>
      </c>
      <c r="K6033" t="s">
        <v>653</v>
      </c>
    </row>
    <row r="6034" spans="1:11">
      <c r="A6034">
        <v>6183</v>
      </c>
      <c r="B6034" t="s">
        <v>408</v>
      </c>
      <c r="C6034">
        <v>1</v>
      </c>
      <c r="D6034">
        <v>6</v>
      </c>
      <c r="E6034">
        <v>0</v>
      </c>
      <c r="F6034">
        <v>1</v>
      </c>
      <c r="G6034">
        <v>1</v>
      </c>
      <c r="H6034">
        <v>242</v>
      </c>
      <c r="I6034">
        <v>1</v>
      </c>
      <c r="J6034" t="s">
        <v>456</v>
      </c>
      <c r="K6034" t="s">
        <v>653</v>
      </c>
    </row>
    <row r="6035" spans="1:11">
      <c r="A6035">
        <v>5688</v>
      </c>
      <c r="B6035" t="s">
        <v>408</v>
      </c>
      <c r="C6035">
        <v>1</v>
      </c>
      <c r="D6035">
        <v>61</v>
      </c>
      <c r="E6035">
        <v>0</v>
      </c>
      <c r="F6035">
        <v>1</v>
      </c>
      <c r="G6035">
        <v>1</v>
      </c>
      <c r="H6035">
        <v>313</v>
      </c>
      <c r="I6035">
        <v>1</v>
      </c>
      <c r="J6035" t="s">
        <v>407</v>
      </c>
      <c r="K6035" t="s">
        <v>653</v>
      </c>
    </row>
    <row r="6036" spans="1:11">
      <c r="A6036">
        <v>4746</v>
      </c>
      <c r="B6036" t="s">
        <v>408</v>
      </c>
      <c r="C6036">
        <v>1</v>
      </c>
      <c r="D6036">
        <v>1</v>
      </c>
      <c r="E6036">
        <v>0</v>
      </c>
      <c r="F6036">
        <v>1</v>
      </c>
      <c r="G6036">
        <v>1</v>
      </c>
      <c r="H6036">
        <v>659</v>
      </c>
      <c r="I6036">
        <v>2</v>
      </c>
      <c r="J6036" t="s">
        <v>697</v>
      </c>
      <c r="K6036" t="s">
        <v>653</v>
      </c>
    </row>
    <row r="6037" spans="1:11">
      <c r="A6037">
        <v>4646</v>
      </c>
      <c r="B6037" t="s">
        <v>408</v>
      </c>
      <c r="C6037">
        <v>1</v>
      </c>
      <c r="D6037">
        <v>1</v>
      </c>
      <c r="E6037">
        <v>0</v>
      </c>
      <c r="F6037">
        <v>1</v>
      </c>
      <c r="G6037">
        <v>1</v>
      </c>
      <c r="H6037">
        <v>668</v>
      </c>
      <c r="I6037">
        <v>1</v>
      </c>
      <c r="J6037" t="s">
        <v>696</v>
      </c>
      <c r="K6037" t="s">
        <v>653</v>
      </c>
    </row>
    <row r="6038" spans="1:11">
      <c r="A6038">
        <v>5780</v>
      </c>
      <c r="B6038" t="s">
        <v>408</v>
      </c>
      <c r="C6038">
        <v>1</v>
      </c>
      <c r="D6038">
        <v>5</v>
      </c>
      <c r="E6038">
        <v>0</v>
      </c>
      <c r="F6038">
        <v>1</v>
      </c>
      <c r="G6038">
        <v>1</v>
      </c>
      <c r="H6038">
        <v>485</v>
      </c>
      <c r="I6038">
        <v>1</v>
      </c>
      <c r="J6038" t="s">
        <v>657</v>
      </c>
      <c r="K6038" t="s">
        <v>653</v>
      </c>
    </row>
    <row r="6039" spans="1:11">
      <c r="A6039">
        <v>5997</v>
      </c>
      <c r="B6039" t="s">
        <v>408</v>
      </c>
      <c r="C6039">
        <v>1</v>
      </c>
      <c r="D6039">
        <v>10</v>
      </c>
      <c r="E6039">
        <v>0</v>
      </c>
      <c r="F6039">
        <v>0</v>
      </c>
      <c r="G6039">
        <v>1</v>
      </c>
      <c r="H6039">
        <v>256</v>
      </c>
      <c r="I6039">
        <v>1</v>
      </c>
      <c r="J6039" t="s">
        <v>437</v>
      </c>
      <c r="K6039" t="s">
        <v>653</v>
      </c>
    </row>
    <row r="6040" spans="1:11">
      <c r="A6040">
        <v>5691</v>
      </c>
      <c r="B6040" t="s">
        <v>408</v>
      </c>
      <c r="C6040">
        <v>1</v>
      </c>
      <c r="D6040">
        <v>11</v>
      </c>
      <c r="E6040">
        <v>1</v>
      </c>
      <c r="F6040">
        <v>0</v>
      </c>
      <c r="G6040">
        <v>1</v>
      </c>
      <c r="H6040">
        <v>307</v>
      </c>
      <c r="I6040">
        <v>1</v>
      </c>
      <c r="J6040" t="s">
        <v>695</v>
      </c>
      <c r="K6040" t="s">
        <v>653</v>
      </c>
    </row>
    <row r="6041" spans="1:11">
      <c r="A6041">
        <v>5050</v>
      </c>
      <c r="B6041" t="s">
        <v>408</v>
      </c>
      <c r="C6041">
        <v>1</v>
      </c>
      <c r="D6041">
        <v>18</v>
      </c>
      <c r="E6041">
        <v>0</v>
      </c>
      <c r="F6041">
        <v>1</v>
      </c>
      <c r="G6041">
        <v>1</v>
      </c>
      <c r="H6041">
        <v>553</v>
      </c>
      <c r="I6041">
        <v>1</v>
      </c>
      <c r="J6041" t="s">
        <v>694</v>
      </c>
      <c r="K6041" t="s">
        <v>653</v>
      </c>
    </row>
    <row r="6042" spans="1:11">
      <c r="A6042">
        <v>4789</v>
      </c>
      <c r="B6042" t="s">
        <v>408</v>
      </c>
      <c r="C6042">
        <v>1</v>
      </c>
      <c r="D6042">
        <v>2</v>
      </c>
      <c r="E6042">
        <v>0</v>
      </c>
      <c r="F6042">
        <v>1</v>
      </c>
      <c r="G6042">
        <v>1</v>
      </c>
      <c r="H6042">
        <v>683</v>
      </c>
      <c r="I6042">
        <v>1</v>
      </c>
      <c r="J6042" t="s">
        <v>690</v>
      </c>
      <c r="K6042" t="s">
        <v>653</v>
      </c>
    </row>
    <row r="6043" spans="1:11">
      <c r="A6043">
        <v>5528</v>
      </c>
      <c r="B6043" t="s">
        <v>408</v>
      </c>
      <c r="C6043">
        <v>1</v>
      </c>
      <c r="D6043">
        <v>14</v>
      </c>
      <c r="E6043">
        <v>0</v>
      </c>
      <c r="F6043">
        <v>1</v>
      </c>
      <c r="G6043">
        <v>1</v>
      </c>
      <c r="H6043">
        <v>396</v>
      </c>
      <c r="I6043">
        <v>1</v>
      </c>
      <c r="J6043" t="s">
        <v>678</v>
      </c>
      <c r="K6043" t="s">
        <v>653</v>
      </c>
    </row>
    <row r="6044" spans="1:11">
      <c r="A6044">
        <v>5591</v>
      </c>
      <c r="B6044" t="s">
        <v>468</v>
      </c>
      <c r="C6044">
        <v>1</v>
      </c>
      <c r="D6044">
        <v>13</v>
      </c>
      <c r="E6044">
        <v>0</v>
      </c>
      <c r="F6044">
        <v>1</v>
      </c>
      <c r="G6044">
        <v>1</v>
      </c>
      <c r="H6044">
        <v>312</v>
      </c>
      <c r="I6044">
        <v>1</v>
      </c>
      <c r="J6044" t="s">
        <v>518</v>
      </c>
      <c r="K6044" t="s">
        <v>653</v>
      </c>
    </row>
    <row r="6045" spans="1:11">
      <c r="A6045">
        <v>5983</v>
      </c>
      <c r="B6045" t="s">
        <v>408</v>
      </c>
      <c r="C6045">
        <v>1</v>
      </c>
      <c r="D6045">
        <v>21</v>
      </c>
      <c r="E6045">
        <v>0</v>
      </c>
      <c r="F6045">
        <v>1</v>
      </c>
      <c r="G6045">
        <v>1</v>
      </c>
      <c r="H6045">
        <v>151</v>
      </c>
      <c r="I6045">
        <v>1</v>
      </c>
      <c r="J6045" t="s">
        <v>693</v>
      </c>
      <c r="K6045" t="s">
        <v>653</v>
      </c>
    </row>
    <row r="6046" spans="1:11">
      <c r="A6046">
        <v>5090</v>
      </c>
      <c r="B6046" t="s">
        <v>408</v>
      </c>
      <c r="C6046">
        <v>1</v>
      </c>
      <c r="D6046">
        <v>29</v>
      </c>
      <c r="E6046">
        <v>0</v>
      </c>
      <c r="F6046">
        <v>1</v>
      </c>
      <c r="G6046">
        <v>1</v>
      </c>
      <c r="H6046">
        <v>132</v>
      </c>
      <c r="I6046">
        <v>1</v>
      </c>
      <c r="J6046" t="s">
        <v>692</v>
      </c>
      <c r="K6046" t="s">
        <v>653</v>
      </c>
    </row>
    <row r="6047" spans="1:11">
      <c r="A6047">
        <v>5038</v>
      </c>
      <c r="B6047" t="s">
        <v>408</v>
      </c>
      <c r="C6047">
        <v>1</v>
      </c>
      <c r="D6047">
        <v>12</v>
      </c>
      <c r="E6047">
        <v>0</v>
      </c>
      <c r="F6047">
        <v>1</v>
      </c>
      <c r="G6047">
        <v>1</v>
      </c>
      <c r="H6047">
        <v>518</v>
      </c>
      <c r="I6047">
        <v>1</v>
      </c>
      <c r="J6047" t="s">
        <v>684</v>
      </c>
      <c r="K6047" t="s">
        <v>653</v>
      </c>
    </row>
    <row r="6048" spans="1:11">
      <c r="A6048">
        <v>5445</v>
      </c>
      <c r="B6048" t="s">
        <v>408</v>
      </c>
      <c r="C6048">
        <v>1</v>
      </c>
      <c r="D6048">
        <v>2</v>
      </c>
      <c r="E6048">
        <v>0</v>
      </c>
      <c r="F6048">
        <v>1</v>
      </c>
      <c r="G6048">
        <v>1</v>
      </c>
      <c r="H6048">
        <v>594</v>
      </c>
      <c r="I6048">
        <v>1</v>
      </c>
      <c r="J6048" t="s">
        <v>555</v>
      </c>
      <c r="K6048" t="s">
        <v>653</v>
      </c>
    </row>
    <row r="6049" spans="1:11">
      <c r="A6049">
        <v>5963</v>
      </c>
      <c r="B6049" t="s">
        <v>408</v>
      </c>
      <c r="C6049">
        <v>1</v>
      </c>
      <c r="D6049">
        <v>4</v>
      </c>
      <c r="E6049">
        <v>0</v>
      </c>
      <c r="F6049">
        <v>1</v>
      </c>
      <c r="G6049">
        <v>1</v>
      </c>
      <c r="H6049">
        <v>136</v>
      </c>
      <c r="I6049">
        <v>1</v>
      </c>
      <c r="J6049" t="s">
        <v>677</v>
      </c>
      <c r="K6049" t="s">
        <v>653</v>
      </c>
    </row>
    <row r="6050" spans="1:11">
      <c r="A6050">
        <v>4726</v>
      </c>
      <c r="B6050" t="s">
        <v>473</v>
      </c>
      <c r="C6050">
        <v>1</v>
      </c>
      <c r="D6050">
        <v>1</v>
      </c>
      <c r="E6050">
        <v>0</v>
      </c>
      <c r="F6050">
        <v>1</v>
      </c>
      <c r="G6050">
        <v>1</v>
      </c>
      <c r="H6050">
        <v>685</v>
      </c>
      <c r="I6050">
        <v>1</v>
      </c>
      <c r="J6050" t="s">
        <v>603</v>
      </c>
      <c r="K6050" t="s">
        <v>653</v>
      </c>
    </row>
    <row r="6051" spans="1:11">
      <c r="A6051">
        <v>4967</v>
      </c>
      <c r="B6051" t="s">
        <v>408</v>
      </c>
      <c r="C6051">
        <v>1</v>
      </c>
      <c r="D6051">
        <v>10</v>
      </c>
      <c r="E6051">
        <v>0</v>
      </c>
      <c r="F6051">
        <v>1</v>
      </c>
      <c r="G6051">
        <v>1</v>
      </c>
      <c r="H6051">
        <v>519</v>
      </c>
      <c r="I6051">
        <v>1</v>
      </c>
      <c r="J6051" t="s">
        <v>691</v>
      </c>
      <c r="K6051" t="s">
        <v>653</v>
      </c>
    </row>
    <row r="6052" spans="1:11">
      <c r="A6052">
        <v>4626</v>
      </c>
      <c r="B6052" t="s">
        <v>408</v>
      </c>
      <c r="C6052">
        <v>1</v>
      </c>
      <c r="D6052">
        <v>8</v>
      </c>
      <c r="E6052">
        <v>0</v>
      </c>
      <c r="F6052">
        <v>1</v>
      </c>
      <c r="G6052">
        <v>1</v>
      </c>
      <c r="H6052">
        <v>667</v>
      </c>
      <c r="I6052">
        <v>1</v>
      </c>
      <c r="J6052" t="s">
        <v>432</v>
      </c>
      <c r="K6052" t="s">
        <v>653</v>
      </c>
    </row>
    <row r="6053" spans="1:11">
      <c r="A6053">
        <v>5018</v>
      </c>
      <c r="B6053" t="s">
        <v>408</v>
      </c>
      <c r="C6053">
        <v>1</v>
      </c>
      <c r="D6053">
        <v>5</v>
      </c>
      <c r="E6053">
        <v>0</v>
      </c>
      <c r="F6053">
        <v>1</v>
      </c>
      <c r="G6053">
        <v>1</v>
      </c>
      <c r="H6053">
        <v>518</v>
      </c>
      <c r="I6053">
        <v>1</v>
      </c>
      <c r="J6053" t="s">
        <v>684</v>
      </c>
      <c r="K6053" t="s">
        <v>653</v>
      </c>
    </row>
    <row r="6054" spans="1:11">
      <c r="A6054">
        <v>4813</v>
      </c>
      <c r="B6054" t="s">
        <v>408</v>
      </c>
      <c r="C6054">
        <v>1</v>
      </c>
      <c r="D6054">
        <v>10</v>
      </c>
      <c r="E6054">
        <v>0</v>
      </c>
      <c r="F6054">
        <v>1</v>
      </c>
      <c r="G6054">
        <v>1</v>
      </c>
      <c r="H6054">
        <v>454</v>
      </c>
      <c r="I6054">
        <v>1</v>
      </c>
      <c r="J6054" t="s">
        <v>660</v>
      </c>
      <c r="K6054" t="s">
        <v>653</v>
      </c>
    </row>
    <row r="6055" spans="1:11">
      <c r="A6055">
        <v>5809</v>
      </c>
      <c r="B6055" t="s">
        <v>408</v>
      </c>
      <c r="C6055">
        <v>1</v>
      </c>
      <c r="D6055">
        <v>3</v>
      </c>
      <c r="E6055">
        <v>0</v>
      </c>
      <c r="F6055">
        <v>1</v>
      </c>
      <c r="G6055">
        <v>1</v>
      </c>
      <c r="H6055">
        <v>489</v>
      </c>
      <c r="I6055">
        <v>1</v>
      </c>
      <c r="J6055" t="s">
        <v>674</v>
      </c>
      <c r="K6055" t="s">
        <v>653</v>
      </c>
    </row>
    <row r="6056" spans="1:11">
      <c r="A6056">
        <v>4790</v>
      </c>
      <c r="B6056" t="s">
        <v>408</v>
      </c>
      <c r="C6056">
        <v>1</v>
      </c>
      <c r="D6056">
        <v>4</v>
      </c>
      <c r="E6056">
        <v>0</v>
      </c>
      <c r="F6056">
        <v>1</v>
      </c>
      <c r="G6056">
        <v>1</v>
      </c>
      <c r="H6056">
        <v>683</v>
      </c>
      <c r="I6056">
        <v>1</v>
      </c>
      <c r="J6056" t="s">
        <v>690</v>
      </c>
      <c r="K6056" t="s">
        <v>653</v>
      </c>
    </row>
    <row r="6057" spans="1:11">
      <c r="A6057">
        <v>5600</v>
      </c>
      <c r="B6057" t="s">
        <v>408</v>
      </c>
      <c r="C6057">
        <v>1</v>
      </c>
      <c r="D6057">
        <v>10</v>
      </c>
      <c r="E6057">
        <v>0</v>
      </c>
      <c r="F6057">
        <v>1</v>
      </c>
      <c r="G6057">
        <v>1</v>
      </c>
      <c r="H6057">
        <v>139</v>
      </c>
      <c r="I6057">
        <v>1</v>
      </c>
      <c r="J6057" t="s">
        <v>689</v>
      </c>
      <c r="K6057" t="s">
        <v>653</v>
      </c>
    </row>
    <row r="6058" spans="1:11">
      <c r="A6058">
        <v>5640</v>
      </c>
      <c r="B6058" t="s">
        <v>408</v>
      </c>
      <c r="C6058">
        <v>1</v>
      </c>
      <c r="D6058">
        <v>19</v>
      </c>
      <c r="E6058">
        <v>0</v>
      </c>
      <c r="F6058">
        <v>1</v>
      </c>
      <c r="G6058">
        <v>1</v>
      </c>
      <c r="H6058">
        <v>327</v>
      </c>
      <c r="I6058">
        <v>1</v>
      </c>
      <c r="J6058" t="s">
        <v>688</v>
      </c>
      <c r="K6058" t="s">
        <v>653</v>
      </c>
    </row>
    <row r="6059" spans="1:11">
      <c r="A6059">
        <v>5039</v>
      </c>
      <c r="B6059" t="s">
        <v>408</v>
      </c>
      <c r="C6059">
        <v>1</v>
      </c>
      <c r="D6059">
        <v>13</v>
      </c>
      <c r="E6059">
        <v>0</v>
      </c>
      <c r="F6059">
        <v>1</v>
      </c>
      <c r="G6059">
        <v>1</v>
      </c>
      <c r="H6059">
        <v>554</v>
      </c>
      <c r="I6059">
        <v>1</v>
      </c>
      <c r="J6059" t="s">
        <v>671</v>
      </c>
      <c r="K6059" t="s">
        <v>653</v>
      </c>
    </row>
    <row r="6060" spans="1:11">
      <c r="A6060">
        <v>4658</v>
      </c>
      <c r="B6060" t="s">
        <v>408</v>
      </c>
      <c r="C6060">
        <v>1</v>
      </c>
      <c r="D6060">
        <v>7</v>
      </c>
      <c r="E6060">
        <v>0</v>
      </c>
      <c r="F6060">
        <v>1</v>
      </c>
      <c r="G6060">
        <v>1</v>
      </c>
      <c r="H6060">
        <v>687</v>
      </c>
      <c r="I6060">
        <v>1</v>
      </c>
      <c r="J6060" t="s">
        <v>687</v>
      </c>
      <c r="K6060" t="s">
        <v>653</v>
      </c>
    </row>
    <row r="6061" spans="1:11">
      <c r="A6061">
        <v>4727</v>
      </c>
      <c r="B6061" t="s">
        <v>412</v>
      </c>
      <c r="C6061">
        <v>1</v>
      </c>
      <c r="D6061">
        <v>37</v>
      </c>
      <c r="E6061">
        <v>0</v>
      </c>
      <c r="F6061">
        <v>1</v>
      </c>
      <c r="G6061">
        <v>1</v>
      </c>
      <c r="H6061">
        <v>665</v>
      </c>
      <c r="I6061">
        <v>1</v>
      </c>
      <c r="J6061" t="s">
        <v>668</v>
      </c>
      <c r="K6061" t="s">
        <v>653</v>
      </c>
    </row>
    <row r="6062" spans="1:11">
      <c r="A6062">
        <v>6044</v>
      </c>
      <c r="B6062" t="s">
        <v>408</v>
      </c>
      <c r="C6062">
        <v>1</v>
      </c>
      <c r="D6062">
        <v>18</v>
      </c>
      <c r="E6062">
        <v>0</v>
      </c>
      <c r="F6062">
        <v>1</v>
      </c>
      <c r="G6062">
        <v>1</v>
      </c>
      <c r="H6062">
        <v>231</v>
      </c>
      <c r="I6062">
        <v>1</v>
      </c>
      <c r="J6062" t="s">
        <v>686</v>
      </c>
      <c r="K6062" t="s">
        <v>653</v>
      </c>
    </row>
    <row r="6063" spans="1:11">
      <c r="A6063">
        <v>4913</v>
      </c>
      <c r="B6063" t="s">
        <v>408</v>
      </c>
      <c r="C6063">
        <v>1</v>
      </c>
      <c r="D6063">
        <v>10</v>
      </c>
      <c r="E6063">
        <v>0</v>
      </c>
      <c r="F6063">
        <v>1</v>
      </c>
      <c r="G6063">
        <v>1</v>
      </c>
      <c r="H6063">
        <v>426</v>
      </c>
      <c r="I6063">
        <v>1</v>
      </c>
      <c r="J6063" t="s">
        <v>621</v>
      </c>
      <c r="K6063" t="s">
        <v>653</v>
      </c>
    </row>
    <row r="6064" spans="1:11">
      <c r="A6064">
        <v>5013</v>
      </c>
      <c r="B6064" t="s">
        <v>408</v>
      </c>
      <c r="C6064">
        <v>1</v>
      </c>
      <c r="D6064">
        <v>18</v>
      </c>
      <c r="E6064">
        <v>0</v>
      </c>
      <c r="F6064">
        <v>1</v>
      </c>
      <c r="G6064">
        <v>1</v>
      </c>
      <c r="H6064">
        <v>517</v>
      </c>
      <c r="I6064">
        <v>1</v>
      </c>
      <c r="J6064" t="s">
        <v>685</v>
      </c>
      <c r="K6064" t="s">
        <v>653</v>
      </c>
    </row>
    <row r="6065" spans="1:11">
      <c r="A6065">
        <v>5019</v>
      </c>
      <c r="B6065" t="s">
        <v>408</v>
      </c>
      <c r="C6065">
        <v>1</v>
      </c>
      <c r="D6065">
        <v>5</v>
      </c>
      <c r="E6065">
        <v>0</v>
      </c>
      <c r="F6065">
        <v>1</v>
      </c>
      <c r="G6065">
        <v>1</v>
      </c>
      <c r="H6065">
        <v>518</v>
      </c>
      <c r="I6065">
        <v>1</v>
      </c>
      <c r="J6065" t="s">
        <v>684</v>
      </c>
      <c r="K6065" t="s">
        <v>653</v>
      </c>
    </row>
    <row r="6066" spans="1:11">
      <c r="A6066">
        <v>3639</v>
      </c>
      <c r="B6066" t="s">
        <v>390</v>
      </c>
      <c r="C6066">
        <v>1</v>
      </c>
      <c r="D6066">
        <v>14</v>
      </c>
      <c r="E6066">
        <v>0</v>
      </c>
      <c r="F6066">
        <v>0</v>
      </c>
      <c r="G6066">
        <v>0</v>
      </c>
      <c r="H6066">
        <v>391</v>
      </c>
      <c r="I6066">
        <v>1</v>
      </c>
      <c r="J6066" t="s">
        <v>683</v>
      </c>
      <c r="K6066" t="s">
        <v>653</v>
      </c>
    </row>
    <row r="6067" spans="1:11">
      <c r="A6067">
        <v>4979</v>
      </c>
      <c r="B6067" t="s">
        <v>408</v>
      </c>
      <c r="C6067">
        <v>1</v>
      </c>
      <c r="D6067">
        <v>17</v>
      </c>
      <c r="E6067">
        <v>0</v>
      </c>
      <c r="F6067">
        <v>1</v>
      </c>
      <c r="G6067">
        <v>1</v>
      </c>
      <c r="H6067">
        <v>502</v>
      </c>
      <c r="I6067">
        <v>1</v>
      </c>
      <c r="J6067" t="s">
        <v>682</v>
      </c>
      <c r="K6067" t="s">
        <v>653</v>
      </c>
    </row>
    <row r="6068" spans="1:11">
      <c r="A6068">
        <v>6284</v>
      </c>
      <c r="B6068" t="s">
        <v>408</v>
      </c>
      <c r="C6068">
        <v>1</v>
      </c>
      <c r="D6068">
        <v>9</v>
      </c>
      <c r="E6068">
        <v>0</v>
      </c>
      <c r="F6068">
        <v>1</v>
      </c>
      <c r="G6068">
        <v>1</v>
      </c>
      <c r="H6068">
        <v>362</v>
      </c>
      <c r="I6068">
        <v>1</v>
      </c>
      <c r="J6068" t="s">
        <v>672</v>
      </c>
      <c r="K6068" t="s">
        <v>653</v>
      </c>
    </row>
    <row r="6069" spans="1:11">
      <c r="A6069">
        <v>6184</v>
      </c>
      <c r="B6069" t="s">
        <v>408</v>
      </c>
      <c r="C6069">
        <v>1</v>
      </c>
      <c r="D6069">
        <v>5</v>
      </c>
      <c r="E6069">
        <v>0</v>
      </c>
      <c r="F6069">
        <v>1</v>
      </c>
      <c r="G6069">
        <v>1</v>
      </c>
      <c r="H6069">
        <v>246</v>
      </c>
      <c r="I6069">
        <v>1</v>
      </c>
      <c r="J6069" t="s">
        <v>679</v>
      </c>
      <c r="K6069" t="s">
        <v>653</v>
      </c>
    </row>
    <row r="6070" spans="1:11">
      <c r="A6070">
        <v>5981</v>
      </c>
      <c r="B6070" t="s">
        <v>412</v>
      </c>
      <c r="C6070">
        <v>1</v>
      </c>
      <c r="D6070">
        <v>12</v>
      </c>
      <c r="E6070">
        <v>0</v>
      </c>
      <c r="F6070">
        <v>1</v>
      </c>
      <c r="G6070">
        <v>1</v>
      </c>
      <c r="H6070">
        <v>152</v>
      </c>
      <c r="I6070">
        <v>1</v>
      </c>
      <c r="J6070" t="s">
        <v>599</v>
      </c>
      <c r="K6070" t="s">
        <v>653</v>
      </c>
    </row>
    <row r="6071" spans="1:11">
      <c r="A6071">
        <v>4647</v>
      </c>
      <c r="B6071" t="s">
        <v>408</v>
      </c>
      <c r="C6071">
        <v>1</v>
      </c>
      <c r="D6071">
        <v>16</v>
      </c>
      <c r="E6071">
        <v>0</v>
      </c>
      <c r="F6071">
        <v>1</v>
      </c>
      <c r="G6071">
        <v>1</v>
      </c>
      <c r="H6071">
        <v>686</v>
      </c>
      <c r="I6071">
        <v>1</v>
      </c>
      <c r="J6071" t="s">
        <v>406</v>
      </c>
      <c r="K6071" t="s">
        <v>653</v>
      </c>
    </row>
    <row r="6072" spans="1:11">
      <c r="A6072">
        <v>5726</v>
      </c>
      <c r="B6072" t="s">
        <v>408</v>
      </c>
      <c r="C6072">
        <v>1</v>
      </c>
      <c r="D6072">
        <v>7</v>
      </c>
      <c r="E6072">
        <v>0</v>
      </c>
      <c r="F6072">
        <v>1</v>
      </c>
      <c r="G6072">
        <v>1</v>
      </c>
      <c r="H6072">
        <v>447</v>
      </c>
      <c r="I6072">
        <v>1</v>
      </c>
      <c r="J6072" t="s">
        <v>416</v>
      </c>
      <c r="K6072" t="s">
        <v>653</v>
      </c>
    </row>
    <row r="6073" spans="1:11">
      <c r="A6073">
        <v>4667</v>
      </c>
      <c r="B6073" t="s">
        <v>408</v>
      </c>
      <c r="C6073">
        <v>1</v>
      </c>
      <c r="D6073">
        <v>23</v>
      </c>
      <c r="E6073">
        <v>0</v>
      </c>
      <c r="F6073">
        <v>1</v>
      </c>
      <c r="G6073">
        <v>1</v>
      </c>
      <c r="H6073">
        <v>671</v>
      </c>
      <c r="I6073">
        <v>1</v>
      </c>
      <c r="J6073" t="s">
        <v>661</v>
      </c>
      <c r="K6073" t="s">
        <v>653</v>
      </c>
    </row>
    <row r="6074" spans="1:11">
      <c r="A6074">
        <v>4624</v>
      </c>
      <c r="B6074" t="s">
        <v>408</v>
      </c>
      <c r="C6074">
        <v>1</v>
      </c>
      <c r="D6074">
        <v>4</v>
      </c>
      <c r="E6074">
        <v>0</v>
      </c>
      <c r="F6074">
        <v>1</v>
      </c>
      <c r="G6074">
        <v>1</v>
      </c>
      <c r="H6074">
        <v>667</v>
      </c>
      <c r="I6074">
        <v>1</v>
      </c>
      <c r="J6074" t="s">
        <v>432</v>
      </c>
      <c r="K6074" t="s">
        <v>653</v>
      </c>
    </row>
    <row r="6075" spans="1:11">
      <c r="A6075">
        <v>4625</v>
      </c>
      <c r="B6075" t="s">
        <v>408</v>
      </c>
      <c r="C6075">
        <v>1</v>
      </c>
      <c r="D6075">
        <v>6</v>
      </c>
      <c r="E6075">
        <v>0</v>
      </c>
      <c r="F6075">
        <v>1</v>
      </c>
      <c r="G6075">
        <v>1</v>
      </c>
      <c r="H6075">
        <v>667</v>
      </c>
      <c r="I6075">
        <v>1</v>
      </c>
      <c r="J6075" t="s">
        <v>432</v>
      </c>
      <c r="K6075" t="s">
        <v>653</v>
      </c>
    </row>
    <row r="6076" spans="1:11">
      <c r="A6076">
        <v>5692</v>
      </c>
      <c r="B6076" t="s">
        <v>408</v>
      </c>
      <c r="C6076">
        <v>1</v>
      </c>
      <c r="D6076">
        <v>13</v>
      </c>
      <c r="E6076">
        <v>0</v>
      </c>
      <c r="F6076">
        <v>1</v>
      </c>
      <c r="G6076">
        <v>1</v>
      </c>
      <c r="H6076">
        <v>333</v>
      </c>
      <c r="I6076">
        <v>1</v>
      </c>
      <c r="J6076" t="s">
        <v>681</v>
      </c>
      <c r="K6076" t="s">
        <v>653</v>
      </c>
    </row>
    <row r="6077" spans="1:11">
      <c r="A6077">
        <v>5715</v>
      </c>
      <c r="B6077" t="s">
        <v>408</v>
      </c>
      <c r="C6077">
        <v>1</v>
      </c>
      <c r="D6077">
        <v>3</v>
      </c>
      <c r="E6077">
        <v>0</v>
      </c>
      <c r="F6077">
        <v>1</v>
      </c>
      <c r="G6077">
        <v>1</v>
      </c>
      <c r="H6077">
        <v>301</v>
      </c>
      <c r="I6077">
        <v>1</v>
      </c>
      <c r="J6077" t="s">
        <v>680</v>
      </c>
      <c r="K6077" t="s">
        <v>653</v>
      </c>
    </row>
    <row r="6078" spans="1:11">
      <c r="A6078">
        <v>6185</v>
      </c>
      <c r="B6078" t="s">
        <v>412</v>
      </c>
      <c r="C6078">
        <v>1</v>
      </c>
      <c r="D6078">
        <v>5</v>
      </c>
      <c r="E6078">
        <v>0</v>
      </c>
      <c r="F6078">
        <v>1</v>
      </c>
      <c r="G6078">
        <v>1</v>
      </c>
      <c r="H6078">
        <v>246</v>
      </c>
      <c r="I6078">
        <v>1</v>
      </c>
      <c r="J6078" t="s">
        <v>679</v>
      </c>
      <c r="K6078" t="s">
        <v>653</v>
      </c>
    </row>
    <row r="6079" spans="1:11">
      <c r="A6079">
        <v>6268</v>
      </c>
      <c r="B6079" t="s">
        <v>408</v>
      </c>
      <c r="C6079">
        <v>1</v>
      </c>
      <c r="D6079">
        <v>9</v>
      </c>
      <c r="E6079">
        <v>0</v>
      </c>
      <c r="F6079">
        <v>1</v>
      </c>
      <c r="G6079">
        <v>1</v>
      </c>
      <c r="H6079">
        <v>546</v>
      </c>
      <c r="I6079">
        <v>1</v>
      </c>
      <c r="J6079" t="s">
        <v>654</v>
      </c>
      <c r="K6079" t="s">
        <v>653</v>
      </c>
    </row>
    <row r="6080" spans="1:11">
      <c r="A6080">
        <v>5529</v>
      </c>
      <c r="B6080" t="s">
        <v>408</v>
      </c>
      <c r="C6080">
        <v>1</v>
      </c>
      <c r="D6080">
        <v>5</v>
      </c>
      <c r="E6080">
        <v>0</v>
      </c>
      <c r="F6080">
        <v>1</v>
      </c>
      <c r="G6080">
        <v>1</v>
      </c>
      <c r="H6080">
        <v>396</v>
      </c>
      <c r="I6080">
        <v>1</v>
      </c>
      <c r="J6080" t="s">
        <v>678</v>
      </c>
      <c r="K6080" t="s">
        <v>653</v>
      </c>
    </row>
    <row r="6081" spans="1:11">
      <c r="A6081">
        <v>577</v>
      </c>
      <c r="B6081" t="s">
        <v>408</v>
      </c>
      <c r="C6081">
        <v>1</v>
      </c>
      <c r="D6081">
        <v>6</v>
      </c>
      <c r="E6081">
        <v>0</v>
      </c>
      <c r="F6081">
        <v>1</v>
      </c>
      <c r="G6081">
        <v>1</v>
      </c>
      <c r="H6081">
        <v>601</v>
      </c>
      <c r="I6081">
        <v>1</v>
      </c>
      <c r="J6081" t="s">
        <v>665</v>
      </c>
      <c r="K6081" t="s">
        <v>653</v>
      </c>
    </row>
    <row r="6082" spans="1:11">
      <c r="A6082">
        <v>5964</v>
      </c>
      <c r="B6082" t="s">
        <v>408</v>
      </c>
      <c r="C6082">
        <v>1</v>
      </c>
      <c r="D6082">
        <v>3</v>
      </c>
      <c r="E6082">
        <v>0</v>
      </c>
      <c r="F6082">
        <v>1</v>
      </c>
      <c r="G6082">
        <v>1</v>
      </c>
      <c r="H6082">
        <v>136</v>
      </c>
      <c r="I6082">
        <v>1</v>
      </c>
      <c r="J6082" t="s">
        <v>677</v>
      </c>
      <c r="K6082" t="s">
        <v>653</v>
      </c>
    </row>
    <row r="6083" spans="1:11">
      <c r="A6083">
        <v>4868</v>
      </c>
      <c r="B6083" t="s">
        <v>408</v>
      </c>
      <c r="C6083">
        <v>1</v>
      </c>
      <c r="D6083">
        <v>6</v>
      </c>
      <c r="E6083">
        <v>0</v>
      </c>
      <c r="F6083">
        <v>1</v>
      </c>
      <c r="G6083">
        <v>1</v>
      </c>
      <c r="H6083">
        <v>474</v>
      </c>
      <c r="I6083">
        <v>1</v>
      </c>
      <c r="J6083" t="s">
        <v>590</v>
      </c>
      <c r="K6083" t="s">
        <v>653</v>
      </c>
    </row>
    <row r="6084" spans="1:11">
      <c r="A6084">
        <v>5011</v>
      </c>
      <c r="B6084" t="s">
        <v>408</v>
      </c>
      <c r="C6084">
        <v>1</v>
      </c>
      <c r="D6084">
        <v>10</v>
      </c>
      <c r="E6084">
        <v>0</v>
      </c>
      <c r="F6084">
        <v>1</v>
      </c>
      <c r="G6084">
        <v>1</v>
      </c>
      <c r="H6084">
        <v>387</v>
      </c>
      <c r="I6084">
        <v>1</v>
      </c>
      <c r="J6084" t="s">
        <v>409</v>
      </c>
      <c r="K6084" t="s">
        <v>653</v>
      </c>
    </row>
    <row r="6085" spans="1:11">
      <c r="A6085">
        <v>5601</v>
      </c>
      <c r="B6085" t="s">
        <v>408</v>
      </c>
      <c r="C6085">
        <v>1</v>
      </c>
      <c r="D6085">
        <v>10</v>
      </c>
      <c r="E6085">
        <v>0</v>
      </c>
      <c r="F6085">
        <v>1</v>
      </c>
      <c r="G6085">
        <v>1</v>
      </c>
      <c r="H6085">
        <v>139</v>
      </c>
      <c r="I6085">
        <v>1</v>
      </c>
      <c r="J6085" t="s">
        <v>676</v>
      </c>
      <c r="K6085" t="s">
        <v>653</v>
      </c>
    </row>
    <row r="6086" spans="1:11">
      <c r="A6086">
        <v>4791</v>
      </c>
      <c r="B6086" t="s">
        <v>408</v>
      </c>
      <c r="C6086">
        <v>1</v>
      </c>
      <c r="D6086">
        <v>3</v>
      </c>
      <c r="E6086">
        <v>0</v>
      </c>
      <c r="F6086">
        <v>1</v>
      </c>
      <c r="G6086">
        <v>1</v>
      </c>
      <c r="H6086">
        <v>657</v>
      </c>
      <c r="I6086">
        <v>1</v>
      </c>
      <c r="J6086" t="s">
        <v>675</v>
      </c>
      <c r="K6086" t="s">
        <v>653</v>
      </c>
    </row>
    <row r="6087" spans="1:11">
      <c r="A6087">
        <v>5810</v>
      </c>
      <c r="B6087" t="s">
        <v>408</v>
      </c>
      <c r="C6087">
        <v>1</v>
      </c>
      <c r="D6087">
        <v>4</v>
      </c>
      <c r="E6087">
        <v>0</v>
      </c>
      <c r="F6087">
        <v>1</v>
      </c>
      <c r="G6087">
        <v>1</v>
      </c>
      <c r="H6087">
        <v>489</v>
      </c>
      <c r="I6087">
        <v>1</v>
      </c>
      <c r="J6087" t="s">
        <v>674</v>
      </c>
      <c r="K6087" t="s">
        <v>653</v>
      </c>
    </row>
    <row r="6088" spans="1:11">
      <c r="A6088">
        <v>5695</v>
      </c>
      <c r="B6088" t="s">
        <v>408</v>
      </c>
      <c r="C6088">
        <v>1</v>
      </c>
      <c r="D6088">
        <v>13</v>
      </c>
      <c r="E6088">
        <v>0</v>
      </c>
      <c r="F6088">
        <v>1</v>
      </c>
      <c r="G6088">
        <v>1</v>
      </c>
      <c r="H6088">
        <v>345</v>
      </c>
      <c r="I6088">
        <v>1</v>
      </c>
      <c r="J6088" t="s">
        <v>619</v>
      </c>
      <c r="K6088" t="s">
        <v>653</v>
      </c>
    </row>
    <row r="6089" spans="1:11">
      <c r="A6089">
        <v>4977</v>
      </c>
      <c r="B6089" t="s">
        <v>412</v>
      </c>
      <c r="C6089">
        <v>1</v>
      </c>
      <c r="D6089">
        <v>4</v>
      </c>
      <c r="E6089">
        <v>0</v>
      </c>
      <c r="F6089">
        <v>1</v>
      </c>
      <c r="G6089">
        <v>1</v>
      </c>
      <c r="H6089">
        <v>508</v>
      </c>
      <c r="I6089">
        <v>1</v>
      </c>
      <c r="J6089" t="s">
        <v>673</v>
      </c>
      <c r="K6089" t="s">
        <v>653</v>
      </c>
    </row>
    <row r="6090" spans="1:11">
      <c r="A6090">
        <v>5008</v>
      </c>
      <c r="B6090" t="s">
        <v>408</v>
      </c>
      <c r="C6090">
        <v>1</v>
      </c>
      <c r="D6090">
        <v>4</v>
      </c>
      <c r="E6090">
        <v>0</v>
      </c>
      <c r="F6090">
        <v>1</v>
      </c>
      <c r="G6090">
        <v>1</v>
      </c>
      <c r="H6090">
        <v>534</v>
      </c>
      <c r="I6090">
        <v>1</v>
      </c>
      <c r="J6090" t="s">
        <v>662</v>
      </c>
      <c r="K6090" t="s">
        <v>653</v>
      </c>
    </row>
    <row r="6091" spans="1:11">
      <c r="A6091">
        <v>5641</v>
      </c>
      <c r="B6091" t="s">
        <v>408</v>
      </c>
      <c r="C6091">
        <v>1</v>
      </c>
      <c r="D6091">
        <v>9</v>
      </c>
      <c r="E6091">
        <v>0</v>
      </c>
      <c r="F6091">
        <v>1</v>
      </c>
      <c r="G6091">
        <v>1</v>
      </c>
      <c r="H6091">
        <v>362</v>
      </c>
      <c r="I6091">
        <v>1</v>
      </c>
      <c r="J6091" t="s">
        <v>672</v>
      </c>
      <c r="K6091" t="s">
        <v>653</v>
      </c>
    </row>
    <row r="6092" spans="1:11">
      <c r="A6092">
        <v>5718</v>
      </c>
      <c r="B6092" t="s">
        <v>408</v>
      </c>
      <c r="C6092">
        <v>1</v>
      </c>
      <c r="D6092">
        <v>4</v>
      </c>
      <c r="E6092">
        <v>0</v>
      </c>
      <c r="F6092">
        <v>1</v>
      </c>
      <c r="G6092">
        <v>1</v>
      </c>
      <c r="H6092">
        <v>339</v>
      </c>
      <c r="I6092">
        <v>1</v>
      </c>
      <c r="J6092" t="s">
        <v>462</v>
      </c>
      <c r="K6092" t="s">
        <v>653</v>
      </c>
    </row>
    <row r="6093" spans="1:11">
      <c r="A6093">
        <v>4985</v>
      </c>
      <c r="B6093" t="s">
        <v>473</v>
      </c>
      <c r="C6093">
        <v>1</v>
      </c>
      <c r="D6093">
        <v>11</v>
      </c>
      <c r="E6093">
        <v>0</v>
      </c>
      <c r="F6093">
        <v>1</v>
      </c>
      <c r="G6093">
        <v>1</v>
      </c>
      <c r="H6093">
        <v>527</v>
      </c>
      <c r="I6093">
        <v>1</v>
      </c>
      <c r="J6093" t="s">
        <v>646</v>
      </c>
      <c r="K6093" t="s">
        <v>653</v>
      </c>
    </row>
    <row r="6094" spans="1:11">
      <c r="A6094">
        <v>5040</v>
      </c>
      <c r="B6094" t="s">
        <v>412</v>
      </c>
      <c r="C6094">
        <v>1</v>
      </c>
      <c r="D6094">
        <v>13</v>
      </c>
      <c r="E6094">
        <v>0</v>
      </c>
      <c r="F6094">
        <v>1</v>
      </c>
      <c r="G6094">
        <v>1</v>
      </c>
      <c r="H6094">
        <v>554</v>
      </c>
      <c r="I6094">
        <v>1</v>
      </c>
      <c r="J6094" t="s">
        <v>671</v>
      </c>
      <c r="K6094" t="s">
        <v>653</v>
      </c>
    </row>
    <row r="6095" spans="1:11">
      <c r="A6095">
        <v>557</v>
      </c>
      <c r="B6095" t="s">
        <v>408</v>
      </c>
      <c r="C6095">
        <v>1</v>
      </c>
      <c r="D6095">
        <v>18</v>
      </c>
      <c r="E6095">
        <v>0</v>
      </c>
      <c r="F6095">
        <v>1</v>
      </c>
      <c r="G6095">
        <v>1</v>
      </c>
      <c r="H6095">
        <v>529</v>
      </c>
      <c r="I6095">
        <v>1</v>
      </c>
      <c r="J6095" t="s">
        <v>519</v>
      </c>
      <c r="K6095" t="s">
        <v>653</v>
      </c>
    </row>
    <row r="6096" spans="1:11">
      <c r="A6096">
        <v>6182</v>
      </c>
      <c r="B6096" t="s">
        <v>408</v>
      </c>
      <c r="C6096">
        <v>1</v>
      </c>
      <c r="D6096">
        <v>5</v>
      </c>
      <c r="E6096">
        <v>0</v>
      </c>
      <c r="F6096">
        <v>1</v>
      </c>
      <c r="G6096">
        <v>1</v>
      </c>
      <c r="H6096">
        <v>250</v>
      </c>
      <c r="I6096">
        <v>1</v>
      </c>
      <c r="J6096" t="s">
        <v>670</v>
      </c>
      <c r="K6096" t="s">
        <v>653</v>
      </c>
    </row>
    <row r="6097" spans="1:11">
      <c r="A6097">
        <v>5555</v>
      </c>
      <c r="B6097" t="s">
        <v>408</v>
      </c>
      <c r="C6097">
        <v>1</v>
      </c>
      <c r="D6097">
        <v>14</v>
      </c>
      <c r="E6097">
        <v>0</v>
      </c>
      <c r="F6097">
        <v>1</v>
      </c>
      <c r="G6097">
        <v>1</v>
      </c>
      <c r="H6097">
        <v>334</v>
      </c>
      <c r="I6097">
        <v>1</v>
      </c>
      <c r="J6097" t="s">
        <v>669</v>
      </c>
      <c r="K6097" t="s">
        <v>653</v>
      </c>
    </row>
    <row r="6098" spans="1:11">
      <c r="A6098">
        <v>4728</v>
      </c>
      <c r="B6098" t="s">
        <v>408</v>
      </c>
      <c r="C6098">
        <v>1</v>
      </c>
      <c r="D6098">
        <v>37</v>
      </c>
      <c r="E6098">
        <v>0</v>
      </c>
      <c r="F6098">
        <v>1</v>
      </c>
      <c r="G6098">
        <v>1</v>
      </c>
      <c r="H6098">
        <v>665</v>
      </c>
      <c r="I6098">
        <v>2</v>
      </c>
      <c r="J6098" t="s">
        <v>668</v>
      </c>
      <c r="K6098" t="s">
        <v>653</v>
      </c>
    </row>
    <row r="6099" spans="1:11">
      <c r="A6099">
        <v>5014</v>
      </c>
      <c r="B6099" t="s">
        <v>408</v>
      </c>
      <c r="C6099">
        <v>1</v>
      </c>
      <c r="D6099">
        <v>95</v>
      </c>
      <c r="E6099">
        <v>0</v>
      </c>
      <c r="F6099">
        <v>1</v>
      </c>
      <c r="G6099">
        <v>1</v>
      </c>
      <c r="H6099">
        <v>459</v>
      </c>
      <c r="I6099">
        <v>1</v>
      </c>
      <c r="J6099" t="s">
        <v>548</v>
      </c>
      <c r="K6099" t="s">
        <v>653</v>
      </c>
    </row>
    <row r="6100" spans="1:11">
      <c r="A6100">
        <v>5049</v>
      </c>
      <c r="B6100" t="s">
        <v>408</v>
      </c>
      <c r="C6100">
        <v>1</v>
      </c>
      <c r="D6100">
        <v>32</v>
      </c>
      <c r="E6100">
        <v>0</v>
      </c>
      <c r="F6100">
        <v>1</v>
      </c>
      <c r="G6100">
        <v>1</v>
      </c>
      <c r="H6100">
        <v>535</v>
      </c>
      <c r="I6100">
        <v>1</v>
      </c>
      <c r="J6100" t="s">
        <v>514</v>
      </c>
      <c r="K6100" t="s">
        <v>653</v>
      </c>
    </row>
    <row r="6101" spans="1:11">
      <c r="A6101">
        <v>5690</v>
      </c>
      <c r="B6101" t="s">
        <v>408</v>
      </c>
      <c r="C6101">
        <v>1</v>
      </c>
      <c r="D6101">
        <v>23</v>
      </c>
      <c r="E6101">
        <v>0</v>
      </c>
      <c r="F6101">
        <v>1</v>
      </c>
      <c r="G6101">
        <v>1</v>
      </c>
      <c r="H6101">
        <v>318</v>
      </c>
      <c r="I6101">
        <v>1</v>
      </c>
      <c r="J6101" t="s">
        <v>667</v>
      </c>
      <c r="K6101" t="s">
        <v>653</v>
      </c>
    </row>
    <row r="6102" spans="1:11">
      <c r="A6102">
        <v>5003</v>
      </c>
      <c r="B6102" t="s">
        <v>408</v>
      </c>
      <c r="C6102">
        <v>1</v>
      </c>
      <c r="D6102">
        <v>5</v>
      </c>
      <c r="E6102">
        <v>0</v>
      </c>
      <c r="F6102">
        <v>1</v>
      </c>
      <c r="G6102">
        <v>1</v>
      </c>
      <c r="H6102">
        <v>524</v>
      </c>
      <c r="I6102">
        <v>1</v>
      </c>
      <c r="J6102" t="s">
        <v>666</v>
      </c>
      <c r="K6102" t="s">
        <v>653</v>
      </c>
    </row>
    <row r="6103" spans="1:11">
      <c r="A6103">
        <v>4932</v>
      </c>
      <c r="B6103" t="s">
        <v>408</v>
      </c>
      <c r="C6103">
        <v>1</v>
      </c>
      <c r="D6103">
        <v>6</v>
      </c>
      <c r="E6103">
        <v>0</v>
      </c>
      <c r="F6103">
        <v>1</v>
      </c>
      <c r="G6103">
        <v>1</v>
      </c>
      <c r="H6103">
        <v>601</v>
      </c>
      <c r="I6103">
        <v>1</v>
      </c>
      <c r="J6103" t="s">
        <v>665</v>
      </c>
      <c r="K6103" t="s">
        <v>653</v>
      </c>
    </row>
    <row r="6104" spans="1:11">
      <c r="A6104">
        <v>5590</v>
      </c>
      <c r="B6104" t="s">
        <v>408</v>
      </c>
      <c r="C6104">
        <v>1</v>
      </c>
      <c r="D6104">
        <v>13</v>
      </c>
      <c r="E6104">
        <v>0</v>
      </c>
      <c r="F6104">
        <v>1</v>
      </c>
      <c r="G6104">
        <v>1</v>
      </c>
      <c r="H6104">
        <v>312</v>
      </c>
      <c r="I6104">
        <v>1</v>
      </c>
      <c r="J6104" t="s">
        <v>518</v>
      </c>
      <c r="K6104" t="s">
        <v>653</v>
      </c>
    </row>
    <row r="6105" spans="1:11">
      <c r="A6105">
        <v>4700</v>
      </c>
      <c r="B6105" t="s">
        <v>408</v>
      </c>
      <c r="C6105">
        <v>1</v>
      </c>
      <c r="D6105">
        <v>18</v>
      </c>
      <c r="E6105">
        <v>0</v>
      </c>
      <c r="F6105">
        <v>1</v>
      </c>
      <c r="G6105">
        <v>1</v>
      </c>
      <c r="H6105">
        <v>686</v>
      </c>
      <c r="I6105">
        <v>1</v>
      </c>
      <c r="J6105" t="s">
        <v>406</v>
      </c>
      <c r="K6105" t="s">
        <v>653</v>
      </c>
    </row>
    <row r="6106" spans="1:11">
      <c r="A6106">
        <v>4648</v>
      </c>
      <c r="B6106" t="s">
        <v>408</v>
      </c>
      <c r="C6106">
        <v>1</v>
      </c>
      <c r="D6106">
        <v>6</v>
      </c>
      <c r="E6106">
        <v>0</v>
      </c>
      <c r="F6106">
        <v>1</v>
      </c>
      <c r="G6106">
        <v>1</v>
      </c>
      <c r="H6106">
        <v>699</v>
      </c>
      <c r="I6106">
        <v>1</v>
      </c>
      <c r="J6106" t="s">
        <v>664</v>
      </c>
      <c r="K6106" t="s">
        <v>653</v>
      </c>
    </row>
    <row r="6107" spans="1:11">
      <c r="A6107">
        <v>5962</v>
      </c>
      <c r="B6107" t="s">
        <v>412</v>
      </c>
      <c r="C6107">
        <v>1</v>
      </c>
      <c r="D6107">
        <v>7</v>
      </c>
      <c r="E6107">
        <v>0</v>
      </c>
      <c r="F6107">
        <v>1</v>
      </c>
      <c r="G6107">
        <v>1</v>
      </c>
      <c r="H6107">
        <v>135</v>
      </c>
      <c r="I6107">
        <v>1</v>
      </c>
      <c r="J6107" t="s">
        <v>663</v>
      </c>
      <c r="K6107" t="s">
        <v>653</v>
      </c>
    </row>
    <row r="6108" spans="1:11">
      <c r="A6108">
        <v>6034</v>
      </c>
      <c r="B6108" t="s">
        <v>412</v>
      </c>
      <c r="C6108">
        <v>1</v>
      </c>
      <c r="D6108">
        <v>17</v>
      </c>
      <c r="E6108">
        <v>0</v>
      </c>
      <c r="F6108">
        <v>1</v>
      </c>
      <c r="G6108">
        <v>1</v>
      </c>
      <c r="H6108">
        <v>255</v>
      </c>
      <c r="I6108">
        <v>1</v>
      </c>
      <c r="J6108" t="s">
        <v>438</v>
      </c>
      <c r="K6108" t="s">
        <v>653</v>
      </c>
    </row>
    <row r="6109" spans="1:11">
      <c r="A6109">
        <v>5948</v>
      </c>
      <c r="B6109" t="s">
        <v>551</v>
      </c>
      <c r="C6109">
        <v>1</v>
      </c>
      <c r="D6109">
        <v>15</v>
      </c>
      <c r="E6109">
        <v>0</v>
      </c>
      <c r="F6109">
        <v>1</v>
      </c>
      <c r="G6109">
        <v>1</v>
      </c>
      <c r="H6109">
        <v>141</v>
      </c>
      <c r="I6109">
        <v>1</v>
      </c>
      <c r="J6109" t="s">
        <v>577</v>
      </c>
      <c r="K6109" t="s">
        <v>653</v>
      </c>
    </row>
    <row r="6110" spans="1:11">
      <c r="A6110">
        <v>5009</v>
      </c>
      <c r="B6110" t="s">
        <v>408</v>
      </c>
      <c r="C6110">
        <v>1</v>
      </c>
      <c r="D6110">
        <v>4</v>
      </c>
      <c r="E6110">
        <v>0</v>
      </c>
      <c r="F6110">
        <v>1</v>
      </c>
      <c r="G6110">
        <v>1</v>
      </c>
      <c r="H6110">
        <v>534</v>
      </c>
      <c r="I6110">
        <v>1</v>
      </c>
      <c r="J6110" t="s">
        <v>662</v>
      </c>
      <c r="K6110" t="s">
        <v>653</v>
      </c>
    </row>
    <row r="6111" spans="1:11">
      <c r="A6111">
        <v>4668</v>
      </c>
      <c r="B6111" t="s">
        <v>408</v>
      </c>
      <c r="C6111">
        <v>1</v>
      </c>
      <c r="D6111">
        <v>25</v>
      </c>
      <c r="E6111">
        <v>0</v>
      </c>
      <c r="F6111">
        <v>1</v>
      </c>
      <c r="G6111">
        <v>1</v>
      </c>
      <c r="H6111">
        <v>671</v>
      </c>
      <c r="I6111">
        <v>1</v>
      </c>
      <c r="J6111" t="s">
        <v>661</v>
      </c>
      <c r="K6111" t="s">
        <v>653</v>
      </c>
    </row>
    <row r="6112" spans="1:11">
      <c r="A6112">
        <v>5015</v>
      </c>
      <c r="B6112" t="s">
        <v>408</v>
      </c>
      <c r="C6112">
        <v>1</v>
      </c>
      <c r="D6112">
        <v>97</v>
      </c>
      <c r="E6112">
        <v>0</v>
      </c>
      <c r="F6112">
        <v>1</v>
      </c>
      <c r="G6112">
        <v>1</v>
      </c>
      <c r="H6112">
        <v>459</v>
      </c>
      <c r="I6112">
        <v>1</v>
      </c>
      <c r="J6112" t="s">
        <v>548</v>
      </c>
      <c r="K6112" t="s">
        <v>653</v>
      </c>
    </row>
    <row r="6113" spans="1:11">
      <c r="A6113">
        <v>4814</v>
      </c>
      <c r="B6113" t="s">
        <v>408</v>
      </c>
      <c r="C6113">
        <v>1</v>
      </c>
      <c r="D6113">
        <v>12</v>
      </c>
      <c r="E6113">
        <v>0</v>
      </c>
      <c r="F6113">
        <v>1</v>
      </c>
      <c r="G6113">
        <v>1</v>
      </c>
      <c r="H6113">
        <v>454</v>
      </c>
      <c r="I6113">
        <v>1</v>
      </c>
      <c r="J6113" t="s">
        <v>660</v>
      </c>
      <c r="K6113" t="s">
        <v>653</v>
      </c>
    </row>
    <row r="6114" spans="1:11">
      <c r="A6114">
        <v>4983</v>
      </c>
      <c r="B6114" t="s">
        <v>408</v>
      </c>
      <c r="C6114">
        <v>1</v>
      </c>
      <c r="D6114">
        <v>11</v>
      </c>
      <c r="E6114">
        <v>0</v>
      </c>
      <c r="F6114">
        <v>1</v>
      </c>
      <c r="G6114">
        <v>1</v>
      </c>
      <c r="H6114">
        <v>527</v>
      </c>
      <c r="I6114">
        <v>1</v>
      </c>
      <c r="J6114" t="s">
        <v>646</v>
      </c>
      <c r="K6114" t="s">
        <v>653</v>
      </c>
    </row>
    <row r="6115" spans="1:11">
      <c r="A6115">
        <v>5733</v>
      </c>
      <c r="B6115" t="s">
        <v>408</v>
      </c>
      <c r="C6115">
        <v>1</v>
      </c>
      <c r="D6115">
        <v>11</v>
      </c>
      <c r="E6115">
        <v>0</v>
      </c>
      <c r="F6115">
        <v>1</v>
      </c>
      <c r="G6115">
        <v>1</v>
      </c>
      <c r="H6115">
        <v>418</v>
      </c>
      <c r="I6115">
        <v>1</v>
      </c>
      <c r="J6115" t="s">
        <v>659</v>
      </c>
      <c r="K6115" t="s">
        <v>653</v>
      </c>
    </row>
    <row r="6116" spans="1:11">
      <c r="A6116">
        <v>5879</v>
      </c>
      <c r="B6116" t="s">
        <v>408</v>
      </c>
      <c r="C6116">
        <v>1</v>
      </c>
      <c r="D6116">
        <v>6</v>
      </c>
      <c r="E6116">
        <v>0</v>
      </c>
      <c r="F6116">
        <v>1</v>
      </c>
      <c r="G6116">
        <v>1</v>
      </c>
      <c r="H6116">
        <v>216</v>
      </c>
      <c r="I6116">
        <v>1</v>
      </c>
      <c r="J6116" t="s">
        <v>658</v>
      </c>
      <c r="K6116" t="s">
        <v>653</v>
      </c>
    </row>
    <row r="6117" spans="1:11">
      <c r="A6117">
        <v>5779</v>
      </c>
      <c r="B6117" t="s">
        <v>408</v>
      </c>
      <c r="C6117">
        <v>1</v>
      </c>
      <c r="D6117">
        <v>3</v>
      </c>
      <c r="E6117">
        <v>0</v>
      </c>
      <c r="F6117">
        <v>1</v>
      </c>
      <c r="G6117">
        <v>1</v>
      </c>
      <c r="H6117">
        <v>485</v>
      </c>
      <c r="I6117">
        <v>2</v>
      </c>
      <c r="J6117" t="s">
        <v>657</v>
      </c>
      <c r="K6117" t="s">
        <v>653</v>
      </c>
    </row>
    <row r="6118" spans="1:11">
      <c r="A6118">
        <v>4734</v>
      </c>
      <c r="B6118" t="s">
        <v>408</v>
      </c>
      <c r="C6118">
        <v>1</v>
      </c>
      <c r="D6118">
        <v>4</v>
      </c>
      <c r="E6118">
        <v>0</v>
      </c>
      <c r="F6118">
        <v>1</v>
      </c>
      <c r="G6118">
        <v>1</v>
      </c>
      <c r="H6118">
        <v>681</v>
      </c>
      <c r="I6118">
        <v>1</v>
      </c>
      <c r="J6118" t="s">
        <v>656</v>
      </c>
      <c r="K6118" t="s">
        <v>653</v>
      </c>
    </row>
    <row r="6119" spans="1:11">
      <c r="A6119">
        <v>5069</v>
      </c>
      <c r="B6119" t="s">
        <v>408</v>
      </c>
      <c r="C6119">
        <v>1</v>
      </c>
      <c r="D6119">
        <v>14</v>
      </c>
      <c r="E6119">
        <v>0</v>
      </c>
      <c r="F6119">
        <v>1</v>
      </c>
      <c r="G6119">
        <v>1</v>
      </c>
      <c r="H6119">
        <v>550</v>
      </c>
      <c r="I6119">
        <v>1</v>
      </c>
      <c r="J6119" t="s">
        <v>655</v>
      </c>
      <c r="K6119" t="s">
        <v>653</v>
      </c>
    </row>
    <row r="6120" spans="1:11">
      <c r="A6120">
        <v>5012</v>
      </c>
      <c r="B6120" t="s">
        <v>408</v>
      </c>
      <c r="C6120">
        <v>1</v>
      </c>
      <c r="D6120">
        <v>9</v>
      </c>
      <c r="E6120">
        <v>0</v>
      </c>
      <c r="F6120">
        <v>1</v>
      </c>
      <c r="G6120">
        <v>1</v>
      </c>
      <c r="H6120">
        <v>546</v>
      </c>
      <c r="I6120">
        <v>1</v>
      </c>
      <c r="J6120" t="s">
        <v>654</v>
      </c>
      <c r="K6120" t="s">
        <v>653</v>
      </c>
    </row>
    <row r="6121" spans="1:11">
      <c r="A6121">
        <v>4869</v>
      </c>
      <c r="B6121" t="s">
        <v>408</v>
      </c>
      <c r="C6121">
        <v>1</v>
      </c>
      <c r="D6121">
        <v>8</v>
      </c>
      <c r="E6121">
        <v>0</v>
      </c>
      <c r="F6121">
        <v>1</v>
      </c>
      <c r="G6121">
        <v>1</v>
      </c>
      <c r="H6121">
        <v>474</v>
      </c>
      <c r="I6121">
        <v>1</v>
      </c>
      <c r="J6121" t="s">
        <v>590</v>
      </c>
      <c r="K6121" t="s">
        <v>653</v>
      </c>
    </row>
    <row r="6122" spans="1:11">
      <c r="A6122">
        <v>5634</v>
      </c>
      <c r="B6122" t="s">
        <v>408</v>
      </c>
      <c r="C6122">
        <v>1</v>
      </c>
      <c r="D6122">
        <v>7</v>
      </c>
      <c r="E6122">
        <v>0</v>
      </c>
      <c r="F6122">
        <v>1</v>
      </c>
      <c r="G6122">
        <v>1</v>
      </c>
      <c r="H6122">
        <v>528</v>
      </c>
      <c r="I6122">
        <v>1</v>
      </c>
      <c r="J6122" t="s">
        <v>652</v>
      </c>
      <c r="K6122" t="s">
        <v>648</v>
      </c>
    </row>
    <row r="6123" spans="1:11">
      <c r="A6123">
        <v>4898</v>
      </c>
      <c r="B6123" t="s">
        <v>551</v>
      </c>
      <c r="C6123">
        <v>1</v>
      </c>
      <c r="D6123">
        <v>10</v>
      </c>
      <c r="E6123">
        <v>0</v>
      </c>
      <c r="F6123">
        <v>1</v>
      </c>
      <c r="G6123">
        <v>1</v>
      </c>
      <c r="H6123">
        <v>472</v>
      </c>
      <c r="I6123">
        <v>1</v>
      </c>
      <c r="J6123" t="s">
        <v>651</v>
      </c>
      <c r="K6123" t="s">
        <v>648</v>
      </c>
    </row>
    <row r="6124" spans="1:11">
      <c r="A6124">
        <v>4899</v>
      </c>
      <c r="B6124" t="s">
        <v>408</v>
      </c>
      <c r="C6124">
        <v>1</v>
      </c>
      <c r="D6124">
        <v>10</v>
      </c>
      <c r="E6124">
        <v>0</v>
      </c>
      <c r="F6124">
        <v>1</v>
      </c>
      <c r="G6124">
        <v>1</v>
      </c>
      <c r="H6124">
        <v>423</v>
      </c>
      <c r="I6124">
        <v>1</v>
      </c>
      <c r="J6124" t="s">
        <v>650</v>
      </c>
      <c r="K6124" t="s">
        <v>648</v>
      </c>
    </row>
    <row r="6125" spans="1:11">
      <c r="A6125">
        <v>4974</v>
      </c>
      <c r="B6125" t="s">
        <v>408</v>
      </c>
      <c r="C6125">
        <v>1</v>
      </c>
      <c r="D6125">
        <v>5</v>
      </c>
      <c r="E6125">
        <v>0</v>
      </c>
      <c r="F6125">
        <v>1</v>
      </c>
      <c r="G6125">
        <v>1</v>
      </c>
      <c r="H6125">
        <v>573</v>
      </c>
      <c r="I6125">
        <v>1</v>
      </c>
      <c r="J6125" t="s">
        <v>649</v>
      </c>
      <c r="K6125" t="s">
        <v>648</v>
      </c>
    </row>
    <row r="6126" spans="1:11">
      <c r="A6126">
        <v>3421</v>
      </c>
      <c r="B6126" t="s">
        <v>408</v>
      </c>
      <c r="C6126">
        <v>1</v>
      </c>
      <c r="D6126">
        <v>28</v>
      </c>
      <c r="E6126">
        <v>0</v>
      </c>
      <c r="F6126">
        <v>1</v>
      </c>
      <c r="G6126">
        <v>1</v>
      </c>
      <c r="H6126">
        <v>535</v>
      </c>
      <c r="I6126">
        <v>2</v>
      </c>
      <c r="J6126" t="s">
        <v>514</v>
      </c>
      <c r="K6126" t="s">
        <v>647</v>
      </c>
    </row>
    <row r="6127" spans="1:11">
      <c r="A6127">
        <v>5678</v>
      </c>
      <c r="B6127" t="s">
        <v>408</v>
      </c>
      <c r="C6127">
        <v>1</v>
      </c>
      <c r="D6127">
        <v>33</v>
      </c>
      <c r="E6127">
        <v>0</v>
      </c>
      <c r="F6127">
        <v>0</v>
      </c>
      <c r="G6127">
        <v>1</v>
      </c>
      <c r="H6127">
        <v>527</v>
      </c>
      <c r="I6127">
        <v>2</v>
      </c>
      <c r="J6127" t="s">
        <v>646</v>
      </c>
      <c r="K6127" t="s">
        <v>645</v>
      </c>
    </row>
    <row r="6128" spans="1:11">
      <c r="A6128">
        <v>6298</v>
      </c>
      <c r="B6128" t="s">
        <v>408</v>
      </c>
      <c r="D6128">
        <v>55</v>
      </c>
      <c r="F6128">
        <v>0</v>
      </c>
      <c r="G6128">
        <v>0</v>
      </c>
      <c r="H6128">
        <v>340</v>
      </c>
      <c r="J6128" t="s">
        <v>451</v>
      </c>
      <c r="K6128" t="s">
        <v>643</v>
      </c>
    </row>
    <row r="6129" spans="1:11">
      <c r="A6129">
        <v>2517</v>
      </c>
      <c r="B6129" t="s">
        <v>408</v>
      </c>
      <c r="C6129">
        <v>1</v>
      </c>
      <c r="D6129">
        <v>9</v>
      </c>
      <c r="F6129">
        <v>0</v>
      </c>
      <c r="G6129">
        <v>0</v>
      </c>
      <c r="H6129">
        <v>353</v>
      </c>
      <c r="I6129">
        <v>2</v>
      </c>
      <c r="J6129" t="s">
        <v>644</v>
      </c>
      <c r="K6129" t="s">
        <v>643</v>
      </c>
    </row>
    <row r="6130" spans="1:11">
      <c r="A6130">
        <v>1038</v>
      </c>
      <c r="B6130" t="s">
        <v>412</v>
      </c>
      <c r="D6130">
        <v>6</v>
      </c>
      <c r="F6130">
        <v>0</v>
      </c>
      <c r="G6130">
        <v>0</v>
      </c>
      <c r="H6130">
        <v>352</v>
      </c>
      <c r="J6130" t="s">
        <v>410</v>
      </c>
      <c r="K6130" t="s">
        <v>643</v>
      </c>
    </row>
    <row r="6131" spans="1:11">
      <c r="A6131">
        <v>4349</v>
      </c>
      <c r="B6131" t="s">
        <v>408</v>
      </c>
      <c r="C6131">
        <v>3</v>
      </c>
      <c r="D6131">
        <v>19</v>
      </c>
      <c r="E6131">
        <v>42</v>
      </c>
      <c r="F6131">
        <v>0</v>
      </c>
      <c r="G6131">
        <v>0</v>
      </c>
      <c r="H6131">
        <v>149</v>
      </c>
      <c r="I6131">
        <v>8</v>
      </c>
      <c r="J6131" t="s">
        <v>642</v>
      </c>
      <c r="K6131" t="s">
        <v>641</v>
      </c>
    </row>
    <row r="6132" spans="1:11">
      <c r="A6132">
        <v>4346</v>
      </c>
      <c r="B6132" t="s">
        <v>408</v>
      </c>
      <c r="C6132">
        <v>3</v>
      </c>
      <c r="D6132">
        <v>13</v>
      </c>
      <c r="E6132">
        <v>42</v>
      </c>
      <c r="F6132">
        <v>0</v>
      </c>
      <c r="G6132">
        <v>0</v>
      </c>
      <c r="H6132">
        <v>149</v>
      </c>
      <c r="I6132">
        <v>8</v>
      </c>
      <c r="J6132" t="s">
        <v>642</v>
      </c>
      <c r="K6132" t="s">
        <v>641</v>
      </c>
    </row>
    <row r="6133" spans="1:11">
      <c r="A6133">
        <v>4582</v>
      </c>
      <c r="B6133" t="s">
        <v>408</v>
      </c>
      <c r="C6133">
        <v>3</v>
      </c>
      <c r="D6133">
        <v>10</v>
      </c>
      <c r="E6133">
        <v>42</v>
      </c>
      <c r="F6133">
        <v>0</v>
      </c>
      <c r="G6133">
        <v>0</v>
      </c>
      <c r="H6133">
        <v>149</v>
      </c>
      <c r="I6133">
        <v>7</v>
      </c>
      <c r="J6133" t="s">
        <v>642</v>
      </c>
      <c r="K6133" t="s">
        <v>641</v>
      </c>
    </row>
    <row r="6134" spans="1:11">
      <c r="A6134">
        <v>4585</v>
      </c>
      <c r="B6134" t="s">
        <v>408</v>
      </c>
      <c r="C6134">
        <v>3</v>
      </c>
      <c r="D6134">
        <v>7</v>
      </c>
      <c r="E6134">
        <v>42</v>
      </c>
      <c r="F6134">
        <v>0</v>
      </c>
      <c r="G6134">
        <v>0</v>
      </c>
      <c r="H6134">
        <v>149</v>
      </c>
      <c r="I6134">
        <v>8</v>
      </c>
      <c r="J6134" t="s">
        <v>642</v>
      </c>
      <c r="K6134" t="s">
        <v>641</v>
      </c>
    </row>
    <row r="6135" spans="1:11">
      <c r="A6135">
        <v>1274</v>
      </c>
      <c r="B6135" t="s">
        <v>408</v>
      </c>
      <c r="C6135">
        <v>2</v>
      </c>
      <c r="D6135">
        <v>10</v>
      </c>
      <c r="E6135">
        <v>22</v>
      </c>
      <c r="F6135">
        <v>0</v>
      </c>
      <c r="G6135">
        <v>0</v>
      </c>
      <c r="H6135">
        <v>513</v>
      </c>
      <c r="I6135">
        <v>8</v>
      </c>
      <c r="J6135" t="s">
        <v>640</v>
      </c>
      <c r="K6135" t="s">
        <v>636</v>
      </c>
    </row>
    <row r="6136" spans="1:11">
      <c r="A6136">
        <v>590</v>
      </c>
      <c r="B6136" t="s">
        <v>408</v>
      </c>
      <c r="C6136">
        <v>1</v>
      </c>
      <c r="D6136">
        <v>5</v>
      </c>
      <c r="E6136">
        <v>14</v>
      </c>
      <c r="F6136">
        <v>0</v>
      </c>
      <c r="G6136">
        <v>0</v>
      </c>
      <c r="H6136">
        <v>549</v>
      </c>
      <c r="I6136">
        <v>7</v>
      </c>
      <c r="J6136" t="s">
        <v>639</v>
      </c>
      <c r="K6136" t="s">
        <v>636</v>
      </c>
    </row>
    <row r="6137" spans="1:11">
      <c r="A6137">
        <v>2291</v>
      </c>
      <c r="B6137" t="s">
        <v>408</v>
      </c>
      <c r="C6137">
        <v>2</v>
      </c>
      <c r="D6137">
        <v>25</v>
      </c>
      <c r="E6137">
        <v>18</v>
      </c>
      <c r="F6137">
        <v>0</v>
      </c>
      <c r="G6137">
        <v>0</v>
      </c>
      <c r="H6137">
        <v>507</v>
      </c>
      <c r="I6137">
        <v>8</v>
      </c>
      <c r="J6137" t="s">
        <v>282</v>
      </c>
      <c r="K6137" t="s">
        <v>636</v>
      </c>
    </row>
    <row r="6138" spans="1:11">
      <c r="A6138">
        <v>2292</v>
      </c>
      <c r="B6138" t="s">
        <v>408</v>
      </c>
      <c r="C6138">
        <v>2</v>
      </c>
      <c r="D6138">
        <v>23</v>
      </c>
      <c r="E6138">
        <v>18</v>
      </c>
      <c r="F6138">
        <v>0</v>
      </c>
      <c r="G6138">
        <v>0</v>
      </c>
      <c r="H6138">
        <v>507</v>
      </c>
      <c r="I6138">
        <v>8</v>
      </c>
      <c r="J6138" t="s">
        <v>282</v>
      </c>
      <c r="K6138" t="s">
        <v>636</v>
      </c>
    </row>
    <row r="6139" spans="1:11">
      <c r="A6139">
        <v>1365</v>
      </c>
      <c r="B6139" t="s">
        <v>408</v>
      </c>
      <c r="C6139">
        <v>1</v>
      </c>
      <c r="D6139">
        <v>39</v>
      </c>
      <c r="E6139">
        <v>19</v>
      </c>
      <c r="F6139">
        <v>0</v>
      </c>
      <c r="G6139">
        <v>0</v>
      </c>
      <c r="H6139">
        <v>532</v>
      </c>
      <c r="I6139">
        <v>8</v>
      </c>
      <c r="J6139" t="s">
        <v>638</v>
      </c>
      <c r="K6139" t="s">
        <v>636</v>
      </c>
    </row>
    <row r="6140" spans="1:11">
      <c r="A6140">
        <v>1262</v>
      </c>
      <c r="B6140" t="s">
        <v>408</v>
      </c>
      <c r="C6140">
        <v>1</v>
      </c>
      <c r="D6140">
        <v>24</v>
      </c>
      <c r="E6140">
        <v>20</v>
      </c>
      <c r="F6140">
        <v>0</v>
      </c>
      <c r="G6140">
        <v>0</v>
      </c>
      <c r="H6140">
        <v>533</v>
      </c>
      <c r="I6140">
        <v>7</v>
      </c>
      <c r="J6140" t="s">
        <v>637</v>
      </c>
      <c r="K6140" t="s">
        <v>636</v>
      </c>
    </row>
    <row r="6141" spans="1:11">
      <c r="A6141">
        <v>5680</v>
      </c>
      <c r="B6141" t="s">
        <v>408</v>
      </c>
      <c r="C6141">
        <v>1</v>
      </c>
      <c r="D6141">
        <v>73</v>
      </c>
      <c r="E6141">
        <v>0</v>
      </c>
      <c r="F6141">
        <v>1</v>
      </c>
      <c r="G6141">
        <v>1</v>
      </c>
      <c r="H6141">
        <v>523</v>
      </c>
      <c r="I6141">
        <v>1</v>
      </c>
      <c r="J6141" t="s">
        <v>428</v>
      </c>
      <c r="K6141" t="s">
        <v>635</v>
      </c>
    </row>
    <row r="6142" spans="1:11">
      <c r="A6142">
        <v>5660</v>
      </c>
      <c r="B6142" t="s">
        <v>473</v>
      </c>
      <c r="C6142">
        <v>1</v>
      </c>
      <c r="D6142">
        <v>54</v>
      </c>
      <c r="E6142">
        <v>0</v>
      </c>
      <c r="F6142">
        <v>1</v>
      </c>
      <c r="G6142">
        <v>1</v>
      </c>
      <c r="H6142">
        <v>340</v>
      </c>
      <c r="I6142">
        <v>2</v>
      </c>
      <c r="J6142" t="s">
        <v>451</v>
      </c>
      <c r="K6142" t="s">
        <v>634</v>
      </c>
    </row>
    <row r="6143" spans="1:11">
      <c r="A6143">
        <v>5657</v>
      </c>
      <c r="B6143" t="s">
        <v>408</v>
      </c>
      <c r="C6143">
        <v>1</v>
      </c>
      <c r="D6143">
        <v>54</v>
      </c>
      <c r="E6143">
        <v>0</v>
      </c>
      <c r="F6143">
        <v>1</v>
      </c>
      <c r="G6143">
        <v>1</v>
      </c>
      <c r="H6143">
        <v>340</v>
      </c>
      <c r="I6143">
        <v>2</v>
      </c>
      <c r="J6143" t="s">
        <v>451</v>
      </c>
      <c r="K6143" t="s">
        <v>634</v>
      </c>
    </row>
    <row r="6144" spans="1:11">
      <c r="A6144">
        <v>5659</v>
      </c>
      <c r="B6144" t="s">
        <v>412</v>
      </c>
      <c r="C6144">
        <v>1</v>
      </c>
      <c r="D6144">
        <v>54</v>
      </c>
      <c r="E6144">
        <v>0</v>
      </c>
      <c r="F6144">
        <v>1</v>
      </c>
      <c r="G6144">
        <v>1</v>
      </c>
      <c r="H6144">
        <v>340</v>
      </c>
      <c r="I6144">
        <v>2</v>
      </c>
      <c r="J6144" t="s">
        <v>451</v>
      </c>
      <c r="K6144" t="s">
        <v>634</v>
      </c>
    </row>
    <row r="6145" spans="1:11">
      <c r="A6145">
        <v>4944</v>
      </c>
      <c r="B6145" t="s">
        <v>408</v>
      </c>
      <c r="C6145">
        <v>1</v>
      </c>
      <c r="D6145">
        <v>10</v>
      </c>
      <c r="E6145">
        <v>0</v>
      </c>
      <c r="F6145">
        <v>1</v>
      </c>
      <c r="G6145">
        <v>1</v>
      </c>
      <c r="H6145">
        <v>529</v>
      </c>
      <c r="I6145">
        <v>3</v>
      </c>
      <c r="J6145" t="s">
        <v>519</v>
      </c>
      <c r="K6145" t="s">
        <v>633</v>
      </c>
    </row>
    <row r="6146" spans="1:11">
      <c r="A6146">
        <v>5548</v>
      </c>
      <c r="B6146" t="s">
        <v>408</v>
      </c>
      <c r="C6146">
        <v>1</v>
      </c>
      <c r="D6146">
        <v>102</v>
      </c>
      <c r="E6146">
        <v>0</v>
      </c>
      <c r="F6146">
        <v>1</v>
      </c>
      <c r="G6146">
        <v>1</v>
      </c>
      <c r="H6146">
        <v>374</v>
      </c>
      <c r="I6146">
        <v>2</v>
      </c>
      <c r="J6146" t="s">
        <v>440</v>
      </c>
      <c r="K6146" t="s">
        <v>632</v>
      </c>
    </row>
    <row r="6147" spans="1:11">
      <c r="A6147">
        <v>5535</v>
      </c>
      <c r="B6147" t="s">
        <v>408</v>
      </c>
      <c r="C6147">
        <v>1</v>
      </c>
      <c r="D6147">
        <v>72</v>
      </c>
      <c r="E6147">
        <v>0</v>
      </c>
      <c r="F6147">
        <v>1</v>
      </c>
      <c r="G6147">
        <v>1</v>
      </c>
      <c r="H6147">
        <v>374</v>
      </c>
      <c r="I6147">
        <v>1</v>
      </c>
      <c r="J6147" t="s">
        <v>440</v>
      </c>
      <c r="K6147" t="s">
        <v>631</v>
      </c>
    </row>
    <row r="6148" spans="1:11">
      <c r="A6148">
        <v>5594</v>
      </c>
      <c r="B6148" t="s">
        <v>408</v>
      </c>
      <c r="C6148">
        <v>1</v>
      </c>
      <c r="D6148">
        <v>87</v>
      </c>
      <c r="E6148">
        <v>0</v>
      </c>
      <c r="F6148">
        <v>1</v>
      </c>
      <c r="G6148">
        <v>1</v>
      </c>
      <c r="H6148">
        <v>374</v>
      </c>
      <c r="I6148">
        <v>2</v>
      </c>
      <c r="J6148" t="s">
        <v>440</v>
      </c>
      <c r="K6148" t="s">
        <v>630</v>
      </c>
    </row>
    <row r="6149" spans="1:11">
      <c r="A6149">
        <v>5593</v>
      </c>
      <c r="B6149" t="s">
        <v>408</v>
      </c>
      <c r="C6149">
        <v>1</v>
      </c>
      <c r="D6149">
        <v>87</v>
      </c>
      <c r="E6149">
        <v>0</v>
      </c>
      <c r="F6149">
        <v>1</v>
      </c>
      <c r="G6149">
        <v>1</v>
      </c>
      <c r="H6149">
        <v>374</v>
      </c>
      <c r="I6149">
        <v>2</v>
      </c>
      <c r="J6149" t="s">
        <v>440</v>
      </c>
      <c r="K6149" t="s">
        <v>630</v>
      </c>
    </row>
    <row r="6150" spans="1:11">
      <c r="A6150">
        <v>4953</v>
      </c>
      <c r="B6150" t="s">
        <v>408</v>
      </c>
      <c r="C6150">
        <v>1</v>
      </c>
      <c r="D6150">
        <v>27</v>
      </c>
      <c r="E6150">
        <v>0</v>
      </c>
      <c r="F6150">
        <v>1</v>
      </c>
      <c r="G6150">
        <v>1</v>
      </c>
      <c r="H6150">
        <v>529</v>
      </c>
      <c r="I6150">
        <v>3</v>
      </c>
      <c r="J6150" t="s">
        <v>519</v>
      </c>
      <c r="K6150" t="s">
        <v>629</v>
      </c>
    </row>
    <row r="6151" spans="1:11">
      <c r="A6151">
        <v>4952</v>
      </c>
      <c r="B6151" t="s">
        <v>408</v>
      </c>
      <c r="C6151">
        <v>1</v>
      </c>
      <c r="D6151">
        <v>29</v>
      </c>
      <c r="E6151">
        <v>0</v>
      </c>
      <c r="F6151">
        <v>1</v>
      </c>
      <c r="G6151">
        <v>1</v>
      </c>
      <c r="H6151">
        <v>529</v>
      </c>
      <c r="I6151">
        <v>3</v>
      </c>
      <c r="J6151" t="s">
        <v>519</v>
      </c>
      <c r="K6151" t="s">
        <v>628</v>
      </c>
    </row>
    <row r="6152" spans="1:11">
      <c r="A6152">
        <v>6258</v>
      </c>
      <c r="B6152" t="s">
        <v>408</v>
      </c>
      <c r="D6152">
        <v>5</v>
      </c>
      <c r="E6152">
        <v>0</v>
      </c>
      <c r="F6152">
        <v>1</v>
      </c>
      <c r="G6152">
        <v>1</v>
      </c>
      <c r="H6152">
        <v>658</v>
      </c>
      <c r="J6152" t="s">
        <v>627</v>
      </c>
      <c r="K6152" t="s">
        <v>626</v>
      </c>
    </row>
    <row r="6153" spans="1:11">
      <c r="A6153">
        <v>500</v>
      </c>
      <c r="B6153" t="s">
        <v>408</v>
      </c>
      <c r="C6153">
        <v>1</v>
      </c>
      <c r="D6153">
        <v>1</v>
      </c>
      <c r="E6153">
        <v>9</v>
      </c>
      <c r="F6153">
        <v>8</v>
      </c>
      <c r="G6153">
        <v>5</v>
      </c>
      <c r="H6153">
        <v>801</v>
      </c>
      <c r="I6153">
        <v>5</v>
      </c>
      <c r="J6153" t="s">
        <v>625</v>
      </c>
      <c r="K6153" t="s">
        <v>624</v>
      </c>
    </row>
    <row r="6154" spans="1:11">
      <c r="A6154">
        <v>5977</v>
      </c>
      <c r="B6154" t="s">
        <v>408</v>
      </c>
      <c r="C6154">
        <v>2</v>
      </c>
      <c r="D6154">
        <v>8</v>
      </c>
      <c r="E6154">
        <v>8</v>
      </c>
      <c r="F6154">
        <v>7</v>
      </c>
      <c r="G6154">
        <v>5</v>
      </c>
      <c r="H6154">
        <v>149</v>
      </c>
      <c r="I6154">
        <v>2</v>
      </c>
      <c r="J6154" t="s">
        <v>472</v>
      </c>
      <c r="K6154" t="s">
        <v>623</v>
      </c>
    </row>
    <row r="6155" spans="1:11">
      <c r="A6155">
        <v>4987</v>
      </c>
      <c r="B6155" t="s">
        <v>408</v>
      </c>
      <c r="C6155">
        <v>4</v>
      </c>
      <c r="D6155">
        <v>70</v>
      </c>
      <c r="E6155">
        <v>0</v>
      </c>
      <c r="F6155">
        <v>12</v>
      </c>
      <c r="G6155">
        <v>2</v>
      </c>
      <c r="H6155">
        <v>523</v>
      </c>
      <c r="I6155">
        <v>3</v>
      </c>
      <c r="J6155" t="s">
        <v>428</v>
      </c>
      <c r="K6155" t="s">
        <v>622</v>
      </c>
    </row>
    <row r="6156" spans="1:11">
      <c r="A6156">
        <v>4914</v>
      </c>
      <c r="B6156" t="s">
        <v>408</v>
      </c>
      <c r="C6156">
        <v>1</v>
      </c>
      <c r="D6156">
        <v>9</v>
      </c>
      <c r="E6156">
        <v>0</v>
      </c>
      <c r="F6156">
        <v>1</v>
      </c>
      <c r="G6156">
        <v>2</v>
      </c>
      <c r="H6156">
        <v>426</v>
      </c>
      <c r="I6156">
        <v>1</v>
      </c>
      <c r="J6156" t="s">
        <v>621</v>
      </c>
      <c r="K6156" t="s">
        <v>620</v>
      </c>
    </row>
    <row r="6157" spans="1:11">
      <c r="A6157">
        <v>5696</v>
      </c>
      <c r="B6157" t="s">
        <v>408</v>
      </c>
      <c r="C6157">
        <v>1</v>
      </c>
      <c r="D6157">
        <v>12</v>
      </c>
      <c r="E6157">
        <v>0</v>
      </c>
      <c r="F6157">
        <v>1</v>
      </c>
      <c r="G6157">
        <v>1</v>
      </c>
      <c r="H6157">
        <v>345</v>
      </c>
      <c r="I6157">
        <v>2</v>
      </c>
      <c r="J6157" t="s">
        <v>619</v>
      </c>
      <c r="K6157" t="s">
        <v>618</v>
      </c>
    </row>
    <row r="6158" spans="1:11">
      <c r="A6158">
        <v>4998</v>
      </c>
      <c r="B6158" t="s">
        <v>408</v>
      </c>
      <c r="C6158">
        <v>1</v>
      </c>
      <c r="D6158">
        <v>14</v>
      </c>
      <c r="E6158">
        <v>0</v>
      </c>
      <c r="F6158">
        <v>1</v>
      </c>
      <c r="G6158">
        <v>1</v>
      </c>
      <c r="H6158">
        <v>531</v>
      </c>
      <c r="I6158">
        <v>2</v>
      </c>
      <c r="J6158" t="s">
        <v>524</v>
      </c>
      <c r="K6158" t="s">
        <v>617</v>
      </c>
    </row>
    <row r="6159" spans="1:11">
      <c r="A6159">
        <v>5564</v>
      </c>
      <c r="B6159" t="s">
        <v>412</v>
      </c>
      <c r="C6159">
        <v>1</v>
      </c>
      <c r="D6159">
        <v>135</v>
      </c>
      <c r="E6159">
        <v>0</v>
      </c>
      <c r="F6159">
        <v>1</v>
      </c>
      <c r="G6159">
        <v>1</v>
      </c>
      <c r="H6159">
        <v>523</v>
      </c>
      <c r="I6159">
        <v>2</v>
      </c>
      <c r="J6159" t="s">
        <v>428</v>
      </c>
      <c r="K6159" t="s">
        <v>616</v>
      </c>
    </row>
    <row r="6160" spans="1:11">
      <c r="A6160">
        <v>4908</v>
      </c>
      <c r="B6160" t="s">
        <v>408</v>
      </c>
      <c r="C6160">
        <v>2</v>
      </c>
      <c r="D6160">
        <v>51</v>
      </c>
      <c r="E6160">
        <v>0</v>
      </c>
      <c r="F6160">
        <v>2</v>
      </c>
      <c r="G6160">
        <v>1</v>
      </c>
      <c r="H6160">
        <v>420</v>
      </c>
      <c r="I6160">
        <v>2</v>
      </c>
      <c r="J6160" t="s">
        <v>435</v>
      </c>
      <c r="K6160" t="s">
        <v>615</v>
      </c>
    </row>
    <row r="6161" spans="1:11">
      <c r="A6161">
        <v>5665</v>
      </c>
      <c r="B6161" t="s">
        <v>478</v>
      </c>
      <c r="C6161">
        <v>1</v>
      </c>
      <c r="D6161">
        <v>1</v>
      </c>
      <c r="E6161">
        <v>0</v>
      </c>
      <c r="F6161">
        <v>1</v>
      </c>
      <c r="G6161">
        <v>1</v>
      </c>
      <c r="H6161">
        <v>346</v>
      </c>
      <c r="I6161">
        <v>3</v>
      </c>
      <c r="J6161" t="s">
        <v>614</v>
      </c>
      <c r="K6161" t="s">
        <v>613</v>
      </c>
    </row>
    <row r="6162" spans="1:11">
      <c r="A6162">
        <v>5662</v>
      </c>
      <c r="B6162" t="s">
        <v>408</v>
      </c>
      <c r="C6162">
        <v>1</v>
      </c>
      <c r="D6162">
        <v>1</v>
      </c>
      <c r="E6162">
        <v>0</v>
      </c>
      <c r="F6162">
        <v>1</v>
      </c>
      <c r="G6162">
        <v>1</v>
      </c>
      <c r="H6162">
        <v>346</v>
      </c>
      <c r="I6162">
        <v>2</v>
      </c>
      <c r="J6162" t="s">
        <v>614</v>
      </c>
      <c r="K6162" t="s">
        <v>613</v>
      </c>
    </row>
    <row r="6163" spans="1:11">
      <c r="A6163">
        <v>5666</v>
      </c>
      <c r="B6163" t="s">
        <v>482</v>
      </c>
      <c r="C6163">
        <v>1</v>
      </c>
      <c r="D6163">
        <v>1</v>
      </c>
      <c r="E6163">
        <v>0</v>
      </c>
      <c r="F6163">
        <v>1</v>
      </c>
      <c r="G6163">
        <v>1</v>
      </c>
      <c r="H6163">
        <v>346</v>
      </c>
      <c r="I6163">
        <v>2</v>
      </c>
      <c r="J6163" t="s">
        <v>614</v>
      </c>
      <c r="K6163" t="s">
        <v>613</v>
      </c>
    </row>
    <row r="6164" spans="1:11">
      <c r="A6164">
        <v>5663</v>
      </c>
      <c r="B6164" t="s">
        <v>468</v>
      </c>
      <c r="C6164">
        <v>1</v>
      </c>
      <c r="D6164">
        <v>1</v>
      </c>
      <c r="E6164">
        <v>0</v>
      </c>
      <c r="F6164">
        <v>1</v>
      </c>
      <c r="G6164">
        <v>1</v>
      </c>
      <c r="H6164">
        <v>346</v>
      </c>
      <c r="I6164">
        <v>2</v>
      </c>
      <c r="J6164" t="s">
        <v>614</v>
      </c>
      <c r="K6164" t="s">
        <v>613</v>
      </c>
    </row>
    <row r="6165" spans="1:11">
      <c r="A6165">
        <v>5664</v>
      </c>
      <c r="B6165" t="s">
        <v>479</v>
      </c>
      <c r="C6165">
        <v>1</v>
      </c>
      <c r="D6165">
        <v>1</v>
      </c>
      <c r="E6165">
        <v>0</v>
      </c>
      <c r="F6165">
        <v>1</v>
      </c>
      <c r="G6165">
        <v>1</v>
      </c>
      <c r="H6165">
        <v>346</v>
      </c>
      <c r="I6165">
        <v>2</v>
      </c>
      <c r="J6165" t="s">
        <v>614</v>
      </c>
      <c r="K6165" t="s">
        <v>613</v>
      </c>
    </row>
    <row r="6166" spans="1:11">
      <c r="A6166">
        <v>5658</v>
      </c>
      <c r="B6166" t="s">
        <v>408</v>
      </c>
      <c r="C6166">
        <v>1</v>
      </c>
      <c r="D6166">
        <v>20</v>
      </c>
      <c r="E6166">
        <v>0</v>
      </c>
      <c r="F6166">
        <v>1</v>
      </c>
      <c r="G6166">
        <v>1</v>
      </c>
      <c r="H6166">
        <v>302</v>
      </c>
      <c r="I6166">
        <v>2</v>
      </c>
      <c r="J6166" t="s">
        <v>423</v>
      </c>
      <c r="K6166" t="s">
        <v>613</v>
      </c>
    </row>
    <row r="6167" spans="1:11">
      <c r="A6167">
        <v>5661</v>
      </c>
      <c r="B6167" t="s">
        <v>412</v>
      </c>
      <c r="C6167">
        <v>1</v>
      </c>
      <c r="D6167">
        <v>20</v>
      </c>
      <c r="E6167">
        <v>0</v>
      </c>
      <c r="F6167">
        <v>1</v>
      </c>
      <c r="G6167">
        <v>1</v>
      </c>
      <c r="H6167">
        <v>302</v>
      </c>
      <c r="I6167">
        <v>2</v>
      </c>
      <c r="J6167" t="s">
        <v>423</v>
      </c>
      <c r="K6167" t="s">
        <v>613</v>
      </c>
    </row>
    <row r="6168" spans="1:11">
      <c r="A6168">
        <v>6330</v>
      </c>
      <c r="B6168" t="s">
        <v>408</v>
      </c>
      <c r="C6168">
        <v>2</v>
      </c>
      <c r="D6168">
        <v>27</v>
      </c>
      <c r="E6168">
        <v>2</v>
      </c>
      <c r="F6168">
        <v>0</v>
      </c>
      <c r="G6168">
        <v>0</v>
      </c>
      <c r="H6168">
        <v>118</v>
      </c>
      <c r="I6168">
        <v>1</v>
      </c>
      <c r="J6168" t="s">
        <v>612</v>
      </c>
      <c r="K6168" t="s">
        <v>611</v>
      </c>
    </row>
    <row r="6169" spans="1:11">
      <c r="A6169">
        <v>6299</v>
      </c>
      <c r="B6169" t="s">
        <v>408</v>
      </c>
      <c r="C6169">
        <v>1</v>
      </c>
      <c r="D6169">
        <v>9</v>
      </c>
      <c r="E6169">
        <v>1</v>
      </c>
      <c r="F6169">
        <v>0</v>
      </c>
      <c r="G6169">
        <v>0</v>
      </c>
      <c r="H6169">
        <v>302</v>
      </c>
      <c r="I6169">
        <v>1</v>
      </c>
      <c r="J6169" t="s">
        <v>423</v>
      </c>
      <c r="K6169" t="s">
        <v>610</v>
      </c>
    </row>
    <row r="6170" spans="1:11">
      <c r="A6170">
        <v>5975</v>
      </c>
      <c r="B6170" t="s">
        <v>408</v>
      </c>
      <c r="C6170">
        <v>1</v>
      </c>
      <c r="D6170">
        <v>1</v>
      </c>
      <c r="E6170">
        <v>0</v>
      </c>
      <c r="F6170">
        <v>1</v>
      </c>
      <c r="G6170">
        <v>1</v>
      </c>
      <c r="H6170">
        <v>137</v>
      </c>
      <c r="I6170">
        <v>1</v>
      </c>
      <c r="J6170" t="s">
        <v>533</v>
      </c>
      <c r="K6170" t="s">
        <v>609</v>
      </c>
    </row>
    <row r="6171" spans="1:11">
      <c r="A6171">
        <v>5624</v>
      </c>
      <c r="B6171" t="s">
        <v>412</v>
      </c>
      <c r="C6171">
        <v>1</v>
      </c>
      <c r="D6171">
        <v>42</v>
      </c>
      <c r="E6171">
        <v>0</v>
      </c>
      <c r="F6171">
        <v>1</v>
      </c>
      <c r="G6171">
        <v>1</v>
      </c>
      <c r="H6171">
        <v>309</v>
      </c>
      <c r="I6171">
        <v>1</v>
      </c>
      <c r="J6171" t="s">
        <v>419</v>
      </c>
      <c r="K6171" t="s">
        <v>608</v>
      </c>
    </row>
    <row r="6172" spans="1:11">
      <c r="A6172">
        <v>5982</v>
      </c>
      <c r="B6172" t="s">
        <v>408</v>
      </c>
      <c r="C6172">
        <v>1</v>
      </c>
      <c r="D6172">
        <v>24</v>
      </c>
      <c r="E6172">
        <v>0</v>
      </c>
      <c r="F6172">
        <v>1</v>
      </c>
      <c r="G6172">
        <v>1</v>
      </c>
      <c r="H6172">
        <v>158</v>
      </c>
      <c r="I6172">
        <v>1</v>
      </c>
      <c r="J6172" t="s">
        <v>472</v>
      </c>
      <c r="K6172" t="s">
        <v>607</v>
      </c>
    </row>
    <row r="6173" spans="1:11">
      <c r="A6173">
        <v>4720</v>
      </c>
      <c r="B6173" t="s">
        <v>408</v>
      </c>
      <c r="C6173">
        <v>1</v>
      </c>
      <c r="D6173">
        <v>16</v>
      </c>
      <c r="E6173">
        <v>0</v>
      </c>
      <c r="F6173">
        <v>1</v>
      </c>
      <c r="G6173">
        <v>1</v>
      </c>
      <c r="H6173">
        <v>685</v>
      </c>
      <c r="I6173">
        <v>1</v>
      </c>
      <c r="J6173" t="s">
        <v>603</v>
      </c>
      <c r="K6173" t="s">
        <v>606</v>
      </c>
    </row>
    <row r="6174" spans="1:11">
      <c r="A6174">
        <v>4915</v>
      </c>
      <c r="B6174" t="s">
        <v>408</v>
      </c>
      <c r="C6174">
        <v>1</v>
      </c>
      <c r="D6174">
        <v>14</v>
      </c>
      <c r="E6174">
        <v>0</v>
      </c>
      <c r="F6174">
        <v>1</v>
      </c>
      <c r="G6174">
        <v>1</v>
      </c>
      <c r="H6174">
        <v>401</v>
      </c>
      <c r="I6174">
        <v>1</v>
      </c>
      <c r="J6174" t="s">
        <v>434</v>
      </c>
      <c r="K6174" t="s">
        <v>605</v>
      </c>
    </row>
    <row r="6175" spans="1:11">
      <c r="A6175">
        <v>5620</v>
      </c>
      <c r="B6175" t="s">
        <v>408</v>
      </c>
      <c r="C6175">
        <v>1</v>
      </c>
      <c r="D6175">
        <v>42</v>
      </c>
      <c r="E6175">
        <v>0</v>
      </c>
      <c r="F6175">
        <v>1</v>
      </c>
      <c r="G6175">
        <v>1</v>
      </c>
      <c r="H6175">
        <v>309</v>
      </c>
      <c r="I6175">
        <v>2</v>
      </c>
      <c r="J6175" t="s">
        <v>419</v>
      </c>
      <c r="K6175" t="s">
        <v>604</v>
      </c>
    </row>
    <row r="6176" spans="1:11">
      <c r="A6176">
        <v>4725</v>
      </c>
      <c r="B6176" t="s">
        <v>412</v>
      </c>
      <c r="C6176">
        <v>1</v>
      </c>
      <c r="D6176">
        <v>1</v>
      </c>
      <c r="E6176">
        <v>0</v>
      </c>
      <c r="F6176">
        <v>1</v>
      </c>
      <c r="G6176">
        <v>1</v>
      </c>
      <c r="H6176">
        <v>685</v>
      </c>
      <c r="I6176">
        <v>1</v>
      </c>
      <c r="J6176" t="s">
        <v>603</v>
      </c>
      <c r="K6176" t="s">
        <v>602</v>
      </c>
    </row>
    <row r="6177" spans="1:11">
      <c r="A6177">
        <v>6309</v>
      </c>
      <c r="B6177" t="s">
        <v>408</v>
      </c>
      <c r="C6177">
        <v>1</v>
      </c>
      <c r="D6177">
        <v>23</v>
      </c>
      <c r="E6177">
        <v>0</v>
      </c>
      <c r="F6177">
        <v>1</v>
      </c>
      <c r="G6177">
        <v>1</v>
      </c>
      <c r="H6177">
        <v>162</v>
      </c>
      <c r="I6177">
        <v>2</v>
      </c>
      <c r="J6177" t="s">
        <v>493</v>
      </c>
      <c r="K6177" t="s">
        <v>601</v>
      </c>
    </row>
    <row r="6178" spans="1:11">
      <c r="A6178">
        <v>5986</v>
      </c>
      <c r="B6178" t="s">
        <v>408</v>
      </c>
      <c r="C6178">
        <v>1</v>
      </c>
      <c r="D6178">
        <v>23</v>
      </c>
      <c r="E6178">
        <v>0</v>
      </c>
      <c r="F6178">
        <v>1</v>
      </c>
      <c r="G6178">
        <v>1</v>
      </c>
      <c r="H6178">
        <v>162</v>
      </c>
      <c r="I6178">
        <v>2</v>
      </c>
      <c r="J6178" t="s">
        <v>493</v>
      </c>
      <c r="K6178" t="s">
        <v>601</v>
      </c>
    </row>
    <row r="6179" spans="1:11">
      <c r="A6179">
        <v>5985</v>
      </c>
      <c r="B6179" t="s">
        <v>408</v>
      </c>
      <c r="C6179">
        <v>1</v>
      </c>
      <c r="D6179">
        <v>25</v>
      </c>
      <c r="E6179">
        <v>0</v>
      </c>
      <c r="F6179">
        <v>1</v>
      </c>
      <c r="G6179">
        <v>1</v>
      </c>
      <c r="H6179">
        <v>162</v>
      </c>
      <c r="I6179">
        <v>1</v>
      </c>
      <c r="J6179" t="s">
        <v>493</v>
      </c>
      <c r="K6179" t="s">
        <v>600</v>
      </c>
    </row>
    <row r="6180" spans="1:11">
      <c r="A6180">
        <v>5980</v>
      </c>
      <c r="B6180" t="s">
        <v>408</v>
      </c>
      <c r="C6180">
        <v>1</v>
      </c>
      <c r="D6180">
        <v>12</v>
      </c>
      <c r="E6180">
        <v>0</v>
      </c>
      <c r="F6180">
        <v>1</v>
      </c>
      <c r="G6180">
        <v>1</v>
      </c>
      <c r="H6180">
        <v>152</v>
      </c>
      <c r="I6180">
        <v>1</v>
      </c>
      <c r="J6180" t="s">
        <v>599</v>
      </c>
      <c r="K6180" t="s">
        <v>598</v>
      </c>
    </row>
    <row r="6181" spans="1:11">
      <c r="A6181">
        <v>5613</v>
      </c>
      <c r="B6181" t="s">
        <v>408</v>
      </c>
      <c r="C6181">
        <v>1</v>
      </c>
      <c r="D6181">
        <v>4</v>
      </c>
      <c r="E6181">
        <v>0</v>
      </c>
      <c r="F6181">
        <v>1</v>
      </c>
      <c r="G6181">
        <v>1</v>
      </c>
      <c r="H6181">
        <v>262</v>
      </c>
      <c r="I6181">
        <v>2</v>
      </c>
      <c r="J6181" t="s">
        <v>597</v>
      </c>
      <c r="K6181" t="s">
        <v>596</v>
      </c>
    </row>
    <row r="6182" spans="1:11">
      <c r="A6182">
        <v>5085</v>
      </c>
      <c r="B6182" t="s">
        <v>408</v>
      </c>
      <c r="C6182">
        <v>1</v>
      </c>
      <c r="D6182">
        <v>36</v>
      </c>
      <c r="E6182">
        <v>0</v>
      </c>
      <c r="F6182">
        <v>1</v>
      </c>
      <c r="G6182">
        <v>1</v>
      </c>
      <c r="H6182">
        <v>535</v>
      </c>
      <c r="I6182">
        <v>1</v>
      </c>
      <c r="J6182" t="s">
        <v>514</v>
      </c>
      <c r="K6182" t="s">
        <v>595</v>
      </c>
    </row>
    <row r="6183" spans="1:11">
      <c r="A6183">
        <v>5086</v>
      </c>
      <c r="B6183" t="s">
        <v>468</v>
      </c>
      <c r="C6183">
        <v>1</v>
      </c>
      <c r="D6183">
        <v>36</v>
      </c>
      <c r="E6183">
        <v>0</v>
      </c>
      <c r="F6183">
        <v>1</v>
      </c>
      <c r="G6183">
        <v>1</v>
      </c>
      <c r="H6183">
        <v>535</v>
      </c>
      <c r="I6183">
        <v>1</v>
      </c>
      <c r="J6183" t="s">
        <v>514</v>
      </c>
      <c r="K6183" t="s">
        <v>595</v>
      </c>
    </row>
    <row r="6184" spans="1:11">
      <c r="A6184">
        <v>5723</v>
      </c>
      <c r="B6184" t="s">
        <v>408</v>
      </c>
      <c r="C6184">
        <v>1</v>
      </c>
      <c r="D6184">
        <v>2</v>
      </c>
      <c r="E6184">
        <v>0</v>
      </c>
      <c r="F6184">
        <v>1</v>
      </c>
      <c r="G6184">
        <v>1</v>
      </c>
      <c r="H6184">
        <v>433</v>
      </c>
      <c r="I6184">
        <v>1</v>
      </c>
      <c r="J6184" t="s">
        <v>594</v>
      </c>
      <c r="K6184" t="s">
        <v>593</v>
      </c>
    </row>
    <row r="6185" spans="1:11">
      <c r="A6185">
        <v>5631</v>
      </c>
      <c r="B6185" t="s">
        <v>412</v>
      </c>
      <c r="C6185">
        <v>1</v>
      </c>
      <c r="D6185">
        <v>3</v>
      </c>
      <c r="E6185">
        <v>0</v>
      </c>
      <c r="F6185">
        <v>1</v>
      </c>
      <c r="G6185">
        <v>1</v>
      </c>
      <c r="H6185">
        <v>469</v>
      </c>
      <c r="I6185">
        <v>1</v>
      </c>
      <c r="J6185" t="s">
        <v>536</v>
      </c>
      <c r="K6185" t="s">
        <v>592</v>
      </c>
    </row>
    <row r="6186" spans="1:11">
      <c r="A6186">
        <v>4933</v>
      </c>
      <c r="B6186" t="s">
        <v>408</v>
      </c>
      <c r="C6186" t="s">
        <v>408</v>
      </c>
      <c r="D6186">
        <v>21</v>
      </c>
      <c r="E6186">
        <v>0</v>
      </c>
      <c r="F6186">
        <v>1</v>
      </c>
      <c r="G6186">
        <v>4</v>
      </c>
      <c r="H6186">
        <v>516</v>
      </c>
      <c r="I6186" t="s">
        <v>408</v>
      </c>
      <c r="J6186" t="s">
        <v>591</v>
      </c>
      <c r="K6186" t="s">
        <v>589</v>
      </c>
    </row>
    <row r="6187" spans="1:11">
      <c r="A6187">
        <v>5016</v>
      </c>
      <c r="B6187" t="s">
        <v>408</v>
      </c>
      <c r="C6187" t="s">
        <v>408</v>
      </c>
      <c r="D6187">
        <v>2</v>
      </c>
      <c r="E6187">
        <v>0</v>
      </c>
      <c r="F6187">
        <v>1</v>
      </c>
      <c r="G6187">
        <v>4</v>
      </c>
      <c r="H6187">
        <v>520</v>
      </c>
      <c r="I6187" t="s">
        <v>408</v>
      </c>
      <c r="J6187" t="s">
        <v>414</v>
      </c>
      <c r="K6187" t="s">
        <v>589</v>
      </c>
    </row>
    <row r="6188" spans="1:11">
      <c r="A6188">
        <v>5017</v>
      </c>
      <c r="B6188" t="s">
        <v>408</v>
      </c>
      <c r="C6188" t="s">
        <v>408</v>
      </c>
      <c r="D6188">
        <v>2</v>
      </c>
      <c r="E6188">
        <v>0</v>
      </c>
      <c r="F6188">
        <v>1</v>
      </c>
      <c r="G6188">
        <v>4</v>
      </c>
      <c r="H6188">
        <v>520</v>
      </c>
      <c r="I6188" t="s">
        <v>408</v>
      </c>
      <c r="J6188" t="s">
        <v>414</v>
      </c>
      <c r="K6188" t="s">
        <v>589</v>
      </c>
    </row>
    <row r="6189" spans="1:11">
      <c r="A6189">
        <v>4711</v>
      </c>
      <c r="B6189" t="s">
        <v>408</v>
      </c>
      <c r="C6189">
        <v>1</v>
      </c>
      <c r="D6189">
        <v>0</v>
      </c>
      <c r="E6189">
        <v>0</v>
      </c>
      <c r="F6189">
        <v>1</v>
      </c>
      <c r="G6189">
        <v>4</v>
      </c>
      <c r="H6189">
        <v>441</v>
      </c>
      <c r="I6189">
        <v>1</v>
      </c>
      <c r="J6189" t="s">
        <v>568</v>
      </c>
      <c r="K6189" t="s">
        <v>589</v>
      </c>
    </row>
    <row r="6190" spans="1:11">
      <c r="A6190">
        <v>4817</v>
      </c>
      <c r="B6190" t="s">
        <v>408</v>
      </c>
      <c r="C6190" t="s">
        <v>408</v>
      </c>
      <c r="D6190">
        <v>6</v>
      </c>
      <c r="E6190">
        <v>0</v>
      </c>
      <c r="F6190">
        <v>1</v>
      </c>
      <c r="G6190">
        <v>4</v>
      </c>
      <c r="H6190">
        <v>474</v>
      </c>
      <c r="I6190" t="s">
        <v>408</v>
      </c>
      <c r="J6190" t="s">
        <v>590</v>
      </c>
      <c r="K6190" t="s">
        <v>589</v>
      </c>
    </row>
    <row r="6191" spans="1:11">
      <c r="A6191">
        <v>5210</v>
      </c>
      <c r="B6191" t="s">
        <v>408</v>
      </c>
      <c r="C6191">
        <v>2</v>
      </c>
      <c r="D6191">
        <v>29</v>
      </c>
      <c r="E6191">
        <v>0</v>
      </c>
      <c r="F6191">
        <v>1</v>
      </c>
      <c r="G6191">
        <v>1</v>
      </c>
      <c r="H6191">
        <v>277</v>
      </c>
      <c r="I6191">
        <v>1</v>
      </c>
      <c r="J6191" t="s">
        <v>588</v>
      </c>
      <c r="K6191" t="s">
        <v>587</v>
      </c>
    </row>
    <row r="6192" spans="1:11">
      <c r="A6192">
        <v>5204</v>
      </c>
      <c r="B6192" t="s">
        <v>408</v>
      </c>
      <c r="C6192">
        <v>1</v>
      </c>
      <c r="D6192">
        <v>12</v>
      </c>
      <c r="E6192">
        <v>0</v>
      </c>
      <c r="F6192">
        <v>1</v>
      </c>
      <c r="G6192">
        <v>3</v>
      </c>
      <c r="H6192">
        <v>162</v>
      </c>
      <c r="I6192">
        <v>5</v>
      </c>
      <c r="J6192" t="s">
        <v>493</v>
      </c>
      <c r="K6192" t="s">
        <v>586</v>
      </c>
    </row>
    <row r="6193" spans="1:11">
      <c r="A6193">
        <v>4892</v>
      </c>
      <c r="B6193" t="s">
        <v>408</v>
      </c>
      <c r="C6193">
        <v>1</v>
      </c>
      <c r="D6193">
        <v>4</v>
      </c>
      <c r="E6193">
        <v>0</v>
      </c>
      <c r="F6193">
        <v>1</v>
      </c>
      <c r="G6193">
        <v>1</v>
      </c>
      <c r="H6193">
        <v>480</v>
      </c>
      <c r="I6193">
        <v>2</v>
      </c>
      <c r="J6193" t="s">
        <v>560</v>
      </c>
      <c r="K6193" t="s">
        <v>585</v>
      </c>
    </row>
    <row r="6194" spans="1:11">
      <c r="A6194">
        <v>4878</v>
      </c>
      <c r="B6194" t="s">
        <v>477</v>
      </c>
      <c r="C6194">
        <v>1</v>
      </c>
      <c r="D6194">
        <v>4</v>
      </c>
      <c r="E6194">
        <v>0</v>
      </c>
      <c r="F6194">
        <v>1</v>
      </c>
      <c r="G6194">
        <v>1</v>
      </c>
      <c r="H6194">
        <v>480</v>
      </c>
      <c r="I6194">
        <v>2</v>
      </c>
      <c r="J6194" t="s">
        <v>560</v>
      </c>
      <c r="K6194" t="s">
        <v>585</v>
      </c>
    </row>
    <row r="6195" spans="1:11">
      <c r="A6195">
        <v>4872</v>
      </c>
      <c r="B6195" t="s">
        <v>468</v>
      </c>
      <c r="C6195">
        <v>1</v>
      </c>
      <c r="D6195">
        <v>4</v>
      </c>
      <c r="E6195">
        <v>0</v>
      </c>
      <c r="F6195">
        <v>1</v>
      </c>
      <c r="G6195">
        <v>1</v>
      </c>
      <c r="H6195">
        <v>480</v>
      </c>
      <c r="I6195">
        <v>2</v>
      </c>
      <c r="J6195" t="s">
        <v>560</v>
      </c>
      <c r="K6195" t="s">
        <v>585</v>
      </c>
    </row>
    <row r="6196" spans="1:11">
      <c r="A6196">
        <v>4875</v>
      </c>
      <c r="B6196" t="s">
        <v>478</v>
      </c>
      <c r="C6196">
        <v>1</v>
      </c>
      <c r="D6196">
        <v>4</v>
      </c>
      <c r="E6196">
        <v>0</v>
      </c>
      <c r="F6196">
        <v>1</v>
      </c>
      <c r="G6196">
        <v>1</v>
      </c>
      <c r="H6196">
        <v>480</v>
      </c>
      <c r="I6196">
        <v>2</v>
      </c>
      <c r="J6196" t="s">
        <v>560</v>
      </c>
      <c r="K6196" t="s">
        <v>585</v>
      </c>
    </row>
    <row r="6197" spans="1:11">
      <c r="A6197">
        <v>4876</v>
      </c>
      <c r="B6197" t="s">
        <v>482</v>
      </c>
      <c r="C6197">
        <v>1</v>
      </c>
      <c r="D6197">
        <v>4</v>
      </c>
      <c r="E6197">
        <v>0</v>
      </c>
      <c r="F6197">
        <v>1</v>
      </c>
      <c r="G6197">
        <v>1</v>
      </c>
      <c r="H6197">
        <v>480</v>
      </c>
      <c r="I6197">
        <v>2</v>
      </c>
      <c r="J6197" t="s">
        <v>560</v>
      </c>
      <c r="K6197" t="s">
        <v>585</v>
      </c>
    </row>
    <row r="6198" spans="1:11">
      <c r="A6198">
        <v>4870</v>
      </c>
      <c r="B6198" t="s">
        <v>408</v>
      </c>
      <c r="C6198">
        <v>1</v>
      </c>
      <c r="D6198">
        <v>4</v>
      </c>
      <c r="E6198">
        <v>0</v>
      </c>
      <c r="F6198">
        <v>1</v>
      </c>
      <c r="G6198">
        <v>1</v>
      </c>
      <c r="H6198">
        <v>480</v>
      </c>
      <c r="I6198">
        <v>1</v>
      </c>
      <c r="J6198" t="s">
        <v>560</v>
      </c>
      <c r="K6198" t="s">
        <v>585</v>
      </c>
    </row>
    <row r="6199" spans="1:11">
      <c r="A6199">
        <v>4873</v>
      </c>
      <c r="B6199" t="s">
        <v>479</v>
      </c>
      <c r="C6199">
        <v>1</v>
      </c>
      <c r="D6199">
        <v>4</v>
      </c>
      <c r="E6199">
        <v>0</v>
      </c>
      <c r="F6199">
        <v>1</v>
      </c>
      <c r="G6199">
        <v>1</v>
      </c>
      <c r="H6199">
        <v>480</v>
      </c>
      <c r="I6199">
        <v>2</v>
      </c>
      <c r="J6199" t="s">
        <v>560</v>
      </c>
      <c r="K6199" t="s">
        <v>585</v>
      </c>
    </row>
    <row r="6200" spans="1:11">
      <c r="A6200">
        <v>4871</v>
      </c>
      <c r="B6200" t="s">
        <v>408</v>
      </c>
      <c r="C6200">
        <v>1</v>
      </c>
      <c r="D6200">
        <v>6</v>
      </c>
      <c r="E6200">
        <v>0</v>
      </c>
      <c r="F6200">
        <v>1</v>
      </c>
      <c r="G6200">
        <v>1</v>
      </c>
      <c r="H6200">
        <v>480</v>
      </c>
      <c r="I6200">
        <v>2</v>
      </c>
      <c r="J6200" t="s">
        <v>560</v>
      </c>
      <c r="K6200" t="s">
        <v>585</v>
      </c>
    </row>
    <row r="6201" spans="1:11">
      <c r="A6201">
        <v>4877</v>
      </c>
      <c r="B6201" t="s">
        <v>480</v>
      </c>
      <c r="C6201">
        <v>1</v>
      </c>
      <c r="D6201">
        <v>4</v>
      </c>
      <c r="E6201">
        <v>0</v>
      </c>
      <c r="F6201">
        <v>1</v>
      </c>
      <c r="G6201">
        <v>1</v>
      </c>
      <c r="H6201">
        <v>480</v>
      </c>
      <c r="I6201">
        <v>2</v>
      </c>
      <c r="J6201" t="s">
        <v>560</v>
      </c>
      <c r="K6201" t="s">
        <v>585</v>
      </c>
    </row>
    <row r="6202" spans="1:11">
      <c r="A6202">
        <v>5150</v>
      </c>
      <c r="B6202" t="s">
        <v>408</v>
      </c>
      <c r="C6202">
        <v>1</v>
      </c>
      <c r="D6202">
        <v>2</v>
      </c>
      <c r="E6202">
        <v>0</v>
      </c>
      <c r="F6202">
        <v>1</v>
      </c>
      <c r="G6202">
        <v>2</v>
      </c>
      <c r="H6202">
        <v>208</v>
      </c>
      <c r="I6202">
        <v>1</v>
      </c>
      <c r="J6202" t="s">
        <v>584</v>
      </c>
      <c r="K6202" t="s">
        <v>583</v>
      </c>
    </row>
    <row r="6203" spans="1:11">
      <c r="A6203">
        <v>6259</v>
      </c>
      <c r="B6203" t="s">
        <v>408</v>
      </c>
      <c r="C6203">
        <v>1</v>
      </c>
      <c r="D6203">
        <v>39</v>
      </c>
      <c r="E6203">
        <v>0</v>
      </c>
      <c r="F6203">
        <v>1</v>
      </c>
      <c r="G6203">
        <v>1</v>
      </c>
      <c r="H6203">
        <v>480</v>
      </c>
      <c r="I6203">
        <v>1</v>
      </c>
      <c r="J6203" t="s">
        <v>560</v>
      </c>
      <c r="K6203" t="s">
        <v>582</v>
      </c>
    </row>
    <row r="6204" spans="1:11">
      <c r="A6204">
        <v>4901</v>
      </c>
      <c r="B6204" t="s">
        <v>408</v>
      </c>
      <c r="C6204">
        <v>1</v>
      </c>
      <c r="D6204">
        <v>6</v>
      </c>
      <c r="E6204">
        <v>0</v>
      </c>
      <c r="F6204">
        <v>1</v>
      </c>
      <c r="G6204">
        <v>1</v>
      </c>
      <c r="H6204">
        <v>477</v>
      </c>
      <c r="I6204">
        <v>2</v>
      </c>
      <c r="J6204" t="s">
        <v>581</v>
      </c>
      <c r="K6204" t="s">
        <v>580</v>
      </c>
    </row>
    <row r="6205" spans="1:11">
      <c r="A6205">
        <v>5000</v>
      </c>
      <c r="B6205" t="s">
        <v>408</v>
      </c>
      <c r="C6205">
        <v>1</v>
      </c>
      <c r="D6205">
        <v>9</v>
      </c>
      <c r="E6205">
        <v>0</v>
      </c>
      <c r="F6205">
        <v>1</v>
      </c>
      <c r="G6205">
        <v>1</v>
      </c>
      <c r="H6205">
        <v>531</v>
      </c>
      <c r="I6205">
        <v>3</v>
      </c>
      <c r="J6205" t="s">
        <v>524</v>
      </c>
      <c r="K6205" t="s">
        <v>580</v>
      </c>
    </row>
    <row r="6206" spans="1:11">
      <c r="A6206">
        <v>5732</v>
      </c>
      <c r="B6206" t="s">
        <v>468</v>
      </c>
      <c r="C6206">
        <v>1</v>
      </c>
      <c r="D6206">
        <v>33</v>
      </c>
      <c r="E6206">
        <v>0</v>
      </c>
      <c r="F6206">
        <v>1</v>
      </c>
      <c r="G6206">
        <v>1</v>
      </c>
      <c r="H6206">
        <v>422</v>
      </c>
      <c r="I6206">
        <v>2</v>
      </c>
      <c r="J6206" t="s">
        <v>579</v>
      </c>
      <c r="K6206" t="s">
        <v>578</v>
      </c>
    </row>
    <row r="6207" spans="1:11">
      <c r="A6207">
        <v>5950</v>
      </c>
      <c r="B6207" t="s">
        <v>412</v>
      </c>
      <c r="C6207">
        <v>1</v>
      </c>
      <c r="D6207">
        <v>15</v>
      </c>
      <c r="E6207">
        <v>0</v>
      </c>
      <c r="F6207">
        <v>1</v>
      </c>
      <c r="G6207">
        <v>1</v>
      </c>
      <c r="H6207">
        <v>141</v>
      </c>
      <c r="I6207">
        <v>1</v>
      </c>
      <c r="J6207" t="s">
        <v>577</v>
      </c>
      <c r="K6207" t="s">
        <v>576</v>
      </c>
    </row>
    <row r="6208" spans="1:11">
      <c r="A6208">
        <v>6260</v>
      </c>
      <c r="B6208" t="s">
        <v>408</v>
      </c>
      <c r="C6208">
        <v>1</v>
      </c>
      <c r="D6208">
        <v>39</v>
      </c>
      <c r="E6208">
        <v>0</v>
      </c>
      <c r="F6208">
        <v>1</v>
      </c>
      <c r="G6208">
        <v>1</v>
      </c>
      <c r="H6208">
        <v>480</v>
      </c>
      <c r="I6208">
        <v>1</v>
      </c>
      <c r="J6208" t="s">
        <v>560</v>
      </c>
      <c r="K6208" t="s">
        <v>575</v>
      </c>
    </row>
    <row r="6209" spans="1:11">
      <c r="A6209">
        <v>4943</v>
      </c>
      <c r="B6209" t="s">
        <v>408</v>
      </c>
      <c r="C6209">
        <v>1</v>
      </c>
      <c r="D6209">
        <v>32</v>
      </c>
      <c r="E6209">
        <v>0</v>
      </c>
      <c r="F6209">
        <v>1</v>
      </c>
      <c r="G6209">
        <v>1</v>
      </c>
      <c r="H6209">
        <v>552</v>
      </c>
      <c r="I6209">
        <v>1</v>
      </c>
      <c r="J6209" t="s">
        <v>566</v>
      </c>
      <c r="K6209" t="s">
        <v>574</v>
      </c>
    </row>
    <row r="6210" spans="1:11">
      <c r="A6210">
        <v>5866</v>
      </c>
      <c r="B6210" t="s">
        <v>408</v>
      </c>
      <c r="C6210">
        <v>1</v>
      </c>
      <c r="D6210">
        <v>101</v>
      </c>
      <c r="E6210">
        <v>0</v>
      </c>
      <c r="F6210">
        <v>1</v>
      </c>
      <c r="G6210">
        <v>1</v>
      </c>
      <c r="H6210">
        <v>309</v>
      </c>
      <c r="I6210">
        <v>1</v>
      </c>
      <c r="J6210" t="s">
        <v>419</v>
      </c>
      <c r="K6210" t="s">
        <v>573</v>
      </c>
    </row>
    <row r="6211" spans="1:11">
      <c r="A6211">
        <v>5563</v>
      </c>
      <c r="B6211" t="s">
        <v>408</v>
      </c>
      <c r="C6211">
        <v>1</v>
      </c>
      <c r="D6211">
        <v>135</v>
      </c>
      <c r="E6211">
        <v>0</v>
      </c>
      <c r="F6211">
        <v>1</v>
      </c>
      <c r="G6211">
        <v>1</v>
      </c>
      <c r="H6211">
        <v>523</v>
      </c>
      <c r="I6211">
        <v>1</v>
      </c>
      <c r="J6211" t="s">
        <v>428</v>
      </c>
      <c r="K6211" t="s">
        <v>572</v>
      </c>
    </row>
    <row r="6212" spans="1:11">
      <c r="A6212">
        <v>5172</v>
      </c>
      <c r="B6212" t="s">
        <v>412</v>
      </c>
      <c r="C6212">
        <v>1</v>
      </c>
      <c r="D6212">
        <v>7</v>
      </c>
      <c r="E6212">
        <v>0</v>
      </c>
      <c r="F6212">
        <v>1</v>
      </c>
      <c r="G6212">
        <v>1</v>
      </c>
      <c r="H6212">
        <v>270</v>
      </c>
      <c r="I6212">
        <v>1</v>
      </c>
      <c r="J6212" t="s">
        <v>491</v>
      </c>
      <c r="K6212" t="s">
        <v>571</v>
      </c>
    </row>
    <row r="6213" spans="1:11">
      <c r="A6213">
        <v>5173</v>
      </c>
      <c r="B6213" t="s">
        <v>408</v>
      </c>
      <c r="C6213">
        <v>1</v>
      </c>
      <c r="D6213">
        <v>14</v>
      </c>
      <c r="E6213">
        <v>0</v>
      </c>
      <c r="F6213">
        <v>1</v>
      </c>
      <c r="G6213">
        <v>1</v>
      </c>
      <c r="H6213">
        <v>1303</v>
      </c>
      <c r="I6213">
        <v>1</v>
      </c>
      <c r="J6213" t="s">
        <v>498</v>
      </c>
      <c r="K6213" t="s">
        <v>570</v>
      </c>
    </row>
    <row r="6214" spans="1:11">
      <c r="A6214">
        <v>5775</v>
      </c>
      <c r="B6214" t="s">
        <v>408</v>
      </c>
      <c r="C6214">
        <v>1</v>
      </c>
      <c r="D6214">
        <v>69</v>
      </c>
      <c r="E6214">
        <v>0</v>
      </c>
      <c r="F6214">
        <v>1</v>
      </c>
      <c r="G6214">
        <v>1</v>
      </c>
      <c r="H6214">
        <v>309</v>
      </c>
      <c r="I6214">
        <v>1</v>
      </c>
      <c r="J6214" t="s">
        <v>419</v>
      </c>
      <c r="K6214" t="s">
        <v>569</v>
      </c>
    </row>
    <row r="6215" spans="1:11">
      <c r="A6215">
        <v>4709</v>
      </c>
      <c r="B6215" t="s">
        <v>408</v>
      </c>
      <c r="C6215">
        <v>1</v>
      </c>
      <c r="D6215">
        <v>0</v>
      </c>
      <c r="E6215">
        <v>0</v>
      </c>
      <c r="F6215">
        <v>1</v>
      </c>
      <c r="G6215">
        <v>4</v>
      </c>
      <c r="H6215">
        <v>441</v>
      </c>
      <c r="I6215">
        <v>1</v>
      </c>
      <c r="J6215" t="s">
        <v>568</v>
      </c>
      <c r="K6215" t="s">
        <v>567</v>
      </c>
    </row>
    <row r="6216" spans="1:11">
      <c r="A6216">
        <v>4935</v>
      </c>
      <c r="B6216" t="s">
        <v>408</v>
      </c>
      <c r="C6216">
        <v>2</v>
      </c>
      <c r="D6216">
        <v>3</v>
      </c>
      <c r="E6216">
        <v>0</v>
      </c>
      <c r="F6216">
        <v>1</v>
      </c>
      <c r="G6216">
        <v>1</v>
      </c>
      <c r="H6216">
        <v>0</v>
      </c>
      <c r="I6216">
        <v>4</v>
      </c>
      <c r="J6216" t="s">
        <v>454</v>
      </c>
      <c r="K6216" t="s">
        <v>565</v>
      </c>
    </row>
    <row r="6217" spans="1:11">
      <c r="A6217">
        <v>4939</v>
      </c>
      <c r="B6217" t="s">
        <v>408</v>
      </c>
      <c r="C6217">
        <v>2</v>
      </c>
      <c r="D6217">
        <v>3</v>
      </c>
      <c r="E6217">
        <v>0</v>
      </c>
      <c r="F6217">
        <v>1</v>
      </c>
      <c r="G6217">
        <v>1</v>
      </c>
      <c r="H6217">
        <v>552</v>
      </c>
      <c r="I6217">
        <v>4</v>
      </c>
      <c r="J6217" t="s">
        <v>566</v>
      </c>
      <c r="K6217" t="s">
        <v>565</v>
      </c>
    </row>
    <row r="6218" spans="1:11">
      <c r="A6218">
        <v>4940</v>
      </c>
      <c r="B6218" t="s">
        <v>412</v>
      </c>
      <c r="C6218">
        <v>2</v>
      </c>
      <c r="D6218">
        <v>3</v>
      </c>
      <c r="E6218">
        <v>0</v>
      </c>
      <c r="F6218">
        <v>1</v>
      </c>
      <c r="G6218">
        <v>1</v>
      </c>
      <c r="H6218">
        <v>552</v>
      </c>
      <c r="I6218">
        <v>4</v>
      </c>
      <c r="J6218" t="s">
        <v>566</v>
      </c>
      <c r="K6218" t="s">
        <v>565</v>
      </c>
    </row>
    <row r="6219" spans="1:11">
      <c r="A6219">
        <v>5176</v>
      </c>
      <c r="B6219" t="s">
        <v>408</v>
      </c>
      <c r="C6219">
        <v>1</v>
      </c>
      <c r="D6219">
        <v>2</v>
      </c>
      <c r="E6219">
        <v>0</v>
      </c>
      <c r="F6219">
        <v>1</v>
      </c>
      <c r="G6219">
        <v>1</v>
      </c>
      <c r="H6219">
        <v>210</v>
      </c>
      <c r="I6219">
        <v>1</v>
      </c>
      <c r="J6219" t="s">
        <v>489</v>
      </c>
      <c r="K6219" t="s">
        <v>564</v>
      </c>
    </row>
    <row r="6220" spans="1:11">
      <c r="A6220">
        <v>5612</v>
      </c>
      <c r="B6220" t="s">
        <v>408</v>
      </c>
      <c r="C6220">
        <v>1</v>
      </c>
      <c r="D6220">
        <v>14</v>
      </c>
      <c r="E6220">
        <v>0</v>
      </c>
      <c r="F6220">
        <v>1</v>
      </c>
      <c r="G6220">
        <v>1</v>
      </c>
      <c r="H6220">
        <v>266</v>
      </c>
      <c r="I6220">
        <v>1</v>
      </c>
      <c r="J6220" t="s">
        <v>563</v>
      </c>
      <c r="K6220" t="s">
        <v>562</v>
      </c>
    </row>
    <row r="6221" spans="1:11">
      <c r="A6221">
        <v>4934</v>
      </c>
      <c r="B6221" t="s">
        <v>408</v>
      </c>
      <c r="C6221" t="s">
        <v>408</v>
      </c>
      <c r="D6221">
        <v>5</v>
      </c>
      <c r="E6221">
        <v>0</v>
      </c>
      <c r="F6221">
        <v>1</v>
      </c>
      <c r="G6221">
        <v>4</v>
      </c>
      <c r="H6221">
        <v>0</v>
      </c>
      <c r="I6221" t="s">
        <v>408</v>
      </c>
      <c r="J6221" t="s">
        <v>454</v>
      </c>
      <c r="K6221" t="s">
        <v>561</v>
      </c>
    </row>
    <row r="6222" spans="1:11">
      <c r="A6222">
        <v>4730</v>
      </c>
      <c r="B6222" t="s">
        <v>408</v>
      </c>
      <c r="C6222">
        <v>1</v>
      </c>
      <c r="D6222">
        <v>41</v>
      </c>
      <c r="E6222">
        <v>0</v>
      </c>
      <c r="F6222">
        <v>1</v>
      </c>
      <c r="G6222">
        <v>1</v>
      </c>
      <c r="H6222">
        <v>480</v>
      </c>
      <c r="I6222">
        <v>1</v>
      </c>
      <c r="J6222" t="s">
        <v>560</v>
      </c>
      <c r="K6222" t="s">
        <v>559</v>
      </c>
    </row>
    <row r="6223" spans="1:11">
      <c r="A6223">
        <v>4909</v>
      </c>
      <c r="B6223" t="s">
        <v>408</v>
      </c>
      <c r="C6223">
        <v>1</v>
      </c>
      <c r="D6223">
        <v>1</v>
      </c>
      <c r="E6223">
        <v>0</v>
      </c>
      <c r="F6223">
        <v>1</v>
      </c>
      <c r="G6223">
        <v>1</v>
      </c>
      <c r="H6223">
        <v>434</v>
      </c>
      <c r="I6223">
        <v>1</v>
      </c>
      <c r="J6223" t="s">
        <v>558</v>
      </c>
      <c r="K6223" t="s">
        <v>557</v>
      </c>
    </row>
    <row r="6224" spans="1:11">
      <c r="A6224">
        <v>5539</v>
      </c>
      <c r="B6224" t="s">
        <v>408</v>
      </c>
      <c r="C6224">
        <v>1</v>
      </c>
      <c r="D6224">
        <v>9</v>
      </c>
      <c r="E6224">
        <v>0</v>
      </c>
      <c r="F6224">
        <v>1</v>
      </c>
      <c r="G6224">
        <v>1</v>
      </c>
      <c r="H6224">
        <v>367</v>
      </c>
      <c r="I6224">
        <v>1</v>
      </c>
      <c r="J6224" t="s">
        <v>531</v>
      </c>
      <c r="K6224" t="s">
        <v>554</v>
      </c>
    </row>
    <row r="6225" spans="1:11">
      <c r="A6225">
        <v>3496</v>
      </c>
      <c r="B6225" t="s">
        <v>408</v>
      </c>
      <c r="C6225">
        <v>1</v>
      </c>
      <c r="D6225">
        <v>26</v>
      </c>
      <c r="E6225">
        <v>0</v>
      </c>
      <c r="F6225">
        <v>0</v>
      </c>
      <c r="G6225">
        <v>1</v>
      </c>
      <c r="H6225">
        <v>374</v>
      </c>
      <c r="I6225">
        <v>1</v>
      </c>
      <c r="J6225" t="s">
        <v>440</v>
      </c>
      <c r="K6225" t="s">
        <v>554</v>
      </c>
    </row>
    <row r="6226" spans="1:11">
      <c r="A6226">
        <v>5867</v>
      </c>
      <c r="B6226" t="s">
        <v>408</v>
      </c>
      <c r="C6226">
        <v>1</v>
      </c>
      <c r="D6226">
        <v>15</v>
      </c>
      <c r="E6226">
        <v>0</v>
      </c>
      <c r="F6226">
        <v>1</v>
      </c>
      <c r="G6226">
        <v>1</v>
      </c>
      <c r="H6226">
        <v>107</v>
      </c>
      <c r="I6226">
        <v>2</v>
      </c>
      <c r="J6226" t="s">
        <v>556</v>
      </c>
      <c r="K6226" t="s">
        <v>554</v>
      </c>
    </row>
    <row r="6227" spans="1:11">
      <c r="A6227">
        <v>5444</v>
      </c>
      <c r="B6227" t="s">
        <v>408</v>
      </c>
      <c r="C6227">
        <v>1</v>
      </c>
      <c r="D6227">
        <v>7</v>
      </c>
      <c r="E6227">
        <v>0</v>
      </c>
      <c r="F6227">
        <v>1</v>
      </c>
      <c r="G6227">
        <v>1</v>
      </c>
      <c r="H6227">
        <v>594</v>
      </c>
      <c r="I6227">
        <v>1</v>
      </c>
      <c r="J6227" t="s">
        <v>555</v>
      </c>
      <c r="K6227" t="s">
        <v>554</v>
      </c>
    </row>
    <row r="6228" spans="1:11">
      <c r="A6228">
        <v>4946</v>
      </c>
      <c r="B6228" t="s">
        <v>408</v>
      </c>
      <c r="C6228">
        <v>1</v>
      </c>
      <c r="D6228">
        <v>4</v>
      </c>
      <c r="E6228">
        <v>0</v>
      </c>
      <c r="F6228">
        <v>1</v>
      </c>
      <c r="G6228">
        <v>1</v>
      </c>
      <c r="H6228">
        <v>529</v>
      </c>
      <c r="I6228">
        <v>2</v>
      </c>
      <c r="J6228" t="s">
        <v>519</v>
      </c>
      <c r="K6228" t="s">
        <v>554</v>
      </c>
    </row>
    <row r="6229" spans="1:11">
      <c r="A6229">
        <v>6030</v>
      </c>
      <c r="B6229" t="s">
        <v>408</v>
      </c>
      <c r="C6229">
        <v>2</v>
      </c>
      <c r="D6229">
        <v>24</v>
      </c>
      <c r="E6229">
        <v>0</v>
      </c>
      <c r="F6229">
        <v>0</v>
      </c>
      <c r="G6229">
        <v>1</v>
      </c>
      <c r="H6229">
        <v>255</v>
      </c>
      <c r="I6229">
        <v>2</v>
      </c>
      <c r="J6229" t="s">
        <v>438</v>
      </c>
      <c r="K6229" t="s">
        <v>553</v>
      </c>
    </row>
    <row r="6230" spans="1:11">
      <c r="A6230">
        <v>5047</v>
      </c>
      <c r="B6230" t="s">
        <v>552</v>
      </c>
      <c r="C6230">
        <v>1</v>
      </c>
      <c r="D6230">
        <v>117</v>
      </c>
      <c r="E6230">
        <v>0</v>
      </c>
      <c r="F6230">
        <v>1</v>
      </c>
      <c r="G6230">
        <v>1</v>
      </c>
      <c r="H6230">
        <v>459</v>
      </c>
      <c r="I6230">
        <v>2</v>
      </c>
      <c r="J6230" t="s">
        <v>548</v>
      </c>
      <c r="K6230" t="s">
        <v>547</v>
      </c>
    </row>
    <row r="6231" spans="1:11">
      <c r="A6231">
        <v>5041</v>
      </c>
      <c r="B6231" t="s">
        <v>408</v>
      </c>
      <c r="C6231">
        <v>1</v>
      </c>
      <c r="D6231">
        <v>117</v>
      </c>
      <c r="E6231">
        <v>0</v>
      </c>
      <c r="F6231">
        <v>1</v>
      </c>
      <c r="G6231">
        <v>1</v>
      </c>
      <c r="H6231">
        <v>459</v>
      </c>
      <c r="I6231">
        <v>1</v>
      </c>
      <c r="J6231" t="s">
        <v>548</v>
      </c>
      <c r="K6231" t="s">
        <v>547</v>
      </c>
    </row>
    <row r="6232" spans="1:11">
      <c r="A6232">
        <v>5044</v>
      </c>
      <c r="B6232" t="s">
        <v>551</v>
      </c>
      <c r="C6232">
        <v>1</v>
      </c>
      <c r="D6232">
        <v>117</v>
      </c>
      <c r="E6232">
        <v>0</v>
      </c>
      <c r="F6232">
        <v>1</v>
      </c>
      <c r="G6232">
        <v>1</v>
      </c>
      <c r="H6232">
        <v>459</v>
      </c>
      <c r="I6232">
        <v>1</v>
      </c>
      <c r="J6232" t="s">
        <v>548</v>
      </c>
      <c r="K6232" t="s">
        <v>547</v>
      </c>
    </row>
    <row r="6233" spans="1:11">
      <c r="A6233">
        <v>5045</v>
      </c>
      <c r="B6233" t="s">
        <v>550</v>
      </c>
      <c r="C6233">
        <v>1</v>
      </c>
      <c r="D6233">
        <v>117</v>
      </c>
      <c r="E6233">
        <v>0</v>
      </c>
      <c r="F6233">
        <v>1</v>
      </c>
      <c r="G6233">
        <v>1</v>
      </c>
      <c r="H6233">
        <v>459</v>
      </c>
      <c r="I6233">
        <v>1</v>
      </c>
      <c r="J6233" t="s">
        <v>548</v>
      </c>
      <c r="K6233" t="s">
        <v>547</v>
      </c>
    </row>
    <row r="6234" spans="1:11">
      <c r="A6234">
        <v>5042</v>
      </c>
      <c r="B6234" t="s">
        <v>412</v>
      </c>
      <c r="C6234">
        <v>1</v>
      </c>
      <c r="D6234">
        <v>117</v>
      </c>
      <c r="E6234">
        <v>0</v>
      </c>
      <c r="F6234">
        <v>1</v>
      </c>
      <c r="G6234">
        <v>1</v>
      </c>
      <c r="H6234">
        <v>459</v>
      </c>
      <c r="I6234">
        <v>1</v>
      </c>
      <c r="J6234" t="s">
        <v>548</v>
      </c>
      <c r="K6234" t="s">
        <v>547</v>
      </c>
    </row>
    <row r="6235" spans="1:11">
      <c r="A6235">
        <v>5043</v>
      </c>
      <c r="B6235" t="s">
        <v>473</v>
      </c>
      <c r="C6235">
        <v>1</v>
      </c>
      <c r="D6235">
        <v>117</v>
      </c>
      <c r="E6235">
        <v>0</v>
      </c>
      <c r="F6235">
        <v>1</v>
      </c>
      <c r="G6235">
        <v>1</v>
      </c>
      <c r="H6235">
        <v>459</v>
      </c>
      <c r="I6235">
        <v>1</v>
      </c>
      <c r="J6235" t="s">
        <v>548</v>
      </c>
      <c r="K6235" t="s">
        <v>547</v>
      </c>
    </row>
    <row r="6236" spans="1:11">
      <c r="A6236">
        <v>5046</v>
      </c>
      <c r="B6236" t="s">
        <v>549</v>
      </c>
      <c r="C6236">
        <v>1</v>
      </c>
      <c r="D6236">
        <v>117</v>
      </c>
      <c r="E6236">
        <v>0</v>
      </c>
      <c r="F6236">
        <v>1</v>
      </c>
      <c r="G6236">
        <v>1</v>
      </c>
      <c r="H6236">
        <v>459</v>
      </c>
      <c r="I6236">
        <v>1</v>
      </c>
      <c r="J6236" t="s">
        <v>548</v>
      </c>
      <c r="K6236" t="s">
        <v>547</v>
      </c>
    </row>
    <row r="6237" spans="1:11">
      <c r="A6237">
        <v>5562</v>
      </c>
      <c r="B6237" t="s">
        <v>408</v>
      </c>
      <c r="C6237">
        <v>1</v>
      </c>
      <c r="D6237">
        <v>3</v>
      </c>
      <c r="E6237">
        <v>0</v>
      </c>
      <c r="F6237">
        <v>1</v>
      </c>
      <c r="G6237">
        <v>1</v>
      </c>
      <c r="H6237">
        <v>577</v>
      </c>
      <c r="I6237">
        <v>3</v>
      </c>
      <c r="J6237" t="s">
        <v>546</v>
      </c>
      <c r="K6237" t="s">
        <v>545</v>
      </c>
    </row>
    <row r="6238" spans="1:11">
      <c r="A6238">
        <v>5193</v>
      </c>
      <c r="B6238" t="s">
        <v>408</v>
      </c>
      <c r="C6238">
        <v>1</v>
      </c>
      <c r="D6238">
        <v>1</v>
      </c>
      <c r="E6238">
        <v>0</v>
      </c>
      <c r="F6238">
        <v>1</v>
      </c>
      <c r="G6238">
        <v>2</v>
      </c>
      <c r="H6238">
        <v>162</v>
      </c>
      <c r="I6238">
        <v>4</v>
      </c>
      <c r="J6238" t="s">
        <v>493</v>
      </c>
      <c r="K6238" t="s">
        <v>544</v>
      </c>
    </row>
    <row r="6239" spans="1:11">
      <c r="A6239">
        <v>5915</v>
      </c>
      <c r="B6239" t="s">
        <v>408</v>
      </c>
      <c r="C6239">
        <v>1</v>
      </c>
      <c r="D6239">
        <v>3</v>
      </c>
      <c r="E6239">
        <v>0</v>
      </c>
      <c r="F6239">
        <v>1</v>
      </c>
      <c r="G6239">
        <v>1</v>
      </c>
      <c r="H6239">
        <v>225</v>
      </c>
      <c r="I6239">
        <v>1</v>
      </c>
      <c r="J6239" t="s">
        <v>543</v>
      </c>
      <c r="K6239" t="s">
        <v>540</v>
      </c>
    </row>
    <row r="6240" spans="1:11">
      <c r="A6240">
        <v>5572</v>
      </c>
      <c r="B6240" t="s">
        <v>408</v>
      </c>
      <c r="C6240">
        <v>1</v>
      </c>
      <c r="D6240">
        <v>3</v>
      </c>
      <c r="E6240">
        <v>0</v>
      </c>
      <c r="F6240">
        <v>1</v>
      </c>
      <c r="G6240">
        <v>1</v>
      </c>
      <c r="H6240">
        <v>495</v>
      </c>
      <c r="I6240">
        <v>1</v>
      </c>
      <c r="J6240" t="s">
        <v>542</v>
      </c>
      <c r="K6240" t="s">
        <v>540</v>
      </c>
    </row>
    <row r="6241" spans="1:11">
      <c r="A6241">
        <v>5736</v>
      </c>
      <c r="B6241" t="s">
        <v>412</v>
      </c>
      <c r="C6241">
        <v>1</v>
      </c>
      <c r="D6241">
        <v>23</v>
      </c>
      <c r="E6241">
        <v>0</v>
      </c>
      <c r="F6241">
        <v>1</v>
      </c>
      <c r="G6241">
        <v>1</v>
      </c>
      <c r="H6241">
        <v>402</v>
      </c>
      <c r="I6241">
        <v>1</v>
      </c>
      <c r="J6241" t="s">
        <v>541</v>
      </c>
      <c r="K6241" t="s">
        <v>540</v>
      </c>
    </row>
    <row r="6242" spans="1:11">
      <c r="A6242">
        <v>5525</v>
      </c>
      <c r="B6242" t="s">
        <v>408</v>
      </c>
      <c r="C6242">
        <v>1</v>
      </c>
      <c r="D6242">
        <v>58</v>
      </c>
      <c r="E6242">
        <v>0</v>
      </c>
      <c r="F6242">
        <v>1</v>
      </c>
      <c r="G6242">
        <v>2</v>
      </c>
      <c r="H6242">
        <v>316</v>
      </c>
      <c r="I6242">
        <v>2</v>
      </c>
      <c r="J6242" t="s">
        <v>467</v>
      </c>
      <c r="K6242" t="s">
        <v>539</v>
      </c>
    </row>
    <row r="6243" spans="1:11">
      <c r="A6243">
        <v>5978</v>
      </c>
      <c r="B6243" t="s">
        <v>412</v>
      </c>
      <c r="C6243">
        <v>1</v>
      </c>
      <c r="D6243">
        <v>8</v>
      </c>
      <c r="E6243">
        <v>0</v>
      </c>
      <c r="F6243">
        <v>1</v>
      </c>
      <c r="G6243">
        <v>2</v>
      </c>
      <c r="H6243">
        <v>149</v>
      </c>
      <c r="I6243">
        <v>1</v>
      </c>
      <c r="J6243" t="s">
        <v>472</v>
      </c>
      <c r="K6243" t="s">
        <v>539</v>
      </c>
    </row>
    <row r="6244" spans="1:11">
      <c r="A6244">
        <v>5206</v>
      </c>
      <c r="B6244" t="s">
        <v>408</v>
      </c>
      <c r="C6244">
        <v>1</v>
      </c>
      <c r="D6244">
        <v>13</v>
      </c>
      <c r="E6244">
        <v>0</v>
      </c>
      <c r="F6244">
        <v>1</v>
      </c>
      <c r="G6244">
        <v>2</v>
      </c>
      <c r="H6244">
        <v>162</v>
      </c>
      <c r="I6244">
        <v>1</v>
      </c>
      <c r="J6244" t="s">
        <v>493</v>
      </c>
      <c r="K6244" t="s">
        <v>539</v>
      </c>
    </row>
    <row r="6245" spans="1:11">
      <c r="A6245">
        <v>5208</v>
      </c>
      <c r="B6245" t="s">
        <v>408</v>
      </c>
      <c r="C6245">
        <v>1</v>
      </c>
      <c r="D6245">
        <v>8</v>
      </c>
      <c r="E6245">
        <v>0</v>
      </c>
      <c r="F6245">
        <v>1</v>
      </c>
      <c r="G6245">
        <v>2</v>
      </c>
      <c r="H6245">
        <v>161</v>
      </c>
      <c r="I6245">
        <v>1</v>
      </c>
      <c r="J6245" t="s">
        <v>500</v>
      </c>
      <c r="K6245" t="s">
        <v>538</v>
      </c>
    </row>
    <row r="6246" spans="1:11">
      <c r="A6246">
        <v>5679</v>
      </c>
      <c r="B6246" t="s">
        <v>408</v>
      </c>
      <c r="C6246">
        <v>1</v>
      </c>
      <c r="D6246">
        <v>75</v>
      </c>
      <c r="E6246">
        <v>0</v>
      </c>
      <c r="F6246">
        <v>18</v>
      </c>
      <c r="G6246">
        <v>2</v>
      </c>
      <c r="H6246">
        <v>523</v>
      </c>
      <c r="I6246">
        <v>3</v>
      </c>
      <c r="J6246" t="s">
        <v>428</v>
      </c>
      <c r="K6246" t="s">
        <v>537</v>
      </c>
    </row>
    <row r="6247" spans="1:11">
      <c r="A6247">
        <v>5630</v>
      </c>
      <c r="B6247" t="s">
        <v>408</v>
      </c>
      <c r="C6247">
        <v>1</v>
      </c>
      <c r="D6247">
        <v>3</v>
      </c>
      <c r="E6247">
        <v>0</v>
      </c>
      <c r="F6247">
        <v>1</v>
      </c>
      <c r="G6247">
        <v>1</v>
      </c>
      <c r="H6247">
        <v>469</v>
      </c>
      <c r="I6247">
        <v>1</v>
      </c>
      <c r="J6247" t="s">
        <v>536</v>
      </c>
      <c r="K6247" t="s">
        <v>535</v>
      </c>
    </row>
    <row r="6248" spans="1:11">
      <c r="A6248">
        <v>5028</v>
      </c>
      <c r="B6248" t="s">
        <v>408</v>
      </c>
      <c r="C6248">
        <v>1</v>
      </c>
      <c r="D6248">
        <v>2</v>
      </c>
      <c r="E6248">
        <v>0</v>
      </c>
      <c r="F6248">
        <v>1</v>
      </c>
      <c r="G6248">
        <v>1</v>
      </c>
      <c r="H6248">
        <v>374</v>
      </c>
      <c r="I6248">
        <v>2</v>
      </c>
      <c r="J6248" t="s">
        <v>440</v>
      </c>
      <c r="K6248" t="s">
        <v>534</v>
      </c>
    </row>
    <row r="6249" spans="1:11">
      <c r="A6249">
        <v>5974</v>
      </c>
      <c r="B6249" t="s">
        <v>408</v>
      </c>
      <c r="C6249">
        <v>5</v>
      </c>
      <c r="D6249">
        <v>8</v>
      </c>
      <c r="E6249">
        <v>0</v>
      </c>
      <c r="F6249">
        <v>1</v>
      </c>
      <c r="G6249">
        <v>2</v>
      </c>
      <c r="H6249">
        <v>137</v>
      </c>
      <c r="I6249">
        <v>1</v>
      </c>
      <c r="J6249" t="s">
        <v>533</v>
      </c>
      <c r="K6249" t="s">
        <v>528</v>
      </c>
    </row>
    <row r="6250" spans="1:11">
      <c r="A6250">
        <v>5133</v>
      </c>
      <c r="B6250" t="s">
        <v>408</v>
      </c>
      <c r="C6250" t="s">
        <v>408</v>
      </c>
      <c r="D6250">
        <v>1</v>
      </c>
      <c r="E6250">
        <v>0</v>
      </c>
      <c r="F6250">
        <v>7</v>
      </c>
      <c r="G6250">
        <v>2</v>
      </c>
      <c r="H6250">
        <v>1307</v>
      </c>
      <c r="I6250">
        <v>3</v>
      </c>
      <c r="J6250" t="s">
        <v>532</v>
      </c>
      <c r="K6250" t="s">
        <v>528</v>
      </c>
    </row>
    <row r="6251" spans="1:11">
      <c r="A6251">
        <v>5720</v>
      </c>
      <c r="B6251" t="s">
        <v>408</v>
      </c>
      <c r="C6251" t="s">
        <v>408</v>
      </c>
      <c r="D6251">
        <v>2</v>
      </c>
      <c r="E6251">
        <v>0</v>
      </c>
      <c r="F6251">
        <v>1</v>
      </c>
      <c r="G6251">
        <v>2</v>
      </c>
      <c r="H6251">
        <v>339</v>
      </c>
      <c r="I6251">
        <v>2</v>
      </c>
      <c r="J6251" t="s">
        <v>462</v>
      </c>
      <c r="K6251" t="s">
        <v>528</v>
      </c>
    </row>
    <row r="6252" spans="1:11">
      <c r="A6252">
        <v>5537</v>
      </c>
      <c r="B6252" t="s">
        <v>408</v>
      </c>
      <c r="C6252">
        <v>1</v>
      </c>
      <c r="D6252">
        <v>5</v>
      </c>
      <c r="E6252">
        <v>0</v>
      </c>
      <c r="F6252">
        <v>5</v>
      </c>
      <c r="G6252">
        <v>2</v>
      </c>
      <c r="H6252">
        <v>367</v>
      </c>
      <c r="I6252">
        <v>2</v>
      </c>
      <c r="J6252" t="s">
        <v>531</v>
      </c>
      <c r="K6252" t="s">
        <v>528</v>
      </c>
    </row>
    <row r="6253" spans="1:11">
      <c r="A6253">
        <v>6099</v>
      </c>
      <c r="B6253" t="s">
        <v>408</v>
      </c>
      <c r="C6253">
        <v>1</v>
      </c>
      <c r="D6253">
        <v>2</v>
      </c>
      <c r="E6253">
        <v>0</v>
      </c>
      <c r="F6253">
        <v>6</v>
      </c>
      <c r="G6253">
        <v>2</v>
      </c>
      <c r="H6253">
        <v>237</v>
      </c>
      <c r="I6253">
        <v>4</v>
      </c>
      <c r="J6253" t="s">
        <v>530</v>
      </c>
      <c r="K6253" t="s">
        <v>528</v>
      </c>
    </row>
    <row r="6254" spans="1:11">
      <c r="A6254">
        <v>5947</v>
      </c>
      <c r="B6254" t="s">
        <v>408</v>
      </c>
      <c r="C6254" t="s">
        <v>408</v>
      </c>
      <c r="D6254">
        <v>35</v>
      </c>
      <c r="E6254">
        <v>0</v>
      </c>
      <c r="F6254">
        <v>10</v>
      </c>
      <c r="G6254">
        <v>2</v>
      </c>
      <c r="H6254">
        <v>111</v>
      </c>
      <c r="I6254">
        <v>1</v>
      </c>
      <c r="J6254" t="s">
        <v>511</v>
      </c>
      <c r="K6254" t="s">
        <v>528</v>
      </c>
    </row>
    <row r="6255" spans="1:11">
      <c r="A6255">
        <v>5802</v>
      </c>
      <c r="B6255" t="s">
        <v>408</v>
      </c>
      <c r="C6255">
        <v>1</v>
      </c>
      <c r="D6255">
        <v>5</v>
      </c>
      <c r="E6255">
        <v>0</v>
      </c>
      <c r="F6255">
        <v>10</v>
      </c>
      <c r="G6255">
        <v>2</v>
      </c>
      <c r="H6255">
        <v>275</v>
      </c>
      <c r="I6255">
        <v>3</v>
      </c>
      <c r="J6255" t="s">
        <v>529</v>
      </c>
      <c r="K6255" t="s">
        <v>528</v>
      </c>
    </row>
    <row r="6256" spans="1:11">
      <c r="A6256">
        <v>5681</v>
      </c>
      <c r="B6256" t="s">
        <v>408</v>
      </c>
      <c r="C6256">
        <v>1</v>
      </c>
      <c r="D6256">
        <v>3</v>
      </c>
      <c r="E6256">
        <v>0</v>
      </c>
      <c r="F6256">
        <v>1</v>
      </c>
      <c r="G6256">
        <v>1</v>
      </c>
      <c r="H6256">
        <v>701</v>
      </c>
      <c r="I6256">
        <v>1</v>
      </c>
      <c r="J6256" t="s">
        <v>527</v>
      </c>
      <c r="K6256" t="s">
        <v>526</v>
      </c>
    </row>
    <row r="6257" spans="1:11">
      <c r="A6257">
        <v>5547</v>
      </c>
      <c r="B6257" t="s">
        <v>408</v>
      </c>
      <c r="C6257">
        <v>1</v>
      </c>
      <c r="D6257">
        <v>82</v>
      </c>
      <c r="E6257">
        <v>0</v>
      </c>
      <c r="F6257">
        <v>1</v>
      </c>
      <c r="G6257">
        <v>1</v>
      </c>
      <c r="H6257">
        <v>309</v>
      </c>
      <c r="I6257">
        <v>1</v>
      </c>
      <c r="J6257" t="s">
        <v>419</v>
      </c>
      <c r="K6257" t="s">
        <v>525</v>
      </c>
    </row>
    <row r="6258" spans="1:11">
      <c r="A6258">
        <v>4999</v>
      </c>
      <c r="B6258" t="s">
        <v>408</v>
      </c>
      <c r="C6258">
        <v>1</v>
      </c>
      <c r="D6258">
        <v>16</v>
      </c>
      <c r="E6258">
        <v>0</v>
      </c>
      <c r="F6258">
        <v>1</v>
      </c>
      <c r="G6258">
        <v>1</v>
      </c>
      <c r="H6258">
        <v>531</v>
      </c>
      <c r="I6258">
        <v>1</v>
      </c>
      <c r="J6258" t="s">
        <v>524</v>
      </c>
      <c r="K6258" t="s">
        <v>523</v>
      </c>
    </row>
    <row r="6259" spans="1:11">
      <c r="A6259">
        <v>5627</v>
      </c>
      <c r="B6259" t="s">
        <v>468</v>
      </c>
      <c r="C6259">
        <v>1</v>
      </c>
      <c r="D6259">
        <v>43</v>
      </c>
      <c r="E6259">
        <v>0</v>
      </c>
      <c r="F6259">
        <v>1</v>
      </c>
      <c r="G6259">
        <v>1</v>
      </c>
      <c r="H6259">
        <v>302</v>
      </c>
      <c r="I6259">
        <v>2</v>
      </c>
      <c r="J6259" t="s">
        <v>423</v>
      </c>
      <c r="K6259" t="s">
        <v>522</v>
      </c>
    </row>
    <row r="6260" spans="1:11">
      <c r="A6260">
        <v>6286</v>
      </c>
      <c r="B6260" t="s">
        <v>468</v>
      </c>
      <c r="C6260">
        <v>1</v>
      </c>
      <c r="D6260">
        <v>43</v>
      </c>
      <c r="E6260">
        <v>0</v>
      </c>
      <c r="F6260">
        <v>1</v>
      </c>
      <c r="G6260">
        <v>1</v>
      </c>
      <c r="H6260">
        <v>302</v>
      </c>
      <c r="I6260">
        <v>1</v>
      </c>
      <c r="J6260" t="s">
        <v>423</v>
      </c>
      <c r="K6260" t="s">
        <v>521</v>
      </c>
    </row>
    <row r="6261" spans="1:11">
      <c r="A6261">
        <v>4963</v>
      </c>
      <c r="B6261" t="s">
        <v>408</v>
      </c>
      <c r="C6261">
        <v>1</v>
      </c>
      <c r="D6261">
        <v>10</v>
      </c>
      <c r="E6261">
        <v>0</v>
      </c>
      <c r="F6261">
        <v>1</v>
      </c>
      <c r="G6261">
        <v>1</v>
      </c>
      <c r="H6261">
        <v>569</v>
      </c>
      <c r="I6261">
        <v>2</v>
      </c>
      <c r="J6261" t="s">
        <v>441</v>
      </c>
      <c r="K6261" t="s">
        <v>520</v>
      </c>
    </row>
    <row r="6262" spans="1:11">
      <c r="A6262">
        <v>4945</v>
      </c>
      <c r="B6262" t="s">
        <v>408</v>
      </c>
      <c r="C6262">
        <v>1</v>
      </c>
      <c r="D6262">
        <v>6</v>
      </c>
      <c r="E6262">
        <v>0</v>
      </c>
      <c r="F6262">
        <v>1</v>
      </c>
      <c r="G6262">
        <v>1</v>
      </c>
      <c r="H6262">
        <v>529</v>
      </c>
      <c r="I6262">
        <v>2</v>
      </c>
      <c r="J6262" t="s">
        <v>519</v>
      </c>
      <c r="K6262" t="s">
        <v>517</v>
      </c>
    </row>
    <row r="6263" spans="1:11">
      <c r="A6263">
        <v>5587</v>
      </c>
      <c r="B6263" t="s">
        <v>408</v>
      </c>
      <c r="C6263">
        <v>1</v>
      </c>
      <c r="D6263">
        <v>14</v>
      </c>
      <c r="E6263">
        <v>0</v>
      </c>
      <c r="F6263">
        <v>1</v>
      </c>
      <c r="G6263">
        <v>1</v>
      </c>
      <c r="H6263">
        <v>312</v>
      </c>
      <c r="I6263">
        <v>2</v>
      </c>
      <c r="J6263" t="s">
        <v>518</v>
      </c>
      <c r="K6263" t="s">
        <v>517</v>
      </c>
    </row>
    <row r="6264" spans="1:11">
      <c r="A6264">
        <v>5533</v>
      </c>
      <c r="B6264" t="s">
        <v>408</v>
      </c>
      <c r="C6264">
        <v>1</v>
      </c>
      <c r="D6264">
        <v>70</v>
      </c>
      <c r="E6264">
        <v>0</v>
      </c>
      <c r="F6264">
        <v>1</v>
      </c>
      <c r="G6264">
        <v>1</v>
      </c>
      <c r="H6264">
        <v>374</v>
      </c>
      <c r="I6264">
        <v>1</v>
      </c>
      <c r="J6264" t="s">
        <v>440</v>
      </c>
      <c r="K6264" t="s">
        <v>516</v>
      </c>
    </row>
    <row r="6265" spans="1:11">
      <c r="A6265">
        <v>4924</v>
      </c>
      <c r="B6265" t="s">
        <v>408</v>
      </c>
      <c r="C6265">
        <v>2</v>
      </c>
      <c r="D6265">
        <v>8</v>
      </c>
      <c r="E6265">
        <v>0</v>
      </c>
      <c r="F6265">
        <v>26</v>
      </c>
      <c r="G6265">
        <v>2</v>
      </c>
      <c r="H6265">
        <v>0</v>
      </c>
      <c r="I6265">
        <v>4</v>
      </c>
      <c r="J6265" t="s">
        <v>454</v>
      </c>
      <c r="K6265" t="s">
        <v>515</v>
      </c>
    </row>
    <row r="6266" spans="1:11">
      <c r="A6266">
        <v>5048</v>
      </c>
      <c r="B6266" t="s">
        <v>408</v>
      </c>
      <c r="C6266">
        <v>1</v>
      </c>
      <c r="D6266">
        <v>30</v>
      </c>
      <c r="E6266">
        <v>0</v>
      </c>
      <c r="F6266">
        <v>1</v>
      </c>
      <c r="G6266">
        <v>4</v>
      </c>
      <c r="H6266">
        <v>535</v>
      </c>
      <c r="I6266">
        <v>2</v>
      </c>
      <c r="J6266" t="s">
        <v>514</v>
      </c>
      <c r="K6266" t="s">
        <v>513</v>
      </c>
    </row>
    <row r="6267" spans="1:11">
      <c r="A6267">
        <v>4938</v>
      </c>
      <c r="B6267" t="s">
        <v>468</v>
      </c>
      <c r="C6267">
        <v>1</v>
      </c>
      <c r="D6267">
        <v>1</v>
      </c>
      <c r="E6267">
        <v>0</v>
      </c>
      <c r="F6267">
        <v>1</v>
      </c>
      <c r="G6267">
        <v>1</v>
      </c>
      <c r="H6267">
        <v>0</v>
      </c>
      <c r="I6267">
        <v>4</v>
      </c>
      <c r="J6267" t="s">
        <v>454</v>
      </c>
      <c r="K6267" t="s">
        <v>512</v>
      </c>
    </row>
    <row r="6268" spans="1:11">
      <c r="A6268">
        <v>4937</v>
      </c>
      <c r="B6268" t="s">
        <v>408</v>
      </c>
      <c r="C6268">
        <v>1</v>
      </c>
      <c r="D6268">
        <v>1</v>
      </c>
      <c r="E6268">
        <v>0</v>
      </c>
      <c r="F6268">
        <v>1</v>
      </c>
      <c r="G6268">
        <v>1</v>
      </c>
      <c r="H6268">
        <v>0</v>
      </c>
      <c r="I6268">
        <v>2</v>
      </c>
      <c r="J6268" t="s">
        <v>454</v>
      </c>
      <c r="K6268" t="s">
        <v>512</v>
      </c>
    </row>
    <row r="6269" spans="1:11">
      <c r="A6269">
        <v>5909</v>
      </c>
      <c r="B6269" t="s">
        <v>412</v>
      </c>
      <c r="C6269">
        <v>1</v>
      </c>
      <c r="D6269">
        <v>7</v>
      </c>
      <c r="E6269">
        <v>0</v>
      </c>
      <c r="F6269">
        <v>1</v>
      </c>
      <c r="G6269">
        <v>1</v>
      </c>
      <c r="H6269">
        <v>111</v>
      </c>
      <c r="I6269">
        <v>2</v>
      </c>
      <c r="J6269" t="s">
        <v>511</v>
      </c>
      <c r="K6269" t="s">
        <v>510</v>
      </c>
    </row>
    <row r="6270" spans="1:11">
      <c r="A6270">
        <v>427</v>
      </c>
      <c r="B6270" t="s">
        <v>408</v>
      </c>
      <c r="C6270">
        <v>2</v>
      </c>
      <c r="D6270">
        <v>24</v>
      </c>
      <c r="E6270">
        <v>0</v>
      </c>
      <c r="F6270">
        <v>38</v>
      </c>
      <c r="G6270">
        <v>2</v>
      </c>
      <c r="H6270">
        <v>420</v>
      </c>
      <c r="I6270">
        <v>7</v>
      </c>
      <c r="J6270" t="s">
        <v>435</v>
      </c>
      <c r="K6270" t="s">
        <v>509</v>
      </c>
    </row>
    <row r="6271" spans="1:11">
      <c r="A6271">
        <v>6220</v>
      </c>
      <c r="B6271" t="s">
        <v>408</v>
      </c>
      <c r="C6271">
        <v>1</v>
      </c>
      <c r="D6271">
        <v>66</v>
      </c>
      <c r="E6271">
        <v>0</v>
      </c>
      <c r="F6271">
        <v>8</v>
      </c>
      <c r="G6271">
        <v>2</v>
      </c>
      <c r="H6271">
        <v>523</v>
      </c>
      <c r="I6271">
        <v>7</v>
      </c>
      <c r="J6271" t="s">
        <v>428</v>
      </c>
      <c r="K6271" t="s">
        <v>509</v>
      </c>
    </row>
    <row r="6272" spans="1:11">
      <c r="A6272">
        <v>4729</v>
      </c>
      <c r="B6272" t="s">
        <v>408</v>
      </c>
      <c r="C6272">
        <v>1</v>
      </c>
      <c r="D6272">
        <v>13</v>
      </c>
      <c r="E6272">
        <v>0</v>
      </c>
      <c r="F6272">
        <v>1</v>
      </c>
      <c r="G6272">
        <v>2</v>
      </c>
      <c r="H6272">
        <v>662</v>
      </c>
      <c r="I6272">
        <v>2</v>
      </c>
      <c r="J6272" t="s">
        <v>508</v>
      </c>
      <c r="K6272" t="s">
        <v>507</v>
      </c>
    </row>
    <row r="6273" spans="1:11">
      <c r="A6273">
        <v>424</v>
      </c>
      <c r="B6273" t="s">
        <v>408</v>
      </c>
      <c r="C6273">
        <v>1</v>
      </c>
      <c r="D6273">
        <v>30</v>
      </c>
      <c r="E6273">
        <v>0</v>
      </c>
      <c r="F6273">
        <v>0</v>
      </c>
      <c r="G6273">
        <v>0</v>
      </c>
      <c r="H6273">
        <v>420</v>
      </c>
      <c r="I6273">
        <v>1</v>
      </c>
      <c r="J6273" t="s">
        <v>435</v>
      </c>
      <c r="K6273" t="s">
        <v>506</v>
      </c>
    </row>
    <row r="6274" spans="1:11">
      <c r="A6274">
        <v>413</v>
      </c>
      <c r="B6274" t="s">
        <v>408</v>
      </c>
      <c r="C6274">
        <v>1</v>
      </c>
      <c r="D6274">
        <v>2</v>
      </c>
      <c r="E6274">
        <v>0</v>
      </c>
      <c r="F6274">
        <v>0</v>
      </c>
      <c r="G6274">
        <v>0</v>
      </c>
      <c r="H6274">
        <v>523</v>
      </c>
      <c r="I6274">
        <v>1</v>
      </c>
      <c r="J6274" t="s">
        <v>428</v>
      </c>
      <c r="K6274" t="s">
        <v>506</v>
      </c>
    </row>
    <row r="6275" spans="1:11">
      <c r="A6275">
        <v>6281</v>
      </c>
      <c r="B6275" t="s">
        <v>408</v>
      </c>
      <c r="C6275">
        <v>1</v>
      </c>
      <c r="D6275">
        <v>2</v>
      </c>
      <c r="E6275">
        <v>1</v>
      </c>
      <c r="F6275">
        <v>0</v>
      </c>
      <c r="G6275">
        <v>0</v>
      </c>
      <c r="H6275">
        <v>328</v>
      </c>
      <c r="I6275">
        <v>1</v>
      </c>
      <c r="J6275" t="s">
        <v>485</v>
      </c>
      <c r="K6275" t="s">
        <v>505</v>
      </c>
    </row>
    <row r="6276" spans="1:11">
      <c r="A6276">
        <v>5171</v>
      </c>
      <c r="B6276" t="s">
        <v>408</v>
      </c>
      <c r="C6276">
        <v>1</v>
      </c>
      <c r="D6276">
        <v>7</v>
      </c>
      <c r="E6276">
        <v>0</v>
      </c>
      <c r="F6276">
        <v>1</v>
      </c>
      <c r="G6276">
        <v>1</v>
      </c>
      <c r="H6276">
        <v>270</v>
      </c>
      <c r="I6276">
        <v>1</v>
      </c>
      <c r="J6276" t="s">
        <v>491</v>
      </c>
      <c r="K6276" t="s">
        <v>504</v>
      </c>
    </row>
    <row r="6277" spans="1:11">
      <c r="A6277">
        <v>5549</v>
      </c>
      <c r="B6277" t="s">
        <v>408</v>
      </c>
      <c r="C6277">
        <v>1</v>
      </c>
      <c r="D6277">
        <v>70</v>
      </c>
      <c r="E6277">
        <v>0</v>
      </c>
      <c r="F6277">
        <v>1</v>
      </c>
      <c r="G6277">
        <v>1</v>
      </c>
      <c r="H6277">
        <v>309</v>
      </c>
      <c r="I6277">
        <v>1</v>
      </c>
      <c r="J6277" t="s">
        <v>419</v>
      </c>
      <c r="K6277" t="s">
        <v>503</v>
      </c>
    </row>
    <row r="6278" spans="1:11">
      <c r="A6278">
        <v>5167</v>
      </c>
      <c r="B6278" t="s">
        <v>412</v>
      </c>
      <c r="C6278">
        <v>7</v>
      </c>
      <c r="D6278">
        <v>11</v>
      </c>
      <c r="E6278">
        <v>0</v>
      </c>
      <c r="F6278">
        <v>1</v>
      </c>
      <c r="G6278">
        <v>1</v>
      </c>
      <c r="H6278">
        <v>206</v>
      </c>
      <c r="I6278">
        <v>2</v>
      </c>
      <c r="J6278" t="s">
        <v>490</v>
      </c>
      <c r="K6278" t="s">
        <v>502</v>
      </c>
    </row>
    <row r="6279" spans="1:11">
      <c r="A6279">
        <v>5168</v>
      </c>
      <c r="B6279" t="s">
        <v>408</v>
      </c>
      <c r="C6279">
        <v>3</v>
      </c>
      <c r="D6279">
        <v>13</v>
      </c>
      <c r="E6279">
        <v>0</v>
      </c>
      <c r="F6279">
        <v>1</v>
      </c>
      <c r="G6279">
        <v>1</v>
      </c>
      <c r="H6279">
        <v>206</v>
      </c>
      <c r="I6279">
        <v>1</v>
      </c>
      <c r="J6279" t="s">
        <v>490</v>
      </c>
      <c r="K6279" t="s">
        <v>502</v>
      </c>
    </row>
    <row r="6280" spans="1:11">
      <c r="A6280">
        <v>4907</v>
      </c>
      <c r="B6280" t="s">
        <v>408</v>
      </c>
      <c r="C6280">
        <v>1</v>
      </c>
      <c r="D6280">
        <v>55</v>
      </c>
      <c r="E6280">
        <v>0</v>
      </c>
      <c r="F6280">
        <v>1</v>
      </c>
      <c r="G6280">
        <v>2</v>
      </c>
      <c r="H6280">
        <v>420</v>
      </c>
      <c r="I6280">
        <v>1</v>
      </c>
      <c r="J6280" t="s">
        <v>435</v>
      </c>
      <c r="K6280" t="s">
        <v>501</v>
      </c>
    </row>
    <row r="6281" spans="1:11">
      <c r="A6281">
        <v>5170</v>
      </c>
      <c r="B6281" t="s">
        <v>408</v>
      </c>
      <c r="C6281">
        <v>3</v>
      </c>
      <c r="D6281">
        <v>19</v>
      </c>
      <c r="E6281">
        <v>0</v>
      </c>
      <c r="F6281">
        <v>5</v>
      </c>
      <c r="G6281">
        <v>2</v>
      </c>
      <c r="H6281">
        <v>206</v>
      </c>
      <c r="I6281">
        <v>3</v>
      </c>
      <c r="J6281" t="s">
        <v>490</v>
      </c>
      <c r="K6281" t="s">
        <v>488</v>
      </c>
    </row>
    <row r="6282" spans="1:11">
      <c r="A6282">
        <v>5187</v>
      </c>
      <c r="B6282" t="s">
        <v>408</v>
      </c>
      <c r="C6282">
        <v>2</v>
      </c>
      <c r="D6282">
        <v>4</v>
      </c>
      <c r="E6282">
        <v>0</v>
      </c>
      <c r="F6282">
        <v>10</v>
      </c>
      <c r="G6282">
        <v>2</v>
      </c>
      <c r="H6282">
        <v>1302</v>
      </c>
      <c r="I6282">
        <v>5</v>
      </c>
      <c r="J6282" t="s">
        <v>496</v>
      </c>
      <c r="K6282" t="s">
        <v>488</v>
      </c>
    </row>
    <row r="6283" spans="1:11">
      <c r="A6283">
        <v>5207</v>
      </c>
      <c r="B6283" t="s">
        <v>408</v>
      </c>
      <c r="C6283">
        <v>3</v>
      </c>
      <c r="D6283">
        <v>4</v>
      </c>
      <c r="E6283">
        <v>0</v>
      </c>
      <c r="F6283">
        <v>3</v>
      </c>
      <c r="G6283">
        <v>2</v>
      </c>
      <c r="H6283">
        <v>161</v>
      </c>
      <c r="I6283">
        <v>1</v>
      </c>
      <c r="J6283" t="s">
        <v>500</v>
      </c>
      <c r="K6283" t="s">
        <v>488</v>
      </c>
    </row>
    <row r="6284" spans="1:11">
      <c r="A6284">
        <v>5164</v>
      </c>
      <c r="B6284" t="s">
        <v>408</v>
      </c>
      <c r="C6284">
        <v>2</v>
      </c>
      <c r="D6284">
        <v>20</v>
      </c>
      <c r="E6284">
        <v>0</v>
      </c>
      <c r="F6284">
        <v>43</v>
      </c>
      <c r="G6284">
        <v>2</v>
      </c>
      <c r="H6284">
        <v>205</v>
      </c>
      <c r="I6284">
        <v>6</v>
      </c>
      <c r="J6284" t="s">
        <v>430</v>
      </c>
      <c r="K6284" t="s">
        <v>488</v>
      </c>
    </row>
    <row r="6285" spans="1:11">
      <c r="A6285">
        <v>5196</v>
      </c>
      <c r="B6285" t="s">
        <v>408</v>
      </c>
      <c r="C6285">
        <v>1</v>
      </c>
      <c r="D6285">
        <v>5</v>
      </c>
      <c r="E6285">
        <v>0</v>
      </c>
      <c r="F6285">
        <v>1</v>
      </c>
      <c r="G6285">
        <v>2</v>
      </c>
      <c r="H6285">
        <v>1301</v>
      </c>
      <c r="I6285">
        <v>1</v>
      </c>
      <c r="J6285" t="s">
        <v>492</v>
      </c>
      <c r="K6285" t="s">
        <v>488</v>
      </c>
    </row>
    <row r="6286" spans="1:11">
      <c r="A6286">
        <v>5190</v>
      </c>
      <c r="B6286" t="s">
        <v>408</v>
      </c>
      <c r="C6286">
        <v>1</v>
      </c>
      <c r="D6286">
        <v>10</v>
      </c>
      <c r="E6286">
        <v>0</v>
      </c>
      <c r="F6286">
        <v>12</v>
      </c>
      <c r="G6286">
        <v>2</v>
      </c>
      <c r="H6286">
        <v>1302</v>
      </c>
      <c r="I6286">
        <v>4</v>
      </c>
      <c r="J6286" t="s">
        <v>496</v>
      </c>
      <c r="K6286" t="s">
        <v>488</v>
      </c>
    </row>
    <row r="6287" spans="1:11">
      <c r="A6287">
        <v>5199</v>
      </c>
      <c r="B6287" t="s">
        <v>408</v>
      </c>
      <c r="C6287">
        <v>3</v>
      </c>
      <c r="D6287">
        <v>4</v>
      </c>
      <c r="E6287">
        <v>0</v>
      </c>
      <c r="F6287">
        <v>1</v>
      </c>
      <c r="G6287">
        <v>2</v>
      </c>
      <c r="H6287">
        <v>1301</v>
      </c>
      <c r="I6287">
        <v>1</v>
      </c>
      <c r="J6287" t="s">
        <v>492</v>
      </c>
      <c r="K6287" t="s">
        <v>488</v>
      </c>
    </row>
    <row r="6288" spans="1:11">
      <c r="A6288">
        <v>5185</v>
      </c>
      <c r="B6288" t="s">
        <v>408</v>
      </c>
      <c r="C6288">
        <v>2</v>
      </c>
      <c r="D6288">
        <v>24</v>
      </c>
      <c r="E6288">
        <v>0</v>
      </c>
      <c r="F6288">
        <v>43</v>
      </c>
      <c r="G6288">
        <v>2</v>
      </c>
      <c r="H6288">
        <v>205</v>
      </c>
      <c r="I6288">
        <v>4</v>
      </c>
      <c r="J6288" t="s">
        <v>430</v>
      </c>
      <c r="K6288" t="s">
        <v>488</v>
      </c>
    </row>
    <row r="6289" spans="1:11">
      <c r="A6289">
        <v>5182</v>
      </c>
      <c r="B6289" t="s">
        <v>408</v>
      </c>
      <c r="C6289">
        <v>2</v>
      </c>
      <c r="D6289">
        <v>10</v>
      </c>
      <c r="E6289">
        <v>0</v>
      </c>
      <c r="F6289">
        <v>5</v>
      </c>
      <c r="G6289">
        <v>1</v>
      </c>
      <c r="H6289">
        <v>134</v>
      </c>
      <c r="I6289">
        <v>4</v>
      </c>
      <c r="J6289" t="s">
        <v>499</v>
      </c>
      <c r="K6289" t="s">
        <v>488</v>
      </c>
    </row>
    <row r="6290" spans="1:11">
      <c r="A6290">
        <v>5205</v>
      </c>
      <c r="B6290" t="s">
        <v>408</v>
      </c>
      <c r="C6290">
        <v>1</v>
      </c>
      <c r="D6290">
        <v>14</v>
      </c>
      <c r="E6290">
        <v>0</v>
      </c>
      <c r="F6290">
        <v>1</v>
      </c>
      <c r="G6290">
        <v>2</v>
      </c>
      <c r="H6290">
        <v>162</v>
      </c>
      <c r="I6290">
        <v>1</v>
      </c>
      <c r="J6290" t="s">
        <v>493</v>
      </c>
      <c r="K6290" t="s">
        <v>488</v>
      </c>
    </row>
    <row r="6291" spans="1:11">
      <c r="A6291">
        <v>5162</v>
      </c>
      <c r="B6291" t="s">
        <v>408</v>
      </c>
      <c r="C6291" t="s">
        <v>408</v>
      </c>
      <c r="D6291">
        <v>18</v>
      </c>
      <c r="E6291">
        <v>0</v>
      </c>
      <c r="F6291">
        <v>7</v>
      </c>
      <c r="G6291">
        <v>2</v>
      </c>
      <c r="H6291">
        <v>206</v>
      </c>
      <c r="I6291">
        <v>1</v>
      </c>
      <c r="J6291" t="s">
        <v>490</v>
      </c>
      <c r="K6291" t="s">
        <v>488</v>
      </c>
    </row>
    <row r="6292" spans="1:11">
      <c r="A6292">
        <v>5188</v>
      </c>
      <c r="B6292" t="s">
        <v>408</v>
      </c>
      <c r="C6292">
        <v>2</v>
      </c>
      <c r="D6292">
        <v>6</v>
      </c>
      <c r="E6292">
        <v>0</v>
      </c>
      <c r="F6292">
        <v>1</v>
      </c>
      <c r="G6292">
        <v>2</v>
      </c>
      <c r="H6292">
        <v>1302</v>
      </c>
      <c r="I6292">
        <v>3</v>
      </c>
      <c r="J6292" t="s">
        <v>496</v>
      </c>
      <c r="K6292" t="s">
        <v>488</v>
      </c>
    </row>
    <row r="6293" spans="1:11">
      <c r="A6293">
        <v>5159</v>
      </c>
      <c r="B6293" t="s">
        <v>408</v>
      </c>
      <c r="C6293">
        <v>1</v>
      </c>
      <c r="D6293">
        <v>3</v>
      </c>
      <c r="E6293">
        <v>0</v>
      </c>
      <c r="F6293">
        <v>1</v>
      </c>
      <c r="G6293">
        <v>2</v>
      </c>
      <c r="H6293">
        <v>207</v>
      </c>
      <c r="I6293">
        <v>1</v>
      </c>
      <c r="J6293" t="s">
        <v>495</v>
      </c>
      <c r="K6293" t="s">
        <v>488</v>
      </c>
    </row>
    <row r="6294" spans="1:11">
      <c r="A6294">
        <v>5179</v>
      </c>
      <c r="B6294" t="s">
        <v>408</v>
      </c>
      <c r="C6294">
        <v>1</v>
      </c>
      <c r="D6294">
        <v>6</v>
      </c>
      <c r="E6294">
        <v>0</v>
      </c>
      <c r="F6294">
        <v>1</v>
      </c>
      <c r="G6294">
        <v>2</v>
      </c>
      <c r="H6294">
        <v>210</v>
      </c>
      <c r="I6294">
        <v>5</v>
      </c>
      <c r="J6294" t="s">
        <v>489</v>
      </c>
      <c r="K6294" t="s">
        <v>488</v>
      </c>
    </row>
    <row r="6295" spans="1:11">
      <c r="A6295">
        <v>5202</v>
      </c>
      <c r="B6295" t="s">
        <v>408</v>
      </c>
      <c r="C6295">
        <v>1</v>
      </c>
      <c r="D6295">
        <v>2</v>
      </c>
      <c r="E6295">
        <v>0</v>
      </c>
      <c r="F6295">
        <v>3</v>
      </c>
      <c r="G6295">
        <v>2</v>
      </c>
      <c r="H6295">
        <v>162</v>
      </c>
      <c r="I6295">
        <v>1</v>
      </c>
      <c r="J6295" t="s">
        <v>493</v>
      </c>
      <c r="K6295" t="s">
        <v>488</v>
      </c>
    </row>
    <row r="6296" spans="1:11">
      <c r="A6296">
        <v>5165</v>
      </c>
      <c r="B6296" t="s">
        <v>412</v>
      </c>
      <c r="C6296">
        <v>2</v>
      </c>
      <c r="D6296">
        <v>12</v>
      </c>
      <c r="E6296">
        <v>0</v>
      </c>
      <c r="F6296">
        <v>1</v>
      </c>
      <c r="G6296">
        <v>2</v>
      </c>
      <c r="H6296">
        <v>1303</v>
      </c>
      <c r="I6296">
        <v>1</v>
      </c>
      <c r="J6296" t="s">
        <v>498</v>
      </c>
      <c r="K6296" t="s">
        <v>488</v>
      </c>
    </row>
    <row r="6297" spans="1:11">
      <c r="A6297">
        <v>428</v>
      </c>
      <c r="B6297" t="s">
        <v>408</v>
      </c>
      <c r="C6297">
        <v>3</v>
      </c>
      <c r="D6297">
        <v>1</v>
      </c>
      <c r="E6297">
        <v>0</v>
      </c>
      <c r="F6297">
        <v>1</v>
      </c>
      <c r="G6297">
        <v>2</v>
      </c>
      <c r="H6297">
        <v>401</v>
      </c>
      <c r="I6297">
        <v>1</v>
      </c>
      <c r="J6297" t="s">
        <v>434</v>
      </c>
      <c r="K6297" t="s">
        <v>488</v>
      </c>
    </row>
    <row r="6298" spans="1:11">
      <c r="A6298">
        <v>5197</v>
      </c>
      <c r="B6298" t="s">
        <v>408</v>
      </c>
      <c r="C6298">
        <v>1</v>
      </c>
      <c r="D6298">
        <v>8</v>
      </c>
      <c r="E6298">
        <v>0</v>
      </c>
      <c r="F6298">
        <v>2</v>
      </c>
      <c r="G6298">
        <v>2</v>
      </c>
      <c r="H6298">
        <v>1301</v>
      </c>
      <c r="I6298">
        <v>1</v>
      </c>
      <c r="J6298" t="s">
        <v>492</v>
      </c>
      <c r="K6298" t="s">
        <v>488</v>
      </c>
    </row>
    <row r="6299" spans="1:11">
      <c r="A6299">
        <v>5174</v>
      </c>
      <c r="B6299" t="s">
        <v>408</v>
      </c>
      <c r="C6299">
        <v>4</v>
      </c>
      <c r="D6299">
        <v>12</v>
      </c>
      <c r="E6299">
        <v>0</v>
      </c>
      <c r="F6299">
        <v>9</v>
      </c>
      <c r="G6299">
        <v>2</v>
      </c>
      <c r="H6299">
        <v>1303</v>
      </c>
      <c r="I6299">
        <v>2</v>
      </c>
      <c r="J6299" t="s">
        <v>498</v>
      </c>
      <c r="K6299" t="s">
        <v>488</v>
      </c>
    </row>
    <row r="6300" spans="1:11">
      <c r="A6300">
        <v>5160</v>
      </c>
      <c r="B6300" t="s">
        <v>408</v>
      </c>
      <c r="C6300">
        <v>1</v>
      </c>
      <c r="D6300">
        <v>16</v>
      </c>
      <c r="E6300">
        <v>0</v>
      </c>
      <c r="F6300">
        <v>5</v>
      </c>
      <c r="G6300">
        <v>2</v>
      </c>
      <c r="H6300">
        <v>205</v>
      </c>
      <c r="I6300">
        <v>4</v>
      </c>
      <c r="J6300" t="s">
        <v>430</v>
      </c>
      <c r="K6300" t="s">
        <v>488</v>
      </c>
    </row>
    <row r="6301" spans="1:11">
      <c r="A6301">
        <v>5203</v>
      </c>
      <c r="B6301" t="s">
        <v>408</v>
      </c>
      <c r="C6301">
        <v>1</v>
      </c>
      <c r="D6301">
        <v>10</v>
      </c>
      <c r="E6301">
        <v>0</v>
      </c>
      <c r="F6301">
        <v>1</v>
      </c>
      <c r="G6301">
        <v>2</v>
      </c>
      <c r="H6301">
        <v>162</v>
      </c>
      <c r="I6301">
        <v>2</v>
      </c>
      <c r="J6301" t="s">
        <v>493</v>
      </c>
      <c r="K6301" t="s">
        <v>488</v>
      </c>
    </row>
    <row r="6302" spans="1:11">
      <c r="A6302">
        <v>5180</v>
      </c>
      <c r="B6302" t="s">
        <v>408</v>
      </c>
      <c r="C6302">
        <v>1</v>
      </c>
      <c r="D6302">
        <v>7</v>
      </c>
      <c r="E6302">
        <v>0</v>
      </c>
      <c r="F6302">
        <v>1</v>
      </c>
      <c r="G6302">
        <v>2</v>
      </c>
      <c r="H6302">
        <v>210</v>
      </c>
      <c r="I6302">
        <v>3</v>
      </c>
      <c r="J6302" t="s">
        <v>489</v>
      </c>
      <c r="K6302" t="s">
        <v>488</v>
      </c>
    </row>
    <row r="6303" spans="1:11">
      <c r="A6303">
        <v>5166</v>
      </c>
      <c r="B6303" t="s">
        <v>408</v>
      </c>
      <c r="C6303">
        <v>7</v>
      </c>
      <c r="D6303">
        <v>11</v>
      </c>
      <c r="E6303">
        <v>0</v>
      </c>
      <c r="F6303">
        <v>8</v>
      </c>
      <c r="G6303">
        <v>2</v>
      </c>
      <c r="H6303">
        <v>206</v>
      </c>
      <c r="I6303">
        <v>2</v>
      </c>
      <c r="J6303" t="s">
        <v>490</v>
      </c>
      <c r="K6303" t="s">
        <v>488</v>
      </c>
    </row>
    <row r="6304" spans="1:11">
      <c r="A6304">
        <v>5194</v>
      </c>
      <c r="B6304" t="s">
        <v>408</v>
      </c>
      <c r="C6304">
        <v>1</v>
      </c>
      <c r="D6304">
        <v>3</v>
      </c>
      <c r="E6304">
        <v>0</v>
      </c>
      <c r="F6304">
        <v>4</v>
      </c>
      <c r="G6304">
        <v>2</v>
      </c>
      <c r="H6304">
        <v>162</v>
      </c>
      <c r="I6304">
        <v>1</v>
      </c>
      <c r="J6304" t="s">
        <v>493</v>
      </c>
      <c r="K6304" t="s">
        <v>488</v>
      </c>
    </row>
    <row r="6305" spans="1:11">
      <c r="A6305">
        <v>5200</v>
      </c>
      <c r="B6305" t="s">
        <v>408</v>
      </c>
      <c r="C6305">
        <v>3</v>
      </c>
      <c r="D6305">
        <v>2</v>
      </c>
      <c r="E6305">
        <v>0</v>
      </c>
      <c r="F6305">
        <v>4</v>
      </c>
      <c r="G6305">
        <v>2</v>
      </c>
      <c r="H6305">
        <v>1301</v>
      </c>
      <c r="I6305">
        <v>2</v>
      </c>
      <c r="J6305" t="s">
        <v>492</v>
      </c>
      <c r="K6305" t="s">
        <v>488</v>
      </c>
    </row>
    <row r="6306" spans="1:11">
      <c r="A6306">
        <v>5186</v>
      </c>
      <c r="B6306" t="s">
        <v>408</v>
      </c>
      <c r="C6306">
        <v>2</v>
      </c>
      <c r="D6306">
        <v>25</v>
      </c>
      <c r="E6306">
        <v>0</v>
      </c>
      <c r="F6306">
        <v>3</v>
      </c>
      <c r="G6306">
        <v>2</v>
      </c>
      <c r="H6306">
        <v>205</v>
      </c>
      <c r="I6306">
        <v>3</v>
      </c>
      <c r="J6306" t="s">
        <v>430</v>
      </c>
      <c r="K6306" t="s">
        <v>488</v>
      </c>
    </row>
    <row r="6307" spans="1:11">
      <c r="A6307">
        <v>5157</v>
      </c>
      <c r="B6307" t="s">
        <v>408</v>
      </c>
      <c r="C6307">
        <v>7</v>
      </c>
      <c r="D6307">
        <v>12</v>
      </c>
      <c r="E6307">
        <v>0</v>
      </c>
      <c r="F6307">
        <v>11</v>
      </c>
      <c r="G6307">
        <v>2</v>
      </c>
      <c r="H6307">
        <v>207</v>
      </c>
      <c r="I6307">
        <v>2</v>
      </c>
      <c r="J6307" t="s">
        <v>430</v>
      </c>
      <c r="K6307" t="s">
        <v>488</v>
      </c>
    </row>
    <row r="6308" spans="1:11">
      <c r="A6308">
        <v>5183</v>
      </c>
      <c r="B6308" t="s">
        <v>408</v>
      </c>
      <c r="C6308">
        <v>2</v>
      </c>
      <c r="D6308">
        <v>3</v>
      </c>
      <c r="E6308">
        <v>0</v>
      </c>
      <c r="F6308">
        <v>9</v>
      </c>
      <c r="G6308">
        <v>2</v>
      </c>
      <c r="H6308">
        <v>1309</v>
      </c>
      <c r="I6308">
        <v>4</v>
      </c>
      <c r="J6308" t="s">
        <v>497</v>
      </c>
      <c r="K6308" t="s">
        <v>488</v>
      </c>
    </row>
    <row r="6309" spans="1:11">
      <c r="A6309">
        <v>5177</v>
      </c>
      <c r="B6309" t="s">
        <v>408</v>
      </c>
      <c r="C6309">
        <v>1</v>
      </c>
      <c r="D6309">
        <v>11</v>
      </c>
      <c r="E6309">
        <v>0</v>
      </c>
      <c r="F6309">
        <v>4</v>
      </c>
      <c r="G6309">
        <v>2</v>
      </c>
      <c r="H6309">
        <v>270</v>
      </c>
      <c r="I6309">
        <v>4</v>
      </c>
      <c r="J6309" t="s">
        <v>491</v>
      </c>
      <c r="K6309" t="s">
        <v>488</v>
      </c>
    </row>
    <row r="6310" spans="1:11">
      <c r="A6310">
        <v>5163</v>
      </c>
      <c r="B6310" t="s">
        <v>408</v>
      </c>
      <c r="C6310">
        <v>2</v>
      </c>
      <c r="D6310">
        <v>22</v>
      </c>
      <c r="E6310">
        <v>0</v>
      </c>
      <c r="F6310">
        <v>2</v>
      </c>
      <c r="G6310">
        <v>2</v>
      </c>
      <c r="H6310">
        <v>206</v>
      </c>
      <c r="I6310">
        <v>1</v>
      </c>
      <c r="J6310" t="s">
        <v>490</v>
      </c>
      <c r="K6310" t="s">
        <v>488</v>
      </c>
    </row>
    <row r="6311" spans="1:11">
      <c r="A6311">
        <v>5195</v>
      </c>
      <c r="B6311" t="s">
        <v>408</v>
      </c>
      <c r="C6311">
        <v>1</v>
      </c>
      <c r="D6311">
        <v>3</v>
      </c>
      <c r="E6311">
        <v>0</v>
      </c>
      <c r="F6311">
        <v>1</v>
      </c>
      <c r="G6311">
        <v>2</v>
      </c>
      <c r="H6311">
        <v>1301</v>
      </c>
      <c r="I6311">
        <v>1</v>
      </c>
      <c r="J6311" t="s">
        <v>492</v>
      </c>
      <c r="K6311" t="s">
        <v>488</v>
      </c>
    </row>
    <row r="6312" spans="1:11">
      <c r="A6312">
        <v>5189</v>
      </c>
      <c r="B6312" t="s">
        <v>408</v>
      </c>
      <c r="C6312">
        <v>1</v>
      </c>
      <c r="D6312">
        <v>8</v>
      </c>
      <c r="E6312">
        <v>0</v>
      </c>
      <c r="F6312">
        <v>6</v>
      </c>
      <c r="G6312">
        <v>2</v>
      </c>
      <c r="H6312">
        <v>1302</v>
      </c>
      <c r="I6312">
        <v>5</v>
      </c>
      <c r="J6312" t="s">
        <v>496</v>
      </c>
      <c r="K6312" t="s">
        <v>488</v>
      </c>
    </row>
    <row r="6313" spans="1:11">
      <c r="A6313">
        <v>5158</v>
      </c>
      <c r="B6313" t="s">
        <v>408</v>
      </c>
      <c r="C6313">
        <v>1</v>
      </c>
      <c r="D6313">
        <v>6</v>
      </c>
      <c r="E6313">
        <v>0</v>
      </c>
      <c r="F6313">
        <v>1</v>
      </c>
      <c r="G6313">
        <v>2</v>
      </c>
      <c r="H6313">
        <v>207</v>
      </c>
      <c r="I6313">
        <v>1</v>
      </c>
      <c r="J6313" t="s">
        <v>495</v>
      </c>
      <c r="K6313" t="s">
        <v>488</v>
      </c>
    </row>
    <row r="6314" spans="1:11">
      <c r="A6314">
        <v>5178</v>
      </c>
      <c r="B6314" t="s">
        <v>408</v>
      </c>
      <c r="C6314">
        <v>1</v>
      </c>
      <c r="D6314">
        <v>3</v>
      </c>
      <c r="E6314">
        <v>0</v>
      </c>
      <c r="F6314">
        <v>18</v>
      </c>
      <c r="G6314">
        <v>2</v>
      </c>
      <c r="H6314">
        <v>1305</v>
      </c>
      <c r="I6314">
        <v>4</v>
      </c>
      <c r="J6314" t="s">
        <v>494</v>
      </c>
      <c r="K6314" t="s">
        <v>488</v>
      </c>
    </row>
    <row r="6315" spans="1:11">
      <c r="A6315">
        <v>5201</v>
      </c>
      <c r="B6315" t="s">
        <v>408</v>
      </c>
      <c r="C6315">
        <v>1</v>
      </c>
      <c r="D6315">
        <v>7</v>
      </c>
      <c r="E6315">
        <v>0</v>
      </c>
      <c r="F6315">
        <v>1</v>
      </c>
      <c r="G6315">
        <v>2</v>
      </c>
      <c r="H6315">
        <v>162</v>
      </c>
      <c r="I6315">
        <v>1</v>
      </c>
      <c r="J6315" t="s">
        <v>493</v>
      </c>
      <c r="K6315" t="s">
        <v>488</v>
      </c>
    </row>
    <row r="6316" spans="1:11">
      <c r="A6316">
        <v>3795</v>
      </c>
      <c r="B6316" t="s">
        <v>408</v>
      </c>
      <c r="C6316">
        <v>5</v>
      </c>
      <c r="D6316">
        <v>6</v>
      </c>
      <c r="E6316">
        <v>0</v>
      </c>
      <c r="F6316">
        <v>10</v>
      </c>
      <c r="G6316">
        <v>2</v>
      </c>
      <c r="H6316">
        <v>205</v>
      </c>
      <c r="I6316">
        <v>2</v>
      </c>
      <c r="J6316" t="s">
        <v>430</v>
      </c>
      <c r="K6316" t="s">
        <v>488</v>
      </c>
    </row>
    <row r="6317" spans="1:11">
      <c r="A6317">
        <v>5169</v>
      </c>
      <c r="B6317" t="s">
        <v>408</v>
      </c>
      <c r="C6317">
        <v>2</v>
      </c>
      <c r="D6317">
        <v>17</v>
      </c>
      <c r="E6317">
        <v>0</v>
      </c>
      <c r="F6317">
        <v>2</v>
      </c>
      <c r="G6317">
        <v>2</v>
      </c>
      <c r="H6317">
        <v>206</v>
      </c>
      <c r="I6317">
        <v>1</v>
      </c>
      <c r="J6317" t="s">
        <v>490</v>
      </c>
      <c r="K6317" t="s">
        <v>488</v>
      </c>
    </row>
    <row r="6318" spans="1:11">
      <c r="A6318">
        <v>5198</v>
      </c>
      <c r="B6318" t="s">
        <v>408</v>
      </c>
      <c r="C6318">
        <v>2</v>
      </c>
      <c r="D6318">
        <v>6</v>
      </c>
      <c r="E6318">
        <v>0</v>
      </c>
      <c r="F6318">
        <v>1</v>
      </c>
      <c r="G6318">
        <v>2</v>
      </c>
      <c r="H6318">
        <v>1301</v>
      </c>
      <c r="I6318">
        <v>2</v>
      </c>
      <c r="J6318" t="s">
        <v>492</v>
      </c>
      <c r="K6318" t="s">
        <v>488</v>
      </c>
    </row>
    <row r="6319" spans="1:11">
      <c r="A6319">
        <v>5175</v>
      </c>
      <c r="B6319" t="s">
        <v>408</v>
      </c>
      <c r="C6319">
        <v>4</v>
      </c>
      <c r="D6319">
        <v>9</v>
      </c>
      <c r="E6319">
        <v>0</v>
      </c>
      <c r="F6319">
        <v>4</v>
      </c>
      <c r="G6319">
        <v>2</v>
      </c>
      <c r="H6319">
        <v>270</v>
      </c>
      <c r="I6319">
        <v>2</v>
      </c>
      <c r="J6319" t="s">
        <v>491</v>
      </c>
      <c r="K6319" t="s">
        <v>488</v>
      </c>
    </row>
    <row r="6320" spans="1:11">
      <c r="A6320">
        <v>5192</v>
      </c>
      <c r="B6320" t="s">
        <v>412</v>
      </c>
      <c r="C6320">
        <v>1</v>
      </c>
      <c r="D6320">
        <v>22</v>
      </c>
      <c r="E6320">
        <v>0</v>
      </c>
      <c r="F6320">
        <v>1</v>
      </c>
      <c r="G6320">
        <v>2</v>
      </c>
      <c r="H6320">
        <v>206</v>
      </c>
      <c r="I6320">
        <v>1</v>
      </c>
      <c r="J6320" t="s">
        <v>490</v>
      </c>
      <c r="K6320" t="s">
        <v>488</v>
      </c>
    </row>
    <row r="6321" spans="1:11">
      <c r="A6321">
        <v>5181</v>
      </c>
      <c r="B6321" t="s">
        <v>408</v>
      </c>
      <c r="C6321">
        <v>1</v>
      </c>
      <c r="D6321">
        <v>5</v>
      </c>
      <c r="E6321">
        <v>0</v>
      </c>
      <c r="F6321">
        <v>1</v>
      </c>
      <c r="G6321">
        <v>2</v>
      </c>
      <c r="H6321">
        <v>210</v>
      </c>
      <c r="I6321">
        <v>3</v>
      </c>
      <c r="J6321" t="s">
        <v>489</v>
      </c>
      <c r="K6321" t="s">
        <v>488</v>
      </c>
    </row>
    <row r="6322" spans="1:11">
      <c r="A6322">
        <v>5155</v>
      </c>
      <c r="B6322" t="s">
        <v>408</v>
      </c>
      <c r="C6322">
        <v>1</v>
      </c>
      <c r="D6322">
        <v>9</v>
      </c>
      <c r="E6322">
        <v>0</v>
      </c>
      <c r="F6322">
        <v>0</v>
      </c>
      <c r="G6322">
        <v>2</v>
      </c>
      <c r="H6322">
        <v>526</v>
      </c>
      <c r="I6322">
        <v>2</v>
      </c>
      <c r="J6322" t="s">
        <v>431</v>
      </c>
      <c r="K6322" t="s">
        <v>488</v>
      </c>
    </row>
    <row r="6323" spans="1:11">
      <c r="A6323">
        <v>5161</v>
      </c>
      <c r="B6323" t="s">
        <v>408</v>
      </c>
      <c r="C6323">
        <v>2</v>
      </c>
      <c r="D6323">
        <v>18</v>
      </c>
      <c r="E6323">
        <v>0</v>
      </c>
      <c r="F6323">
        <v>9</v>
      </c>
      <c r="G6323">
        <v>2</v>
      </c>
      <c r="H6323">
        <v>205</v>
      </c>
      <c r="I6323">
        <v>6</v>
      </c>
      <c r="J6323" t="s">
        <v>430</v>
      </c>
      <c r="K6323" t="s">
        <v>488</v>
      </c>
    </row>
    <row r="6324" spans="1:11">
      <c r="A6324">
        <v>4856</v>
      </c>
      <c r="B6324" t="s">
        <v>408</v>
      </c>
      <c r="C6324">
        <v>1</v>
      </c>
      <c r="D6324">
        <v>0</v>
      </c>
      <c r="E6324">
        <v>0</v>
      </c>
      <c r="F6324">
        <v>1</v>
      </c>
      <c r="G6324">
        <v>3</v>
      </c>
      <c r="H6324">
        <v>0</v>
      </c>
      <c r="I6324">
        <v>1</v>
      </c>
      <c r="J6324" t="s">
        <v>429</v>
      </c>
      <c r="K6324" t="s">
        <v>487</v>
      </c>
    </row>
    <row r="6325" spans="1:11">
      <c r="A6325">
        <v>5468</v>
      </c>
      <c r="B6325" t="s">
        <v>408</v>
      </c>
      <c r="C6325">
        <v>1</v>
      </c>
      <c r="D6325">
        <v>10</v>
      </c>
      <c r="E6325">
        <v>0</v>
      </c>
      <c r="F6325">
        <v>1</v>
      </c>
      <c r="G6325">
        <v>1</v>
      </c>
      <c r="H6325">
        <v>328</v>
      </c>
      <c r="I6325">
        <v>2</v>
      </c>
      <c r="J6325" t="s">
        <v>485</v>
      </c>
      <c r="K6325" t="s">
        <v>484</v>
      </c>
    </row>
    <row r="6326" spans="1:11">
      <c r="A6326">
        <v>5471</v>
      </c>
      <c r="B6326" t="s">
        <v>408</v>
      </c>
      <c r="C6326">
        <v>1</v>
      </c>
      <c r="D6326">
        <v>3</v>
      </c>
      <c r="E6326">
        <v>0</v>
      </c>
      <c r="F6326">
        <v>1</v>
      </c>
      <c r="G6326">
        <v>1</v>
      </c>
      <c r="H6326">
        <v>323</v>
      </c>
      <c r="I6326">
        <v>1</v>
      </c>
      <c r="J6326" t="s">
        <v>486</v>
      </c>
      <c r="K6326" t="s">
        <v>484</v>
      </c>
    </row>
    <row r="6327" spans="1:11">
      <c r="A6327">
        <v>5466</v>
      </c>
      <c r="B6327" t="s">
        <v>408</v>
      </c>
      <c r="C6327">
        <v>1</v>
      </c>
      <c r="D6327">
        <v>14</v>
      </c>
      <c r="E6327">
        <v>0</v>
      </c>
      <c r="F6327">
        <v>1</v>
      </c>
      <c r="G6327">
        <v>1</v>
      </c>
      <c r="H6327">
        <v>328</v>
      </c>
      <c r="I6327">
        <v>1</v>
      </c>
      <c r="J6327" t="s">
        <v>485</v>
      </c>
      <c r="K6327" t="s">
        <v>484</v>
      </c>
    </row>
    <row r="6328" spans="1:11">
      <c r="A6328">
        <v>5472</v>
      </c>
      <c r="B6328" t="s">
        <v>408</v>
      </c>
      <c r="C6328">
        <v>1</v>
      </c>
      <c r="D6328">
        <v>3</v>
      </c>
      <c r="E6328">
        <v>0</v>
      </c>
      <c r="F6328">
        <v>1</v>
      </c>
      <c r="G6328">
        <v>1</v>
      </c>
      <c r="H6328">
        <v>323</v>
      </c>
      <c r="I6328">
        <v>1</v>
      </c>
      <c r="J6328" t="s">
        <v>486</v>
      </c>
      <c r="K6328" t="s">
        <v>484</v>
      </c>
    </row>
    <row r="6329" spans="1:11">
      <c r="A6329">
        <v>5469</v>
      </c>
      <c r="B6329" t="s">
        <v>412</v>
      </c>
      <c r="C6329">
        <v>1</v>
      </c>
      <c r="D6329">
        <v>10</v>
      </c>
      <c r="E6329">
        <v>0</v>
      </c>
      <c r="F6329">
        <v>1</v>
      </c>
      <c r="G6329">
        <v>1</v>
      </c>
      <c r="H6329">
        <v>328</v>
      </c>
      <c r="I6329">
        <v>1</v>
      </c>
      <c r="J6329" t="s">
        <v>485</v>
      </c>
      <c r="K6329" t="s">
        <v>484</v>
      </c>
    </row>
    <row r="6330" spans="1:11">
      <c r="A6330">
        <v>5470</v>
      </c>
      <c r="B6330" t="s">
        <v>473</v>
      </c>
      <c r="C6330">
        <v>1</v>
      </c>
      <c r="D6330">
        <v>10</v>
      </c>
      <c r="E6330">
        <v>0</v>
      </c>
      <c r="F6330">
        <v>1</v>
      </c>
      <c r="G6330">
        <v>1</v>
      </c>
      <c r="H6330">
        <v>328</v>
      </c>
      <c r="I6330">
        <v>1</v>
      </c>
      <c r="J6330" t="s">
        <v>485</v>
      </c>
      <c r="K6330" t="s">
        <v>484</v>
      </c>
    </row>
    <row r="6331" spans="1:11">
      <c r="A6331">
        <v>5467</v>
      </c>
      <c r="B6331" t="s">
        <v>408</v>
      </c>
      <c r="C6331">
        <v>1</v>
      </c>
      <c r="D6331">
        <v>14</v>
      </c>
      <c r="E6331">
        <v>0</v>
      </c>
      <c r="F6331">
        <v>1</v>
      </c>
      <c r="G6331">
        <v>1</v>
      </c>
      <c r="H6331">
        <v>328</v>
      </c>
      <c r="I6331">
        <v>3</v>
      </c>
      <c r="J6331" t="s">
        <v>485</v>
      </c>
      <c r="K6331" t="s">
        <v>484</v>
      </c>
    </row>
    <row r="6332" spans="1:11">
      <c r="A6332">
        <v>4954</v>
      </c>
      <c r="B6332" t="s">
        <v>408</v>
      </c>
      <c r="C6332">
        <v>1</v>
      </c>
      <c r="D6332">
        <v>34</v>
      </c>
      <c r="E6332">
        <v>0</v>
      </c>
      <c r="F6332">
        <v>1</v>
      </c>
      <c r="G6332">
        <v>1</v>
      </c>
      <c r="H6332">
        <v>512</v>
      </c>
      <c r="I6332">
        <v>3</v>
      </c>
      <c r="J6332" t="s">
        <v>476</v>
      </c>
      <c r="K6332" t="s">
        <v>483</v>
      </c>
    </row>
    <row r="6333" spans="1:11">
      <c r="A6333">
        <v>4955</v>
      </c>
      <c r="B6333" t="s">
        <v>468</v>
      </c>
      <c r="C6333">
        <v>1</v>
      </c>
      <c r="D6333">
        <v>34</v>
      </c>
      <c r="E6333">
        <v>0</v>
      </c>
      <c r="F6333">
        <v>1</v>
      </c>
      <c r="G6333">
        <v>1</v>
      </c>
      <c r="H6333">
        <v>512</v>
      </c>
      <c r="I6333">
        <v>3</v>
      </c>
      <c r="J6333" t="s">
        <v>476</v>
      </c>
      <c r="K6333" t="s">
        <v>475</v>
      </c>
    </row>
    <row r="6334" spans="1:11">
      <c r="A6334">
        <v>4958</v>
      </c>
      <c r="B6334" t="s">
        <v>482</v>
      </c>
      <c r="C6334">
        <v>1</v>
      </c>
      <c r="D6334">
        <v>34</v>
      </c>
      <c r="E6334">
        <v>0</v>
      </c>
      <c r="F6334">
        <v>1</v>
      </c>
      <c r="G6334">
        <v>1</v>
      </c>
      <c r="H6334">
        <v>512</v>
      </c>
      <c r="I6334">
        <v>3</v>
      </c>
      <c r="J6334" t="s">
        <v>476</v>
      </c>
      <c r="K6334" t="s">
        <v>475</v>
      </c>
    </row>
    <row r="6335" spans="1:11">
      <c r="A6335">
        <v>4961</v>
      </c>
      <c r="B6335" t="s">
        <v>481</v>
      </c>
      <c r="C6335">
        <v>1</v>
      </c>
      <c r="D6335">
        <v>34</v>
      </c>
      <c r="E6335">
        <v>0</v>
      </c>
      <c r="F6335">
        <v>1</v>
      </c>
      <c r="G6335">
        <v>1</v>
      </c>
      <c r="H6335">
        <v>512</v>
      </c>
      <c r="I6335">
        <v>3</v>
      </c>
      <c r="J6335" t="s">
        <v>476</v>
      </c>
      <c r="K6335" t="s">
        <v>475</v>
      </c>
    </row>
    <row r="6336" spans="1:11">
      <c r="A6336">
        <v>4959</v>
      </c>
      <c r="B6336" t="s">
        <v>480</v>
      </c>
      <c r="C6336">
        <v>1</v>
      </c>
      <c r="D6336">
        <v>34</v>
      </c>
      <c r="E6336">
        <v>0</v>
      </c>
      <c r="F6336">
        <v>1</v>
      </c>
      <c r="G6336">
        <v>1</v>
      </c>
      <c r="H6336">
        <v>512</v>
      </c>
      <c r="I6336">
        <v>3</v>
      </c>
      <c r="J6336" t="s">
        <v>476</v>
      </c>
      <c r="K6336" t="s">
        <v>475</v>
      </c>
    </row>
    <row r="6337" spans="1:11">
      <c r="A6337">
        <v>4956</v>
      </c>
      <c r="B6337" t="s">
        <v>479</v>
      </c>
      <c r="C6337">
        <v>1</v>
      </c>
      <c r="D6337">
        <v>34</v>
      </c>
      <c r="E6337">
        <v>0</v>
      </c>
      <c r="F6337">
        <v>1</v>
      </c>
      <c r="G6337">
        <v>1</v>
      </c>
      <c r="H6337">
        <v>512</v>
      </c>
      <c r="I6337">
        <v>3</v>
      </c>
      <c r="J6337" t="s">
        <v>476</v>
      </c>
      <c r="K6337" t="s">
        <v>475</v>
      </c>
    </row>
    <row r="6338" spans="1:11">
      <c r="A6338">
        <v>4957</v>
      </c>
      <c r="B6338" t="s">
        <v>478</v>
      </c>
      <c r="C6338">
        <v>1</v>
      </c>
      <c r="D6338">
        <v>34</v>
      </c>
      <c r="E6338">
        <v>0</v>
      </c>
      <c r="F6338">
        <v>1</v>
      </c>
      <c r="G6338">
        <v>1</v>
      </c>
      <c r="H6338">
        <v>512</v>
      </c>
      <c r="I6338">
        <v>3</v>
      </c>
      <c r="J6338" t="s">
        <v>476</v>
      </c>
      <c r="K6338" t="s">
        <v>475</v>
      </c>
    </row>
    <row r="6339" spans="1:11">
      <c r="A6339">
        <v>4960</v>
      </c>
      <c r="B6339" t="s">
        <v>477</v>
      </c>
      <c r="C6339">
        <v>1</v>
      </c>
      <c r="D6339">
        <v>34</v>
      </c>
      <c r="E6339">
        <v>0</v>
      </c>
      <c r="F6339">
        <v>1</v>
      </c>
      <c r="G6339">
        <v>1</v>
      </c>
      <c r="H6339">
        <v>512</v>
      </c>
      <c r="I6339">
        <v>3</v>
      </c>
      <c r="J6339" t="s">
        <v>476</v>
      </c>
      <c r="K6339" t="s">
        <v>475</v>
      </c>
    </row>
    <row r="6340" spans="1:11">
      <c r="A6340">
        <v>5777</v>
      </c>
      <c r="B6340" t="s">
        <v>408</v>
      </c>
      <c r="C6340">
        <v>1</v>
      </c>
      <c r="D6340">
        <v>75</v>
      </c>
      <c r="E6340">
        <v>0</v>
      </c>
      <c r="F6340">
        <v>1</v>
      </c>
      <c r="G6340">
        <v>1</v>
      </c>
      <c r="H6340">
        <v>309</v>
      </c>
      <c r="I6340">
        <v>1</v>
      </c>
      <c r="J6340" t="s">
        <v>419</v>
      </c>
      <c r="K6340" t="s">
        <v>474</v>
      </c>
    </row>
    <row r="6341" spans="1:11">
      <c r="A6341">
        <v>5979</v>
      </c>
      <c r="B6341" t="s">
        <v>473</v>
      </c>
      <c r="C6341">
        <v>1</v>
      </c>
      <c r="D6341">
        <v>8</v>
      </c>
      <c r="E6341">
        <v>0</v>
      </c>
      <c r="F6341">
        <v>1</v>
      </c>
      <c r="G6341">
        <v>1</v>
      </c>
      <c r="H6341">
        <v>149</v>
      </c>
      <c r="I6341">
        <v>1</v>
      </c>
      <c r="J6341" t="s">
        <v>472</v>
      </c>
      <c r="K6341" t="s">
        <v>471</v>
      </c>
    </row>
    <row r="6342" spans="1:11">
      <c r="A6342">
        <v>5737</v>
      </c>
      <c r="B6342" t="s">
        <v>408</v>
      </c>
      <c r="C6342">
        <v>1</v>
      </c>
      <c r="D6342">
        <v>125</v>
      </c>
      <c r="E6342">
        <v>0</v>
      </c>
      <c r="F6342">
        <v>1</v>
      </c>
      <c r="G6342">
        <v>1</v>
      </c>
      <c r="H6342">
        <v>420</v>
      </c>
      <c r="I6342">
        <v>2</v>
      </c>
      <c r="J6342" t="s">
        <v>435</v>
      </c>
      <c r="K6342" t="s">
        <v>465</v>
      </c>
    </row>
    <row r="6343" spans="1:11">
      <c r="A6343">
        <v>4912</v>
      </c>
      <c r="B6343" t="s">
        <v>408</v>
      </c>
      <c r="C6343">
        <v>1</v>
      </c>
      <c r="D6343">
        <v>19</v>
      </c>
      <c r="E6343">
        <v>0</v>
      </c>
      <c r="F6343">
        <v>1</v>
      </c>
      <c r="G6343">
        <v>1</v>
      </c>
      <c r="H6343">
        <v>446</v>
      </c>
      <c r="I6343">
        <v>1</v>
      </c>
      <c r="J6343" t="s">
        <v>470</v>
      </c>
      <c r="K6343" t="s">
        <v>465</v>
      </c>
    </row>
    <row r="6344" spans="1:11">
      <c r="A6344">
        <v>5709</v>
      </c>
      <c r="B6344" t="s">
        <v>408</v>
      </c>
      <c r="C6344">
        <v>1</v>
      </c>
      <c r="D6344">
        <v>15</v>
      </c>
      <c r="E6344">
        <v>0</v>
      </c>
      <c r="F6344">
        <v>1</v>
      </c>
      <c r="G6344">
        <v>1</v>
      </c>
      <c r="H6344">
        <v>319</v>
      </c>
      <c r="I6344">
        <v>2</v>
      </c>
      <c r="J6344" t="s">
        <v>469</v>
      </c>
      <c r="K6344" t="s">
        <v>465</v>
      </c>
    </row>
    <row r="6345" spans="1:11">
      <c r="A6345">
        <v>5526</v>
      </c>
      <c r="B6345" t="s">
        <v>468</v>
      </c>
      <c r="C6345">
        <v>1</v>
      </c>
      <c r="D6345">
        <v>5</v>
      </c>
      <c r="E6345">
        <v>0</v>
      </c>
      <c r="F6345">
        <v>1</v>
      </c>
      <c r="G6345">
        <v>1</v>
      </c>
      <c r="H6345">
        <v>316</v>
      </c>
      <c r="I6345">
        <v>2</v>
      </c>
      <c r="J6345" t="s">
        <v>467</v>
      </c>
      <c r="K6345" t="s">
        <v>465</v>
      </c>
    </row>
    <row r="6346" spans="1:11">
      <c r="A6346">
        <v>5868</v>
      </c>
      <c r="B6346" t="s">
        <v>408</v>
      </c>
      <c r="C6346">
        <v>1</v>
      </c>
      <c r="D6346">
        <v>12</v>
      </c>
      <c r="E6346">
        <v>0</v>
      </c>
      <c r="F6346">
        <v>1</v>
      </c>
      <c r="G6346">
        <v>1</v>
      </c>
      <c r="H6346">
        <v>115</v>
      </c>
      <c r="I6346">
        <v>2</v>
      </c>
      <c r="J6346" t="s">
        <v>466</v>
      </c>
      <c r="K6346" t="s">
        <v>465</v>
      </c>
    </row>
    <row r="6347" spans="1:11">
      <c r="A6347">
        <v>2974</v>
      </c>
      <c r="B6347" t="s">
        <v>408</v>
      </c>
      <c r="C6347">
        <v>1</v>
      </c>
      <c r="D6347">
        <v>43</v>
      </c>
      <c r="E6347">
        <v>0</v>
      </c>
      <c r="F6347">
        <v>1</v>
      </c>
      <c r="G6347">
        <v>1</v>
      </c>
      <c r="H6347">
        <v>522</v>
      </c>
      <c r="I6347">
        <v>1</v>
      </c>
      <c r="J6347" t="s">
        <v>445</v>
      </c>
      <c r="K6347" t="s">
        <v>465</v>
      </c>
    </row>
    <row r="6348" spans="1:11">
      <c r="A6348">
        <v>4916</v>
      </c>
      <c r="B6348" t="s">
        <v>408</v>
      </c>
      <c r="C6348">
        <v>1</v>
      </c>
      <c r="D6348">
        <v>19</v>
      </c>
      <c r="E6348">
        <v>0</v>
      </c>
      <c r="F6348">
        <v>1</v>
      </c>
      <c r="G6348">
        <v>2</v>
      </c>
      <c r="H6348">
        <v>420</v>
      </c>
      <c r="I6348">
        <v>1</v>
      </c>
      <c r="J6348" t="s">
        <v>435</v>
      </c>
      <c r="K6348" t="s">
        <v>464</v>
      </c>
    </row>
    <row r="6349" spans="1:11">
      <c r="A6349">
        <v>4964</v>
      </c>
      <c r="B6349" t="s">
        <v>412</v>
      </c>
      <c r="C6349">
        <v>1</v>
      </c>
      <c r="D6349">
        <v>10</v>
      </c>
      <c r="E6349">
        <v>0</v>
      </c>
      <c r="F6349">
        <v>1</v>
      </c>
      <c r="G6349">
        <v>1</v>
      </c>
      <c r="H6349">
        <v>569</v>
      </c>
      <c r="I6349">
        <v>1</v>
      </c>
      <c r="J6349" t="s">
        <v>441</v>
      </c>
      <c r="K6349" t="s">
        <v>463</v>
      </c>
    </row>
    <row r="6350" spans="1:11">
      <c r="A6350">
        <v>5621</v>
      </c>
      <c r="B6350" t="s">
        <v>408</v>
      </c>
      <c r="C6350">
        <v>1</v>
      </c>
      <c r="D6350">
        <v>40</v>
      </c>
      <c r="E6350">
        <v>0</v>
      </c>
      <c r="F6350">
        <v>1</v>
      </c>
      <c r="G6350">
        <v>1</v>
      </c>
      <c r="H6350">
        <v>309</v>
      </c>
      <c r="I6350">
        <v>1</v>
      </c>
      <c r="J6350" t="s">
        <v>419</v>
      </c>
      <c r="K6350" t="s">
        <v>463</v>
      </c>
    </row>
    <row r="6351" spans="1:11">
      <c r="A6351">
        <v>5719</v>
      </c>
      <c r="B6351" t="s">
        <v>408</v>
      </c>
      <c r="C6351">
        <v>1</v>
      </c>
      <c r="D6351">
        <v>4</v>
      </c>
      <c r="E6351">
        <v>0</v>
      </c>
      <c r="F6351">
        <v>1</v>
      </c>
      <c r="G6351">
        <v>1</v>
      </c>
      <c r="H6351">
        <v>339</v>
      </c>
      <c r="I6351">
        <v>2</v>
      </c>
      <c r="J6351" t="s">
        <v>462</v>
      </c>
      <c r="K6351" t="s">
        <v>461</v>
      </c>
    </row>
    <row r="6352" spans="1:11">
      <c r="A6352">
        <v>4812</v>
      </c>
      <c r="B6352" t="s">
        <v>408</v>
      </c>
      <c r="C6352">
        <v>1</v>
      </c>
      <c r="D6352">
        <v>1</v>
      </c>
      <c r="E6352">
        <v>0</v>
      </c>
      <c r="F6352">
        <v>1</v>
      </c>
      <c r="G6352">
        <v>1</v>
      </c>
      <c r="H6352">
        <v>661</v>
      </c>
      <c r="I6352">
        <v>1</v>
      </c>
      <c r="J6352" t="s">
        <v>460</v>
      </c>
      <c r="K6352" t="s">
        <v>459</v>
      </c>
    </row>
    <row r="6353" spans="1:11">
      <c r="A6353">
        <v>5156</v>
      </c>
      <c r="B6353" t="s">
        <v>408</v>
      </c>
      <c r="C6353">
        <v>3</v>
      </c>
      <c r="D6353">
        <v>4</v>
      </c>
      <c r="E6353">
        <v>0</v>
      </c>
      <c r="F6353">
        <v>0</v>
      </c>
      <c r="G6353">
        <v>2</v>
      </c>
      <c r="H6353">
        <v>1310</v>
      </c>
      <c r="I6353">
        <v>2</v>
      </c>
      <c r="J6353" t="s">
        <v>458</v>
      </c>
      <c r="K6353" t="s">
        <v>457</v>
      </c>
    </row>
    <row r="6354" spans="1:11">
      <c r="A6354">
        <v>5154</v>
      </c>
      <c r="B6354" t="s">
        <v>408</v>
      </c>
      <c r="C6354">
        <v>3</v>
      </c>
      <c r="D6354">
        <v>205</v>
      </c>
      <c r="E6354">
        <v>0</v>
      </c>
      <c r="F6354">
        <v>14</v>
      </c>
      <c r="G6354">
        <v>2</v>
      </c>
      <c r="H6354">
        <v>523</v>
      </c>
      <c r="I6354">
        <v>2</v>
      </c>
      <c r="J6354" t="s">
        <v>428</v>
      </c>
      <c r="K6354" t="s">
        <v>457</v>
      </c>
    </row>
    <row r="6355" spans="1:11">
      <c r="A6355">
        <v>6212</v>
      </c>
      <c r="B6355" t="s">
        <v>408</v>
      </c>
      <c r="C6355">
        <v>2</v>
      </c>
      <c r="D6355">
        <v>25</v>
      </c>
      <c r="E6355">
        <v>0</v>
      </c>
      <c r="F6355">
        <v>10</v>
      </c>
      <c r="G6355">
        <v>2</v>
      </c>
      <c r="H6355">
        <v>242</v>
      </c>
      <c r="I6355">
        <v>3</v>
      </c>
      <c r="J6355" t="s">
        <v>456</v>
      </c>
      <c r="K6355" t="s">
        <v>455</v>
      </c>
    </row>
    <row r="6356" spans="1:11">
      <c r="A6356">
        <v>4923</v>
      </c>
      <c r="B6356" t="s">
        <v>408</v>
      </c>
      <c r="C6356">
        <v>2</v>
      </c>
      <c r="D6356">
        <v>2</v>
      </c>
      <c r="E6356">
        <v>0</v>
      </c>
      <c r="F6356">
        <v>15</v>
      </c>
      <c r="G6356">
        <v>2</v>
      </c>
      <c r="H6356">
        <v>0</v>
      </c>
      <c r="I6356">
        <v>4</v>
      </c>
      <c r="J6356" t="s">
        <v>454</v>
      </c>
      <c r="K6356" t="s">
        <v>453</v>
      </c>
    </row>
    <row r="6357" spans="1:11">
      <c r="A6357">
        <v>4622</v>
      </c>
      <c r="B6357" t="s">
        <v>408</v>
      </c>
      <c r="C6357">
        <v>2</v>
      </c>
      <c r="D6357">
        <v>4</v>
      </c>
      <c r="E6357">
        <v>0</v>
      </c>
      <c r="F6357">
        <v>34</v>
      </c>
      <c r="G6357">
        <v>2</v>
      </c>
      <c r="H6357">
        <v>686</v>
      </c>
      <c r="I6357">
        <v>19</v>
      </c>
      <c r="J6357" t="s">
        <v>406</v>
      </c>
      <c r="K6357" t="s">
        <v>452</v>
      </c>
    </row>
    <row r="6358" spans="1:11">
      <c r="A6358">
        <v>5683</v>
      </c>
      <c r="B6358" t="s">
        <v>408</v>
      </c>
      <c r="C6358">
        <v>2</v>
      </c>
      <c r="D6358">
        <v>14</v>
      </c>
      <c r="E6358">
        <v>0</v>
      </c>
      <c r="F6358">
        <v>46</v>
      </c>
      <c r="G6358">
        <v>2</v>
      </c>
      <c r="H6358">
        <v>340</v>
      </c>
      <c r="I6358">
        <v>3</v>
      </c>
      <c r="J6358" t="s">
        <v>451</v>
      </c>
      <c r="K6358" t="s">
        <v>450</v>
      </c>
    </row>
    <row r="6359" spans="1:11">
      <c r="A6359">
        <v>5682</v>
      </c>
      <c r="B6359" t="s">
        <v>408</v>
      </c>
      <c r="C6359">
        <v>7</v>
      </c>
      <c r="D6359">
        <v>63</v>
      </c>
      <c r="E6359">
        <v>112</v>
      </c>
      <c r="F6359">
        <v>32</v>
      </c>
      <c r="G6359">
        <v>5</v>
      </c>
      <c r="H6359">
        <v>523</v>
      </c>
      <c r="I6359">
        <v>8</v>
      </c>
      <c r="J6359" t="s">
        <v>428</v>
      </c>
      <c r="K6359" t="s">
        <v>449</v>
      </c>
    </row>
    <row r="6360" spans="1:11">
      <c r="A6360">
        <v>5618</v>
      </c>
      <c r="B6360" t="s">
        <v>408</v>
      </c>
      <c r="C6360">
        <v>1</v>
      </c>
      <c r="D6360">
        <v>54</v>
      </c>
      <c r="E6360">
        <v>0</v>
      </c>
      <c r="F6360">
        <v>1</v>
      </c>
      <c r="G6360">
        <v>1</v>
      </c>
      <c r="H6360">
        <v>309</v>
      </c>
      <c r="I6360">
        <v>1</v>
      </c>
      <c r="J6360" t="s">
        <v>419</v>
      </c>
      <c r="K6360" t="s">
        <v>448</v>
      </c>
    </row>
    <row r="6361" spans="1:11">
      <c r="A6361">
        <v>5596</v>
      </c>
      <c r="B6361" t="s">
        <v>408</v>
      </c>
      <c r="C6361">
        <v>4</v>
      </c>
      <c r="D6361">
        <v>4</v>
      </c>
      <c r="E6361">
        <v>0</v>
      </c>
      <c r="F6361">
        <v>7</v>
      </c>
      <c r="G6361">
        <v>2</v>
      </c>
      <c r="H6361">
        <v>587</v>
      </c>
      <c r="I6361">
        <v>2</v>
      </c>
      <c r="J6361" t="s">
        <v>447</v>
      </c>
      <c r="K6361" t="s">
        <v>446</v>
      </c>
    </row>
    <row r="6362" spans="1:11">
      <c r="A6362">
        <v>5002</v>
      </c>
      <c r="B6362" t="s">
        <v>408</v>
      </c>
      <c r="C6362">
        <v>1</v>
      </c>
      <c r="D6362">
        <v>19</v>
      </c>
      <c r="E6362">
        <v>0</v>
      </c>
      <c r="F6362">
        <v>1</v>
      </c>
      <c r="G6362">
        <v>1</v>
      </c>
      <c r="H6362">
        <v>522</v>
      </c>
      <c r="I6362">
        <v>2</v>
      </c>
      <c r="J6362" t="s">
        <v>445</v>
      </c>
      <c r="K6362" t="s">
        <v>444</v>
      </c>
    </row>
    <row r="6363" spans="1:11">
      <c r="A6363">
        <v>5532</v>
      </c>
      <c r="B6363" t="s">
        <v>408</v>
      </c>
      <c r="C6363">
        <v>1</v>
      </c>
      <c r="D6363">
        <v>68</v>
      </c>
      <c r="E6363">
        <v>0</v>
      </c>
      <c r="F6363">
        <v>1</v>
      </c>
      <c r="G6363">
        <v>1</v>
      </c>
      <c r="H6363">
        <v>374</v>
      </c>
      <c r="I6363">
        <v>1</v>
      </c>
      <c r="J6363" t="s">
        <v>440</v>
      </c>
      <c r="K6363" t="s">
        <v>443</v>
      </c>
    </row>
    <row r="6364" spans="1:11">
      <c r="A6364">
        <v>4855</v>
      </c>
      <c r="B6364" t="s">
        <v>408</v>
      </c>
      <c r="C6364">
        <v>1</v>
      </c>
      <c r="D6364">
        <v>0</v>
      </c>
      <c r="E6364">
        <v>0</v>
      </c>
      <c r="F6364">
        <v>1</v>
      </c>
      <c r="G6364">
        <v>3</v>
      </c>
      <c r="H6364">
        <v>0</v>
      </c>
      <c r="I6364">
        <v>1</v>
      </c>
      <c r="J6364" t="s">
        <v>429</v>
      </c>
      <c r="K6364" t="s">
        <v>442</v>
      </c>
    </row>
    <row r="6365" spans="1:11">
      <c r="A6365">
        <v>4965</v>
      </c>
      <c r="B6365" t="s">
        <v>408</v>
      </c>
      <c r="C6365">
        <v>1</v>
      </c>
      <c r="D6365">
        <v>12</v>
      </c>
      <c r="E6365">
        <v>0</v>
      </c>
      <c r="F6365">
        <v>1</v>
      </c>
      <c r="G6365">
        <v>1</v>
      </c>
      <c r="H6365">
        <v>569</v>
      </c>
      <c r="I6365">
        <v>1</v>
      </c>
      <c r="J6365" t="s">
        <v>441</v>
      </c>
      <c r="K6365" t="s">
        <v>439</v>
      </c>
    </row>
    <row r="6366" spans="1:11">
      <c r="A6366">
        <v>5530</v>
      </c>
      <c r="B6366" t="s">
        <v>408</v>
      </c>
      <c r="C6366">
        <v>1</v>
      </c>
      <c r="D6366">
        <v>68</v>
      </c>
      <c r="E6366">
        <v>0</v>
      </c>
      <c r="F6366">
        <v>1</v>
      </c>
      <c r="G6366">
        <v>1</v>
      </c>
      <c r="H6366">
        <v>374</v>
      </c>
      <c r="I6366">
        <v>2</v>
      </c>
      <c r="J6366" t="s">
        <v>440</v>
      </c>
      <c r="K6366" t="s">
        <v>439</v>
      </c>
    </row>
    <row r="6367" spans="1:11">
      <c r="A6367">
        <v>6032</v>
      </c>
      <c r="B6367" t="s">
        <v>408</v>
      </c>
      <c r="C6367">
        <v>1</v>
      </c>
      <c r="D6367">
        <v>17</v>
      </c>
      <c r="E6367">
        <v>0</v>
      </c>
      <c r="F6367">
        <v>1</v>
      </c>
      <c r="G6367">
        <v>1</v>
      </c>
      <c r="H6367">
        <v>255</v>
      </c>
      <c r="I6367">
        <v>2</v>
      </c>
      <c r="J6367" t="s">
        <v>438</v>
      </c>
      <c r="K6367" t="s">
        <v>436</v>
      </c>
    </row>
    <row r="6368" spans="1:11">
      <c r="A6368">
        <v>6033</v>
      </c>
      <c r="B6368" t="s">
        <v>408</v>
      </c>
      <c r="C6368">
        <v>1</v>
      </c>
      <c r="D6368">
        <v>1</v>
      </c>
      <c r="E6368">
        <v>0</v>
      </c>
      <c r="F6368">
        <v>1</v>
      </c>
      <c r="G6368">
        <v>1</v>
      </c>
      <c r="H6368">
        <v>256</v>
      </c>
      <c r="I6368">
        <v>1</v>
      </c>
      <c r="J6368" t="s">
        <v>437</v>
      </c>
      <c r="K6368" t="s">
        <v>436</v>
      </c>
    </row>
    <row r="6369" spans="1:11">
      <c r="A6369">
        <v>438</v>
      </c>
      <c r="B6369" t="s">
        <v>408</v>
      </c>
      <c r="C6369">
        <v>2</v>
      </c>
      <c r="D6369">
        <v>13</v>
      </c>
      <c r="E6369">
        <v>28</v>
      </c>
      <c r="F6369">
        <v>0</v>
      </c>
      <c r="G6369">
        <v>0</v>
      </c>
      <c r="H6369">
        <v>420</v>
      </c>
      <c r="I6369">
        <v>8</v>
      </c>
      <c r="J6369" t="s">
        <v>435</v>
      </c>
      <c r="K6369" t="s">
        <v>433</v>
      </c>
    </row>
    <row r="6370" spans="1:11">
      <c r="A6370">
        <v>437</v>
      </c>
      <c r="B6370" t="s">
        <v>408</v>
      </c>
      <c r="C6370">
        <v>1</v>
      </c>
      <c r="D6370">
        <v>17</v>
      </c>
      <c r="E6370">
        <v>28</v>
      </c>
      <c r="F6370">
        <v>0</v>
      </c>
      <c r="G6370">
        <v>0</v>
      </c>
      <c r="H6370">
        <v>401</v>
      </c>
      <c r="I6370">
        <v>8</v>
      </c>
      <c r="J6370" t="s">
        <v>434</v>
      </c>
      <c r="K6370" t="s">
        <v>433</v>
      </c>
    </row>
    <row r="6371" spans="1:11">
      <c r="A6371">
        <v>5184</v>
      </c>
      <c r="B6371" t="s">
        <v>408</v>
      </c>
      <c r="C6371">
        <v>2</v>
      </c>
      <c r="D6371">
        <v>30</v>
      </c>
      <c r="E6371">
        <v>0</v>
      </c>
      <c r="F6371">
        <v>1</v>
      </c>
      <c r="G6371">
        <v>3</v>
      </c>
      <c r="H6371">
        <v>205</v>
      </c>
      <c r="I6371">
        <v>1</v>
      </c>
      <c r="J6371" t="s">
        <v>430</v>
      </c>
      <c r="K6371" t="s">
        <v>426</v>
      </c>
    </row>
    <row r="6372" spans="1:11">
      <c r="A6372">
        <v>4623</v>
      </c>
      <c r="B6372" t="s">
        <v>408</v>
      </c>
      <c r="C6372">
        <v>2</v>
      </c>
      <c r="D6372">
        <v>1</v>
      </c>
      <c r="E6372">
        <v>0</v>
      </c>
      <c r="F6372">
        <v>1</v>
      </c>
      <c r="G6372">
        <v>3</v>
      </c>
      <c r="H6372">
        <v>667</v>
      </c>
      <c r="I6372">
        <v>19</v>
      </c>
      <c r="J6372" t="s">
        <v>432</v>
      </c>
      <c r="K6372" t="s">
        <v>426</v>
      </c>
    </row>
    <row r="6373" spans="1:11">
      <c r="A6373">
        <v>5153</v>
      </c>
      <c r="B6373" t="s">
        <v>408</v>
      </c>
      <c r="C6373">
        <v>1</v>
      </c>
      <c r="D6373">
        <v>1</v>
      </c>
      <c r="E6373">
        <v>0</v>
      </c>
      <c r="F6373">
        <v>1</v>
      </c>
      <c r="G6373">
        <v>3</v>
      </c>
      <c r="H6373">
        <v>208</v>
      </c>
      <c r="I6373">
        <v>1</v>
      </c>
      <c r="J6373" t="s">
        <v>431</v>
      </c>
      <c r="K6373" t="s">
        <v>426</v>
      </c>
    </row>
    <row r="6374" spans="1:11">
      <c r="A6374">
        <v>5151</v>
      </c>
      <c r="B6374" t="s">
        <v>408</v>
      </c>
      <c r="C6374">
        <v>1</v>
      </c>
      <c r="D6374">
        <v>2</v>
      </c>
      <c r="E6374">
        <v>0</v>
      </c>
      <c r="F6374">
        <v>1</v>
      </c>
      <c r="G6374">
        <v>3</v>
      </c>
      <c r="H6374">
        <v>205</v>
      </c>
      <c r="I6374">
        <v>1</v>
      </c>
      <c r="J6374" t="s">
        <v>430</v>
      </c>
      <c r="K6374" t="s">
        <v>426</v>
      </c>
    </row>
    <row r="6375" spans="1:11">
      <c r="A6375">
        <v>4925</v>
      </c>
      <c r="B6375" t="s">
        <v>408</v>
      </c>
      <c r="C6375">
        <v>2</v>
      </c>
      <c r="D6375">
        <v>8</v>
      </c>
      <c r="E6375">
        <v>0</v>
      </c>
      <c r="F6375">
        <v>1</v>
      </c>
      <c r="G6375">
        <v>3</v>
      </c>
      <c r="H6375">
        <v>600</v>
      </c>
      <c r="I6375">
        <v>1</v>
      </c>
      <c r="J6375" t="s">
        <v>427</v>
      </c>
      <c r="K6375" t="s">
        <v>426</v>
      </c>
    </row>
    <row r="6376" spans="1:11">
      <c r="A6376">
        <v>4857</v>
      </c>
      <c r="B6376" t="s">
        <v>408</v>
      </c>
      <c r="C6376">
        <v>1</v>
      </c>
      <c r="D6376">
        <v>0</v>
      </c>
      <c r="E6376">
        <v>0</v>
      </c>
      <c r="F6376">
        <v>1</v>
      </c>
      <c r="G6376">
        <v>3</v>
      </c>
      <c r="H6376">
        <v>0</v>
      </c>
      <c r="I6376">
        <v>1</v>
      </c>
      <c r="J6376" t="s">
        <v>429</v>
      </c>
      <c r="K6376" t="s">
        <v>426</v>
      </c>
    </row>
    <row r="6377" spans="1:11">
      <c r="A6377">
        <v>4972</v>
      </c>
      <c r="B6377" t="s">
        <v>408</v>
      </c>
      <c r="C6377">
        <v>1</v>
      </c>
      <c r="D6377">
        <v>20</v>
      </c>
      <c r="E6377">
        <v>0</v>
      </c>
      <c r="F6377">
        <v>1</v>
      </c>
      <c r="G6377">
        <v>3</v>
      </c>
      <c r="H6377">
        <v>523</v>
      </c>
      <c r="I6377">
        <v>1</v>
      </c>
      <c r="J6377" t="s">
        <v>428</v>
      </c>
      <c r="K6377" t="s">
        <v>426</v>
      </c>
    </row>
    <row r="6378" spans="1:11">
      <c r="A6378">
        <v>4926</v>
      </c>
      <c r="B6378" t="s">
        <v>408</v>
      </c>
      <c r="C6378">
        <v>2</v>
      </c>
      <c r="D6378">
        <v>3</v>
      </c>
      <c r="E6378">
        <v>0</v>
      </c>
      <c r="F6378">
        <v>1</v>
      </c>
      <c r="G6378">
        <v>3</v>
      </c>
      <c r="H6378">
        <v>600</v>
      </c>
      <c r="I6378">
        <v>1</v>
      </c>
      <c r="J6378" t="s">
        <v>427</v>
      </c>
      <c r="K6378" t="s">
        <v>426</v>
      </c>
    </row>
    <row r="6379" spans="1:11">
      <c r="A6379">
        <v>5628</v>
      </c>
      <c r="B6379" t="s">
        <v>408</v>
      </c>
      <c r="C6379">
        <v>1</v>
      </c>
      <c r="D6379">
        <v>41</v>
      </c>
      <c r="E6379">
        <v>0</v>
      </c>
      <c r="F6379">
        <v>1</v>
      </c>
      <c r="G6379">
        <v>1</v>
      </c>
      <c r="H6379">
        <v>302</v>
      </c>
      <c r="I6379">
        <v>2</v>
      </c>
      <c r="J6379" t="s">
        <v>423</v>
      </c>
      <c r="K6379" t="s">
        <v>425</v>
      </c>
    </row>
    <row r="6380" spans="1:11">
      <c r="A6380">
        <v>5622</v>
      </c>
      <c r="B6380" t="s">
        <v>408</v>
      </c>
      <c r="C6380">
        <v>1</v>
      </c>
      <c r="D6380">
        <v>44</v>
      </c>
      <c r="E6380">
        <v>0</v>
      </c>
      <c r="F6380">
        <v>1</v>
      </c>
      <c r="G6380">
        <v>1</v>
      </c>
      <c r="H6380">
        <v>309</v>
      </c>
      <c r="I6380">
        <v>2</v>
      </c>
      <c r="J6380" t="s">
        <v>419</v>
      </c>
      <c r="K6380" t="s">
        <v>424</v>
      </c>
    </row>
    <row r="6381" spans="1:11">
      <c r="A6381">
        <v>5623</v>
      </c>
      <c r="B6381" t="s">
        <v>408</v>
      </c>
      <c r="C6381">
        <v>1</v>
      </c>
      <c r="D6381">
        <v>44</v>
      </c>
      <c r="E6381">
        <v>0</v>
      </c>
      <c r="F6381">
        <v>1</v>
      </c>
      <c r="G6381">
        <v>1</v>
      </c>
      <c r="H6381">
        <v>309</v>
      </c>
      <c r="I6381">
        <v>2</v>
      </c>
      <c r="J6381" t="s">
        <v>419</v>
      </c>
      <c r="K6381" t="s">
        <v>424</v>
      </c>
    </row>
    <row r="6382" spans="1:11">
      <c r="A6382">
        <v>5626</v>
      </c>
      <c r="B6382" t="s">
        <v>408</v>
      </c>
      <c r="C6382">
        <v>1</v>
      </c>
      <c r="D6382">
        <v>43</v>
      </c>
      <c r="E6382">
        <v>0</v>
      </c>
      <c r="F6382">
        <v>1</v>
      </c>
      <c r="G6382">
        <v>1</v>
      </c>
      <c r="H6382">
        <v>302</v>
      </c>
      <c r="I6382">
        <v>2</v>
      </c>
      <c r="J6382" t="s">
        <v>423</v>
      </c>
      <c r="K6382" t="s">
        <v>422</v>
      </c>
    </row>
    <row r="6383" spans="1:11">
      <c r="A6383">
        <v>5611</v>
      </c>
      <c r="B6383" t="s">
        <v>408</v>
      </c>
      <c r="C6383">
        <v>1</v>
      </c>
      <c r="D6383">
        <v>37</v>
      </c>
      <c r="E6383">
        <v>0</v>
      </c>
      <c r="F6383">
        <v>1</v>
      </c>
      <c r="G6383">
        <v>1</v>
      </c>
      <c r="H6383">
        <v>310</v>
      </c>
      <c r="I6383">
        <v>2</v>
      </c>
      <c r="J6383" t="s">
        <v>421</v>
      </c>
      <c r="K6383" t="s">
        <v>420</v>
      </c>
    </row>
    <row r="6384" spans="1:11">
      <c r="A6384">
        <v>5619</v>
      </c>
      <c r="B6384" t="s">
        <v>408</v>
      </c>
      <c r="C6384">
        <v>1</v>
      </c>
      <c r="D6384">
        <v>48</v>
      </c>
      <c r="E6384">
        <v>0</v>
      </c>
      <c r="F6384">
        <v>1</v>
      </c>
      <c r="G6384">
        <v>1</v>
      </c>
      <c r="H6384">
        <v>309</v>
      </c>
      <c r="I6384">
        <v>2</v>
      </c>
      <c r="J6384" t="s">
        <v>419</v>
      </c>
      <c r="K6384" t="s">
        <v>418</v>
      </c>
    </row>
    <row r="6385" spans="1:10">
      <c r="A6385">
        <v>6235</v>
      </c>
      <c r="C6385">
        <v>1</v>
      </c>
      <c r="D6385">
        <v>23</v>
      </c>
      <c r="E6385">
        <v>38</v>
      </c>
      <c r="G6385">
        <v>0</v>
      </c>
      <c r="H6385">
        <v>686</v>
      </c>
      <c r="I6385">
        <v>10</v>
      </c>
      <c r="J6385" t="s">
        <v>406</v>
      </c>
    </row>
    <row r="6386" spans="1:10">
      <c r="A6386">
        <v>2989</v>
      </c>
      <c r="B6386" t="s">
        <v>408</v>
      </c>
      <c r="C6386">
        <v>1</v>
      </c>
      <c r="D6386">
        <v>6</v>
      </c>
      <c r="E6386">
        <v>22</v>
      </c>
      <c r="F6386">
        <v>0</v>
      </c>
      <c r="G6386">
        <v>0</v>
      </c>
      <c r="H6386">
        <v>387</v>
      </c>
      <c r="I6386">
        <v>8</v>
      </c>
      <c r="J6386" t="s">
        <v>409</v>
      </c>
    </row>
    <row r="6387" spans="1:10">
      <c r="A6387">
        <v>3238</v>
      </c>
      <c r="B6387" t="s">
        <v>408</v>
      </c>
      <c r="C6387">
        <v>1</v>
      </c>
      <c r="D6387">
        <v>18</v>
      </c>
      <c r="E6387">
        <v>7</v>
      </c>
      <c r="F6387">
        <v>0</v>
      </c>
      <c r="G6387">
        <v>0</v>
      </c>
      <c r="H6387">
        <v>369</v>
      </c>
      <c r="I6387">
        <v>5</v>
      </c>
      <c r="J6387" t="s">
        <v>417</v>
      </c>
    </row>
    <row r="6388" spans="1:10">
      <c r="A6388">
        <v>6398</v>
      </c>
      <c r="B6388" t="s">
        <v>408</v>
      </c>
      <c r="C6388">
        <v>1</v>
      </c>
      <c r="D6388">
        <v>10</v>
      </c>
      <c r="E6388">
        <v>1</v>
      </c>
      <c r="H6388">
        <v>447</v>
      </c>
      <c r="I6388">
        <v>1</v>
      </c>
      <c r="J6388" t="s">
        <v>416</v>
      </c>
    </row>
    <row r="6389" spans="1:10">
      <c r="A6389">
        <v>2946</v>
      </c>
      <c r="B6389" t="s">
        <v>408</v>
      </c>
      <c r="C6389">
        <v>1</v>
      </c>
      <c r="D6389">
        <v>35</v>
      </c>
      <c r="E6389">
        <v>12</v>
      </c>
      <c r="F6389">
        <v>0</v>
      </c>
      <c r="G6389">
        <v>0</v>
      </c>
      <c r="H6389">
        <v>520</v>
      </c>
      <c r="I6389">
        <v>8</v>
      </c>
      <c r="J6389" t="s">
        <v>414</v>
      </c>
    </row>
    <row r="6390" spans="1:10">
      <c r="A6390">
        <v>1956</v>
      </c>
      <c r="B6390" t="s">
        <v>408</v>
      </c>
      <c r="C6390">
        <v>1</v>
      </c>
      <c r="D6390">
        <v>11</v>
      </c>
      <c r="E6390">
        <v>1</v>
      </c>
      <c r="F6390">
        <v>0</v>
      </c>
      <c r="G6390">
        <v>0</v>
      </c>
      <c r="H6390">
        <v>326</v>
      </c>
      <c r="I6390">
        <v>2</v>
      </c>
      <c r="J6390" t="s">
        <v>415</v>
      </c>
    </row>
    <row r="6391" spans="1:10">
      <c r="A6391">
        <v>2953</v>
      </c>
      <c r="B6391" t="s">
        <v>408</v>
      </c>
      <c r="C6391">
        <v>1</v>
      </c>
      <c r="D6391">
        <v>17</v>
      </c>
      <c r="E6391">
        <v>10</v>
      </c>
      <c r="F6391">
        <v>0</v>
      </c>
      <c r="G6391">
        <v>0</v>
      </c>
      <c r="H6391">
        <v>520</v>
      </c>
      <c r="I6391">
        <v>6</v>
      </c>
      <c r="J6391" t="s">
        <v>414</v>
      </c>
    </row>
    <row r="6392" spans="1:10">
      <c r="A6392">
        <v>6236</v>
      </c>
      <c r="C6392">
        <v>1</v>
      </c>
      <c r="D6392">
        <v>16</v>
      </c>
      <c r="E6392">
        <v>38</v>
      </c>
      <c r="G6392">
        <v>0</v>
      </c>
      <c r="H6392">
        <v>669</v>
      </c>
      <c r="I6392">
        <v>10</v>
      </c>
      <c r="J6392" t="s">
        <v>413</v>
      </c>
    </row>
    <row r="6393" spans="1:10">
      <c r="A6393">
        <v>6365</v>
      </c>
      <c r="B6393" t="s">
        <v>412</v>
      </c>
      <c r="C6393">
        <v>1</v>
      </c>
      <c r="D6393">
        <v>9</v>
      </c>
      <c r="E6393">
        <v>1</v>
      </c>
      <c r="H6393">
        <v>421</v>
      </c>
      <c r="I6393">
        <v>1</v>
      </c>
      <c r="J6393" t="s">
        <v>411</v>
      </c>
    </row>
    <row r="6394" spans="1:10">
      <c r="A6394">
        <v>6296</v>
      </c>
      <c r="C6394">
        <v>1</v>
      </c>
      <c r="D6394">
        <v>6</v>
      </c>
      <c r="E6394">
        <v>1</v>
      </c>
      <c r="F6394">
        <v>0</v>
      </c>
      <c r="G6394">
        <v>0</v>
      </c>
      <c r="H6394">
        <v>352</v>
      </c>
      <c r="I6394">
        <v>1</v>
      </c>
      <c r="J6394" t="s">
        <v>410</v>
      </c>
    </row>
    <row r="6395" spans="1:10">
      <c r="A6395">
        <v>2988</v>
      </c>
      <c r="B6395" t="s">
        <v>408</v>
      </c>
      <c r="C6395">
        <v>1</v>
      </c>
      <c r="D6395">
        <v>8</v>
      </c>
      <c r="E6395">
        <v>22</v>
      </c>
      <c r="F6395">
        <v>0</v>
      </c>
      <c r="G6395">
        <v>0</v>
      </c>
      <c r="H6395">
        <v>387</v>
      </c>
      <c r="I6395">
        <v>8</v>
      </c>
      <c r="J6395" t="s">
        <v>409</v>
      </c>
    </row>
    <row r="6396" spans="1:10">
      <c r="A6396">
        <v>1162</v>
      </c>
      <c r="B6396" t="s">
        <v>408</v>
      </c>
      <c r="C6396">
        <v>1</v>
      </c>
      <c r="D6396">
        <v>34</v>
      </c>
      <c r="E6396">
        <v>26</v>
      </c>
      <c r="F6396">
        <v>0</v>
      </c>
      <c r="G6396">
        <v>0</v>
      </c>
      <c r="H6396">
        <v>313</v>
      </c>
      <c r="I6396">
        <v>7</v>
      </c>
      <c r="J6396" t="s">
        <v>407</v>
      </c>
    </row>
    <row r="6397" spans="1:10">
      <c r="A6397">
        <v>6234</v>
      </c>
      <c r="C6397">
        <v>1</v>
      </c>
      <c r="D6397">
        <v>21</v>
      </c>
      <c r="E6397">
        <v>38</v>
      </c>
      <c r="G6397">
        <v>0</v>
      </c>
      <c r="H6397">
        <v>686</v>
      </c>
      <c r="I6397">
        <v>10</v>
      </c>
      <c r="J6397" t="s">
        <v>406</v>
      </c>
    </row>
    <row r="6398" spans="1:10">
      <c r="E6398">
        <f>SUBTOTAL(9,E3:E6397)</f>
        <v>34032</v>
      </c>
    </row>
  </sheetData>
  <autoFilter ref="A2:L6397" xr:uid="{FB161E52-F691-46D5-B458-664901B1F818}"/>
  <sortState xmlns:xlrd2="http://schemas.microsoft.com/office/spreadsheetml/2017/richdata2" ref="AA2:AB127">
    <sortCondition ref="AA2:AA1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5</vt:i4>
      </vt:variant>
      <vt:variant>
        <vt:lpstr>תרשימים</vt:lpstr>
      </vt:variant>
      <vt:variant>
        <vt:i4>3</vt:i4>
      </vt:variant>
    </vt:vector>
  </HeadingPairs>
  <TitlesOfParts>
    <vt:vector size="8" baseType="lpstr">
      <vt:lpstr>כפר סבא</vt:lpstr>
      <vt:lpstr>כפר סבא מסכם</vt:lpstr>
      <vt:lpstr>נתונים דירות ומבנים בכפר סבא</vt:lpstr>
      <vt:lpstr>עלויות שירותים במימון ארנונה</vt:lpstr>
      <vt:lpstr>report_רוזטות מבנים (1)</vt:lpstr>
      <vt:lpstr>אחוז ילדים ועלות ביחס לממוצע הע</vt:lpstr>
      <vt:lpstr>אחוז ילדים ועלות ביחס לממוצ (2)</vt:lpstr>
      <vt:lpstr>ילדים וגיל שלישי לפי שכונות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2020-09-28T08:22:54Z</dcterms:created>
  <dcterms:modified xsi:type="dcterms:W3CDTF">2020-09-30T20:10:48Z</dcterms:modified>
</cp:coreProperties>
</file>